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jimenez\Downloads\"/>
    </mc:Choice>
  </mc:AlternateContent>
  <bookViews>
    <workbookView xWindow="-120" yWindow="-120" windowWidth="20730" windowHeight="11040"/>
  </bookViews>
  <sheets>
    <sheet name="CONTROL DE ACTUALIZACIONES " sheetId="7" r:id="rId1"/>
    <sheet name="MATRIZ DE RIESGOS DE SST" sheetId="14" r:id="rId2"/>
    <sheet name="UNIVERSO DE RIESGOS DE SST " sheetId="11" r:id="rId3"/>
    <sheet name="TABLA DE CRITERIOS" sheetId="12" r:id="rId4"/>
    <sheet name="MAPAS DE RIESGOS INHER Y RESID" sheetId="3" r:id="rId5"/>
  </sheets>
  <externalReferences>
    <externalReference r:id="rId6"/>
    <externalReference r:id="rId7"/>
    <externalReference r:id="rId8"/>
    <externalReference r:id="rId9"/>
    <externalReference r:id="rId10"/>
    <externalReference r:id="rId11"/>
    <externalReference r:id="rId12"/>
  </externalReferences>
  <definedNames>
    <definedName name="_xlnm._FilterDatabase" localSheetId="1" hidden="1">'MATRIZ DE RIESGOS DE SST'!$A$5:$AA$473</definedName>
    <definedName name="_xlnm._FilterDatabase" localSheetId="2" hidden="1">'UNIVERSO DE RIESGOS DE SST '!$A$1:$C$67</definedName>
    <definedName name="AB">[1]BASE!$A:$IV</definedName>
    <definedName name="ABC">[1]BASE1!$A:$IV</definedName>
    <definedName name="ABCD" localSheetId="1">#REF!</definedName>
    <definedName name="ABCD" localSheetId="3">#REF!</definedName>
    <definedName name="ABCD">#REF!</definedName>
    <definedName name="ABVF">[1]GRADO1!$A:$IV</definedName>
    <definedName name="ACEPTACIÓN">'[2]PANORAMA RIESGOS'!$BB$13:$BB$42</definedName>
    <definedName name="ACT" localSheetId="1">#REF!</definedName>
    <definedName name="ACT">#REF!</definedName>
    <definedName name="Actividad" localSheetId="1">#REF!</definedName>
    <definedName name="Actividad">#REF!</definedName>
    <definedName name="ACTIVIDADES" localSheetId="1">#REF!</definedName>
    <definedName name="ACTIVIDADES">#REF!</definedName>
    <definedName name="_xlnm.Print_Area" localSheetId="3">'TABLA DE CRITERIOS'!$A$1:$I$28</definedName>
    <definedName name="BSC" localSheetId="1">#REF!</definedName>
    <definedName name="BSC">#REF!</definedName>
    <definedName name="CALIFICACIÓN_CONSECUENCIAS" localSheetId="3">'[2]PANORAMA RIESGOS'!#REF!</definedName>
    <definedName name="CALIFICACIÓN_CONSECUENCIAS">'[2]PANORAMA RIESGOS'!#REF!</definedName>
    <definedName name="CALIFICACIÓN_POSIBILIDAD_DE_OCURRENCIA">'[2]PANORAMA RIESGOS'!#REF!</definedName>
    <definedName name="Capacidad">[3]Lista!$C$4:$C$8</definedName>
    <definedName name="CARACTER">#REF!</definedName>
    <definedName name="Clasificación" localSheetId="1">#REF!</definedName>
    <definedName name="Clasificación">#REF!</definedName>
    <definedName name="CLASIFICACIÓNCR" localSheetId="1">#REF!</definedName>
    <definedName name="CLASIFICACIÓNCR">#REF!</definedName>
    <definedName name="Concepto" comment="Concepto innovador">[3]Lista!#REF!</definedName>
    <definedName name="Concepto_innovación" localSheetId="1">#REF!</definedName>
    <definedName name="Concepto_innovación">#REF!</definedName>
    <definedName name="CONSE" localSheetId="1">#REF!</definedName>
    <definedName name="CONSE">#REF!</definedName>
    <definedName name="CUMPLIMIENTO_DE_REQUISITOS">'[2]PANORAMA RIESGOS'!#REF!</definedName>
    <definedName name="Datos" localSheetId="1">#REF!</definedName>
    <definedName name="Datos">#REF!</definedName>
    <definedName name="ECONÓMICO" localSheetId="3">'[2]PANORAMA RIESGOS'!#REF!</definedName>
    <definedName name="ECONÓMICO">'[2]PANORAMA RIESGOS'!#REF!</definedName>
    <definedName name="ESCALA">'[4]MATRIZ DE ANALISIS'!$D$10:$D$14</definedName>
    <definedName name="Export" localSheetId="1" hidden="1">{"'Hoja1'!$A$1:$I$70"}</definedName>
    <definedName name="Export" localSheetId="3" hidden="1">{"'Hoja1'!$A$1:$I$70"}</definedName>
    <definedName name="Export" hidden="1">{"'Hoja1'!$A$1:$I$70"}</definedName>
    <definedName name="EXPOSI" localSheetId="1">#REF!</definedName>
    <definedName name="EXPOSI">#REF!</definedName>
    <definedName name="FAC">[5]Hoja1!$B$2:$B$81</definedName>
    <definedName name="factor">[5]Hoja1!$B$2:$B$81</definedName>
    <definedName name="Horizontes">[3]Lista!$E$4:$E$6</definedName>
    <definedName name="HTML_CodePage" hidden="1">1252</definedName>
    <definedName name="HTML_Control" localSheetId="1" hidden="1">{"'Hoja1'!$A$1:$I$70"}</definedName>
    <definedName name="HTML_Control" localSheetId="3" hidden="1">{"'Hoja1'!$A$1:$I$70"}</definedName>
    <definedName name="HTML_Control" hidden="1">{"'Hoja1'!$A$1:$I$70"}</definedName>
    <definedName name="HTML_Description" hidden="1">""</definedName>
    <definedName name="HTML_Email" hidden="1">""</definedName>
    <definedName name="HTML_Header" hidden="1">"Hoja1"</definedName>
    <definedName name="HTML_LastUpdate" hidden="1">"27/12/2000"</definedName>
    <definedName name="HTML_LineAfter" hidden="1">FALSE</definedName>
    <definedName name="HTML_LineBefore" hidden="1">FALSE</definedName>
    <definedName name="HTML_Name" hidden="1">"win98"</definedName>
    <definedName name="HTML_OBDlg2" hidden="1">TRUE</definedName>
    <definedName name="HTML_OBDlg4" hidden="1">TRUE</definedName>
    <definedName name="HTML_OS" hidden="1">0</definedName>
    <definedName name="HTML_PathFile" hidden="1">"C:\Mis documentos\HTML.htm"</definedName>
    <definedName name="HTML_Title" hidden="1">"CALENDARIO 2001"</definedName>
    <definedName name="IMAGEN">'[2]PANORAMA RIESGOS'!#REF!</definedName>
    <definedName name="Impacto">[3]Lista!$D$4:$D$8</definedName>
    <definedName name="Índice" localSheetId="1">#REF!</definedName>
    <definedName name="Índice">#REF!</definedName>
    <definedName name="Modelo" localSheetId="1">#REF!</definedName>
    <definedName name="Modelo">#REF!</definedName>
    <definedName name="NATURALEZA_DE_LA_LESION" localSheetId="1">#REF!</definedName>
    <definedName name="NATURALEZA_DE_LA_LESION" localSheetId="3">#REF!</definedName>
    <definedName name="NATURALEZA_DE_LA_LESION">#REF!</definedName>
    <definedName name="NLESION" localSheetId="1">#REF!</definedName>
    <definedName name="NLESION">#REF!</definedName>
    <definedName name="ocurrencia">'[4]PANORAMA RIESGOS'!$CC$1:$CD$5</definedName>
    <definedName name="OPCIONESM" localSheetId="1">#REF!</definedName>
    <definedName name="OPCIONESM" localSheetId="3">#REF!</definedName>
    <definedName name="OPCIONESM">#REF!</definedName>
    <definedName name="OPERATIVIDAD" localSheetId="3">'[2]PANORAMA RIESGOS'!#REF!</definedName>
    <definedName name="OPERATIVIDAD">'[2]PANORAMA RIESGOS'!#REF!</definedName>
    <definedName name="PLAC" localSheetId="1">#REF!</definedName>
    <definedName name="PLAC">#REF!</definedName>
    <definedName name="PLACAS" localSheetId="1">#REF!</definedName>
    <definedName name="PLACAS">[6]DATOS!$A$2:$A$94</definedName>
    <definedName name="PROBAB" localSheetId="1">#REF!</definedName>
    <definedName name="PROBAB" localSheetId="3">#REF!</definedName>
    <definedName name="PROBAB">#REF!</definedName>
    <definedName name="Proyectos" localSheetId="1">#REF!</definedName>
    <definedName name="Proyectos">#REF!</definedName>
    <definedName name="Rango1">'[7]Matriz de Peligros'!$CG$495:$CH$505</definedName>
    <definedName name="Rango2">'[7]Matriz de Peligros'!$CJ$495:$CL$517</definedName>
    <definedName name="Rol" localSheetId="1">#REF!</definedName>
    <definedName name="Rol">#REF!</definedName>
    <definedName name="SATISFACCIÓN" localSheetId="3">'[2]PANORAMA RIESGOS'!#REF!</definedName>
    <definedName name="SATISFACCIÓN">'[2]PANORAMA RIESGOS'!#REF!</definedName>
    <definedName name="Segmento" comment="Segmento de mercado">[3]Lista!#REF!</definedName>
    <definedName name="SEGURIDAD_DE_LA_INFORMACIÓN">'[2]PANORAMA RIESGOS'!#REF!</definedName>
    <definedName name="Selección">[3]Crecimiento!#REF!</definedName>
    <definedName name="Tiporegistro" localSheetId="1">#REF!</definedName>
    <definedName name="Tiporegistro">#REF!</definedName>
    <definedName name="_xlnm.Print_Titles" localSheetId="2">'UNIVERSO DE RIESGOS DE SST '!$1:$1</definedName>
    <definedName name="x" localSheetId="1">#REF!</definedName>
    <definedName name="x">#REF!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65" i="14" l="1"/>
  <c r="P365" i="14"/>
  <c r="X365" i="14"/>
  <c r="X387" i="14"/>
  <c r="P387" i="14"/>
  <c r="N387" i="14"/>
  <c r="N360" i="14"/>
  <c r="P360" i="14"/>
  <c r="X360" i="14"/>
  <c r="N379" i="14"/>
  <c r="P379" i="14"/>
  <c r="X379" i="14"/>
  <c r="X375" i="14"/>
  <c r="P375" i="14"/>
  <c r="N375" i="14"/>
  <c r="X356" i="14"/>
  <c r="P356" i="14"/>
  <c r="N356" i="14"/>
  <c r="X390" i="14"/>
  <c r="P390" i="14"/>
  <c r="N390" i="14"/>
  <c r="X389" i="14"/>
  <c r="P389" i="14"/>
  <c r="N389" i="14"/>
  <c r="X388" i="14"/>
  <c r="P388" i="14"/>
  <c r="N388" i="14"/>
  <c r="X386" i="14"/>
  <c r="P386" i="14"/>
  <c r="N386" i="14"/>
  <c r="X385" i="14"/>
  <c r="P385" i="14"/>
  <c r="N385" i="14"/>
  <c r="X384" i="14"/>
  <c r="P384" i="14"/>
  <c r="N384" i="14"/>
  <c r="X383" i="14"/>
  <c r="P383" i="14"/>
  <c r="N383" i="14"/>
  <c r="X382" i="14"/>
  <c r="P382" i="14"/>
  <c r="N382" i="14"/>
  <c r="X381" i="14"/>
  <c r="P381" i="14"/>
  <c r="N381" i="14"/>
  <c r="X380" i="14"/>
  <c r="P380" i="14"/>
  <c r="N380" i="14"/>
  <c r="X378" i="14"/>
  <c r="P378" i="14"/>
  <c r="N378" i="14"/>
  <c r="X377" i="14"/>
  <c r="P377" i="14"/>
  <c r="N377" i="14"/>
  <c r="X376" i="14"/>
  <c r="P376" i="14"/>
  <c r="N376" i="14"/>
  <c r="X374" i="14"/>
  <c r="P374" i="14"/>
  <c r="N374" i="14"/>
  <c r="X373" i="14"/>
  <c r="P373" i="14"/>
  <c r="N373" i="14"/>
  <c r="X372" i="14"/>
  <c r="P372" i="14"/>
  <c r="N372" i="14"/>
  <c r="X371" i="14"/>
  <c r="P371" i="14"/>
  <c r="N371" i="14"/>
  <c r="X370" i="14"/>
  <c r="P370" i="14"/>
  <c r="N370" i="14"/>
  <c r="X369" i="14"/>
  <c r="P369" i="14"/>
  <c r="N369" i="14"/>
  <c r="X368" i="14"/>
  <c r="P368" i="14"/>
  <c r="N368" i="14"/>
  <c r="X367" i="14"/>
  <c r="P367" i="14"/>
  <c r="N367" i="14"/>
  <c r="X366" i="14"/>
  <c r="P366" i="14"/>
  <c r="N366" i="14"/>
  <c r="X364" i="14"/>
  <c r="P364" i="14"/>
  <c r="N364" i="14"/>
  <c r="X363" i="14"/>
  <c r="P363" i="14"/>
  <c r="N363" i="14"/>
  <c r="X362" i="14"/>
  <c r="P362" i="14"/>
  <c r="N362" i="14"/>
  <c r="X361" i="14"/>
  <c r="P361" i="14"/>
  <c r="N361" i="14"/>
  <c r="X359" i="14"/>
  <c r="P359" i="14"/>
  <c r="N359" i="14"/>
  <c r="X358" i="14"/>
  <c r="P358" i="14"/>
  <c r="N358" i="14"/>
  <c r="X357" i="14"/>
  <c r="P357" i="14"/>
  <c r="N357" i="14"/>
  <c r="X355" i="14"/>
  <c r="P355" i="14"/>
  <c r="N355" i="14"/>
  <c r="X354" i="14"/>
  <c r="P354" i="14"/>
  <c r="N354" i="14"/>
  <c r="X353" i="14"/>
  <c r="P353" i="14"/>
  <c r="N353" i="14"/>
  <c r="X352" i="14"/>
  <c r="P352" i="14"/>
  <c r="N352" i="14"/>
  <c r="X351" i="14"/>
  <c r="P351" i="14"/>
  <c r="N351" i="14"/>
  <c r="X350" i="14"/>
  <c r="P350" i="14"/>
  <c r="N350" i="14"/>
  <c r="X349" i="14"/>
  <c r="P349" i="14"/>
  <c r="N349" i="14"/>
  <c r="P440" i="14"/>
  <c r="N440" i="14"/>
  <c r="P403" i="14"/>
  <c r="N403" i="14"/>
  <c r="P334" i="14"/>
  <c r="N334" i="14"/>
  <c r="N305" i="14"/>
  <c r="P305" i="14"/>
  <c r="P254" i="14"/>
  <c r="N254" i="14"/>
  <c r="P225" i="14"/>
  <c r="N225" i="14"/>
  <c r="P194" i="14"/>
  <c r="N194" i="14"/>
  <c r="P166" i="14"/>
  <c r="N166" i="14"/>
  <c r="P109" i="14"/>
  <c r="N109" i="14"/>
  <c r="P77" i="14"/>
  <c r="N77" i="14"/>
  <c r="P45" i="14"/>
  <c r="N45" i="14"/>
  <c r="X222" i="14"/>
  <c r="P222" i="14"/>
  <c r="N222" i="14"/>
  <c r="X330" i="14"/>
  <c r="P330" i="14"/>
  <c r="N330" i="14"/>
  <c r="X301" i="14"/>
  <c r="P301" i="14"/>
  <c r="N301" i="14"/>
  <c r="X250" i="14"/>
  <c r="P250" i="14"/>
  <c r="N250" i="14"/>
  <c r="X190" i="14"/>
  <c r="P190" i="14"/>
  <c r="N190" i="14"/>
  <c r="X162" i="14"/>
  <c r="P162" i="14"/>
  <c r="N162" i="14"/>
  <c r="X134" i="14"/>
  <c r="P134" i="14"/>
  <c r="N134" i="14"/>
  <c r="X105" i="14"/>
  <c r="P105" i="14"/>
  <c r="N105" i="14"/>
  <c r="X73" i="14"/>
  <c r="P73" i="14"/>
  <c r="N73" i="14"/>
  <c r="X42" i="14"/>
  <c r="P42" i="14"/>
  <c r="N42" i="14"/>
  <c r="X13" i="14"/>
  <c r="P13" i="14"/>
  <c r="N13" i="14"/>
  <c r="P437" i="14"/>
  <c r="N437" i="14"/>
  <c r="P451" i="14"/>
  <c r="N451" i="14"/>
  <c r="P432" i="14"/>
  <c r="N432" i="14"/>
  <c r="P393" i="14"/>
  <c r="N393" i="14"/>
  <c r="P328" i="14"/>
  <c r="N328" i="14"/>
  <c r="P296" i="14"/>
  <c r="N296" i="14"/>
  <c r="P273" i="14"/>
  <c r="N273" i="14"/>
  <c r="P247" i="14"/>
  <c r="N247" i="14"/>
  <c r="P217" i="14"/>
  <c r="N217" i="14"/>
  <c r="P185" i="14"/>
  <c r="N185" i="14"/>
  <c r="P156" i="14"/>
  <c r="N156" i="14"/>
  <c r="P131" i="14"/>
  <c r="N131" i="14"/>
  <c r="P99" i="14"/>
  <c r="N99" i="14"/>
  <c r="P67" i="14"/>
  <c r="N67" i="14"/>
  <c r="N448" i="14"/>
  <c r="P448" i="14"/>
  <c r="X448" i="14"/>
  <c r="X437" i="14"/>
  <c r="X447" i="14"/>
  <c r="P447" i="14"/>
  <c r="N447" i="14"/>
  <c r="X446" i="14"/>
  <c r="P446" i="14"/>
  <c r="N446" i="14"/>
  <c r="X445" i="14"/>
  <c r="P445" i="14"/>
  <c r="N445" i="14"/>
  <c r="X444" i="14"/>
  <c r="P444" i="14"/>
  <c r="N444" i="14"/>
  <c r="X443" i="14"/>
  <c r="P443" i="14"/>
  <c r="N443" i="14"/>
  <c r="X442" i="14"/>
  <c r="P442" i="14"/>
  <c r="N442" i="14"/>
  <c r="X441" i="14"/>
  <c r="P441" i="14"/>
  <c r="N441" i="14"/>
  <c r="X440" i="14"/>
  <c r="X439" i="14"/>
  <c r="P439" i="14"/>
  <c r="N439" i="14"/>
  <c r="X438" i="14"/>
  <c r="P438" i="14"/>
  <c r="N438" i="14"/>
  <c r="X436" i="14"/>
  <c r="P436" i="14"/>
  <c r="N436" i="14"/>
  <c r="X435" i="14"/>
  <c r="P435" i="14"/>
  <c r="N435" i="14"/>
  <c r="X434" i="14"/>
  <c r="P434" i="14"/>
  <c r="N434" i="14"/>
  <c r="X433" i="14"/>
  <c r="P433" i="14"/>
  <c r="N433" i="14"/>
  <c r="X432" i="14"/>
  <c r="X431" i="14"/>
  <c r="P431" i="14"/>
  <c r="N431" i="14"/>
  <c r="X430" i="14"/>
  <c r="P430" i="14"/>
  <c r="N430" i="14"/>
  <c r="X429" i="14"/>
  <c r="P429" i="14"/>
  <c r="N429" i="14"/>
  <c r="X428" i="14"/>
  <c r="P428" i="14"/>
  <c r="N428" i="14"/>
  <c r="X427" i="14"/>
  <c r="P427" i="14"/>
  <c r="N427" i="14"/>
  <c r="Q365" i="14" l="1"/>
  <c r="R365" i="14" s="1"/>
  <c r="Q387" i="14"/>
  <c r="R387" i="14" s="1"/>
  <c r="Q379" i="14"/>
  <c r="R379" i="14" s="1"/>
  <c r="Q360" i="14"/>
  <c r="R360" i="14" s="1"/>
  <c r="Q378" i="14"/>
  <c r="Y378" i="14" s="1"/>
  <c r="Z378" i="14" s="1"/>
  <c r="AA378" i="14" s="1"/>
  <c r="Q356" i="14"/>
  <c r="Y356" i="14" s="1"/>
  <c r="Z356" i="14" s="1"/>
  <c r="AA356" i="14" s="1"/>
  <c r="Q375" i="14"/>
  <c r="R375" i="14" s="1"/>
  <c r="Q373" i="14"/>
  <c r="R373" i="14" s="1"/>
  <c r="Q370" i="14"/>
  <c r="Y370" i="14" s="1"/>
  <c r="Z370" i="14" s="1"/>
  <c r="AA370" i="14" s="1"/>
  <c r="Q384" i="14"/>
  <c r="R384" i="14" s="1"/>
  <c r="Q354" i="14"/>
  <c r="Y354" i="14" s="1"/>
  <c r="Z354" i="14" s="1"/>
  <c r="AA354" i="14" s="1"/>
  <c r="Q369" i="14"/>
  <c r="Y369" i="14" s="1"/>
  <c r="Z369" i="14" s="1"/>
  <c r="AA369" i="14" s="1"/>
  <c r="Q372" i="14"/>
  <c r="Y372" i="14" s="1"/>
  <c r="Z372" i="14" s="1"/>
  <c r="AA372" i="14" s="1"/>
  <c r="Q385" i="14"/>
  <c r="R385" i="14" s="1"/>
  <c r="Q357" i="14"/>
  <c r="Y357" i="14" s="1"/>
  <c r="Z357" i="14" s="1"/>
  <c r="AA357" i="14" s="1"/>
  <c r="Q362" i="14"/>
  <c r="Y362" i="14" s="1"/>
  <c r="Z362" i="14" s="1"/>
  <c r="AA362" i="14" s="1"/>
  <c r="Q371" i="14"/>
  <c r="Y371" i="14" s="1"/>
  <c r="Z371" i="14" s="1"/>
  <c r="AA371" i="14" s="1"/>
  <c r="Q374" i="14"/>
  <c r="Y374" i="14" s="1"/>
  <c r="Z374" i="14" s="1"/>
  <c r="AA374" i="14" s="1"/>
  <c r="Q381" i="14"/>
  <c r="R381" i="14" s="1"/>
  <c r="Q368" i="14"/>
  <c r="Y368" i="14" s="1"/>
  <c r="Z368" i="14" s="1"/>
  <c r="AA368" i="14" s="1"/>
  <c r="Q377" i="14"/>
  <c r="Y377" i="14" s="1"/>
  <c r="Z377" i="14" s="1"/>
  <c r="AA377" i="14" s="1"/>
  <c r="Q382" i="14"/>
  <c r="Y382" i="14" s="1"/>
  <c r="Z382" i="14" s="1"/>
  <c r="AA382" i="14" s="1"/>
  <c r="Q350" i="14"/>
  <c r="Y350" i="14" s="1"/>
  <c r="Z350" i="14" s="1"/>
  <c r="AA350" i="14" s="1"/>
  <c r="Q352" i="14"/>
  <c r="Y352" i="14" s="1"/>
  <c r="Z352" i="14" s="1"/>
  <c r="AA352" i="14" s="1"/>
  <c r="Q376" i="14"/>
  <c r="Y376" i="14" s="1"/>
  <c r="Z376" i="14" s="1"/>
  <c r="AA376" i="14" s="1"/>
  <c r="Q383" i="14"/>
  <c r="Y383" i="14" s="1"/>
  <c r="Z383" i="14" s="1"/>
  <c r="AA383" i="14" s="1"/>
  <c r="Q386" i="14"/>
  <c r="Y386" i="14" s="1"/>
  <c r="Z386" i="14" s="1"/>
  <c r="AA386" i="14" s="1"/>
  <c r="Q389" i="14"/>
  <c r="R389" i="14" s="1"/>
  <c r="Q349" i="14"/>
  <c r="Y349" i="14" s="1"/>
  <c r="Z349" i="14" s="1"/>
  <c r="AA349" i="14" s="1"/>
  <c r="Q358" i="14"/>
  <c r="Y358" i="14" s="1"/>
  <c r="Z358" i="14" s="1"/>
  <c r="AA358" i="14" s="1"/>
  <c r="Q380" i="14"/>
  <c r="R380" i="14" s="1"/>
  <c r="Q388" i="14"/>
  <c r="R388" i="14" s="1"/>
  <c r="Q390" i="14"/>
  <c r="Y390" i="14" s="1"/>
  <c r="Z390" i="14" s="1"/>
  <c r="AA390" i="14" s="1"/>
  <c r="Q351" i="14"/>
  <c r="R351" i="14" s="1"/>
  <c r="Q353" i="14"/>
  <c r="Y353" i="14" s="1"/>
  <c r="Z353" i="14" s="1"/>
  <c r="AA353" i="14" s="1"/>
  <c r="Q359" i="14"/>
  <c r="Y359" i="14" s="1"/>
  <c r="Z359" i="14" s="1"/>
  <c r="AA359" i="14" s="1"/>
  <c r="Q364" i="14"/>
  <c r="Y364" i="14" s="1"/>
  <c r="Z364" i="14" s="1"/>
  <c r="AA364" i="14" s="1"/>
  <c r="Q355" i="14"/>
  <c r="R355" i="14" s="1"/>
  <c r="Q367" i="14"/>
  <c r="R367" i="14" s="1"/>
  <c r="Q363" i="14"/>
  <c r="R363" i="14" s="1"/>
  <c r="Q361" i="14"/>
  <c r="R361" i="14" s="1"/>
  <c r="Q366" i="14"/>
  <c r="Y366" i="14" s="1"/>
  <c r="Z366" i="14" s="1"/>
  <c r="AA366" i="14" s="1"/>
  <c r="Q45" i="14"/>
  <c r="R45" i="14" s="1"/>
  <c r="Q225" i="14"/>
  <c r="R225" i="14" s="1"/>
  <c r="Q109" i="14"/>
  <c r="R109" i="14" s="1"/>
  <c r="Q254" i="14"/>
  <c r="R254" i="14" s="1"/>
  <c r="Q194" i="14"/>
  <c r="R194" i="14" s="1"/>
  <c r="Q305" i="14"/>
  <c r="R305" i="14" s="1"/>
  <c r="Q334" i="14"/>
  <c r="R334" i="14" s="1"/>
  <c r="Q440" i="14"/>
  <c r="R440" i="14" s="1"/>
  <c r="Q77" i="14"/>
  <c r="R77" i="14" s="1"/>
  <c r="Q166" i="14"/>
  <c r="R166" i="14" s="1"/>
  <c r="Q403" i="14"/>
  <c r="R403" i="14" s="1"/>
  <c r="Q222" i="14"/>
  <c r="Y222" i="14" s="1"/>
  <c r="Z222" i="14" s="1"/>
  <c r="AA222" i="14" s="1"/>
  <c r="Q330" i="14"/>
  <c r="Y330" i="14" s="1"/>
  <c r="Z330" i="14" s="1"/>
  <c r="AA330" i="14" s="1"/>
  <c r="Q250" i="14"/>
  <c r="R250" i="14" s="1"/>
  <c r="Q301" i="14"/>
  <c r="Y301" i="14" s="1"/>
  <c r="Z301" i="14" s="1"/>
  <c r="AA301" i="14" s="1"/>
  <c r="Q162" i="14"/>
  <c r="Y162" i="14" s="1"/>
  <c r="Z162" i="14" s="1"/>
  <c r="AA162" i="14" s="1"/>
  <c r="Q190" i="14"/>
  <c r="Y190" i="14" s="1"/>
  <c r="Z190" i="14" s="1"/>
  <c r="AA190" i="14" s="1"/>
  <c r="Q134" i="14"/>
  <c r="Y134" i="14" s="1"/>
  <c r="Z134" i="14" s="1"/>
  <c r="AA134" i="14" s="1"/>
  <c r="Q105" i="14"/>
  <c r="Y105" i="14" s="1"/>
  <c r="Z105" i="14" s="1"/>
  <c r="AA105" i="14" s="1"/>
  <c r="Q73" i="14"/>
  <c r="R73" i="14" s="1"/>
  <c r="Q42" i="14"/>
  <c r="Y42" i="14" s="1"/>
  <c r="Z42" i="14" s="1"/>
  <c r="AA42" i="14" s="1"/>
  <c r="Q13" i="14"/>
  <c r="Y13" i="14" s="1"/>
  <c r="Z13" i="14" s="1"/>
  <c r="AA13" i="14" s="1"/>
  <c r="Q131" i="14"/>
  <c r="R131" i="14" s="1"/>
  <c r="Q247" i="14"/>
  <c r="R247" i="14" s="1"/>
  <c r="Q393" i="14"/>
  <c r="R393" i="14" s="1"/>
  <c r="Q437" i="14"/>
  <c r="R437" i="14" s="1"/>
  <c r="Q185" i="14"/>
  <c r="R185" i="14" s="1"/>
  <c r="Q328" i="14"/>
  <c r="R328" i="14" s="1"/>
  <c r="Q67" i="14"/>
  <c r="R67" i="14" s="1"/>
  <c r="Q156" i="14"/>
  <c r="R156" i="14" s="1"/>
  <c r="Q273" i="14"/>
  <c r="R273" i="14" s="1"/>
  <c r="Q432" i="14"/>
  <c r="R432" i="14" s="1"/>
  <c r="Q296" i="14"/>
  <c r="R296" i="14" s="1"/>
  <c r="Q99" i="14"/>
  <c r="R99" i="14" s="1"/>
  <c r="Q217" i="14"/>
  <c r="R217" i="14" s="1"/>
  <c r="Q451" i="14"/>
  <c r="R451" i="14" s="1"/>
  <c r="Q448" i="14"/>
  <c r="R448" i="14" s="1"/>
  <c r="Q445" i="14"/>
  <c r="Y445" i="14" s="1"/>
  <c r="Z445" i="14" s="1"/>
  <c r="AA445" i="14" s="1"/>
  <c r="Q431" i="14"/>
  <c r="Y431" i="14" s="1"/>
  <c r="Z431" i="14" s="1"/>
  <c r="AA431" i="14" s="1"/>
  <c r="Q446" i="14"/>
  <c r="Y446" i="14" s="1"/>
  <c r="Z446" i="14" s="1"/>
  <c r="AA446" i="14" s="1"/>
  <c r="Q434" i="14"/>
  <c r="Y434" i="14" s="1"/>
  <c r="Z434" i="14" s="1"/>
  <c r="AA434" i="14" s="1"/>
  <c r="Q444" i="14"/>
  <c r="Y444" i="14" s="1"/>
  <c r="Z444" i="14" s="1"/>
  <c r="AA444" i="14" s="1"/>
  <c r="Q428" i="14"/>
  <c r="Y428" i="14" s="1"/>
  <c r="Z428" i="14" s="1"/>
  <c r="AA428" i="14" s="1"/>
  <c r="Q441" i="14"/>
  <c r="R441" i="14" s="1"/>
  <c r="Q433" i="14"/>
  <c r="Y433" i="14" s="1"/>
  <c r="Z433" i="14" s="1"/>
  <c r="AA433" i="14" s="1"/>
  <c r="Q439" i="14"/>
  <c r="Y439" i="14" s="1"/>
  <c r="Z439" i="14" s="1"/>
  <c r="AA439" i="14" s="1"/>
  <c r="Q447" i="14"/>
  <c r="Y447" i="14" s="1"/>
  <c r="Z447" i="14" s="1"/>
  <c r="AA447" i="14" s="1"/>
  <c r="Q438" i="14"/>
  <c r="R438" i="14" s="1"/>
  <c r="Q435" i="14"/>
  <c r="R435" i="14" s="1"/>
  <c r="Q436" i="14"/>
  <c r="Y436" i="14" s="1"/>
  <c r="Z436" i="14" s="1"/>
  <c r="AA436" i="14" s="1"/>
  <c r="Q442" i="14"/>
  <c r="Y442" i="14" s="1"/>
  <c r="Z442" i="14" s="1"/>
  <c r="AA442" i="14" s="1"/>
  <c r="Q443" i="14"/>
  <c r="R443" i="14" s="1"/>
  <c r="Q430" i="14"/>
  <c r="Y430" i="14" s="1"/>
  <c r="Z430" i="14" s="1"/>
  <c r="AA430" i="14" s="1"/>
  <c r="Q429" i="14"/>
  <c r="Y429" i="14" s="1"/>
  <c r="Z429" i="14" s="1"/>
  <c r="AA429" i="14" s="1"/>
  <c r="Q427" i="14"/>
  <c r="Y427" i="14" s="1"/>
  <c r="Z427" i="14" s="1"/>
  <c r="AA427" i="14" s="1"/>
  <c r="Y365" i="14" l="1"/>
  <c r="Z365" i="14" s="1"/>
  <c r="AA365" i="14" s="1"/>
  <c r="Y387" i="14"/>
  <c r="Z387" i="14" s="1"/>
  <c r="AA387" i="14" s="1"/>
  <c r="Y379" i="14"/>
  <c r="Z379" i="14" s="1"/>
  <c r="AA379" i="14" s="1"/>
  <c r="Y360" i="14"/>
  <c r="Z360" i="14" s="1"/>
  <c r="AA360" i="14" s="1"/>
  <c r="R378" i="14"/>
  <c r="Y373" i="14"/>
  <c r="Z373" i="14" s="1"/>
  <c r="AA373" i="14" s="1"/>
  <c r="R356" i="14"/>
  <c r="Y375" i="14"/>
  <c r="Z375" i="14" s="1"/>
  <c r="AA375" i="14" s="1"/>
  <c r="R370" i="14"/>
  <c r="Y385" i="14"/>
  <c r="Z385" i="14" s="1"/>
  <c r="AA385" i="14" s="1"/>
  <c r="R352" i="14"/>
  <c r="Y381" i="14"/>
  <c r="Z381" i="14" s="1"/>
  <c r="AA381" i="14" s="1"/>
  <c r="R377" i="14"/>
  <c r="R354" i="14"/>
  <c r="R390" i="14"/>
  <c r="R349" i="14"/>
  <c r="R369" i="14"/>
  <c r="R362" i="14"/>
  <c r="R357" i="14"/>
  <c r="Y388" i="14"/>
  <c r="Z388" i="14" s="1"/>
  <c r="AA388" i="14" s="1"/>
  <c r="R372" i="14"/>
  <c r="Y355" i="14"/>
  <c r="Z355" i="14" s="1"/>
  <c r="AA355" i="14" s="1"/>
  <c r="Y384" i="14"/>
  <c r="Z384" i="14" s="1"/>
  <c r="AA384" i="14" s="1"/>
  <c r="R374" i="14"/>
  <c r="R376" i="14"/>
  <c r="R386" i="14"/>
  <c r="R353" i="14"/>
  <c r="Y361" i="14"/>
  <c r="Z361" i="14" s="1"/>
  <c r="AA361" i="14" s="1"/>
  <c r="R350" i="14"/>
  <c r="Y351" i="14"/>
  <c r="Z351" i="14" s="1"/>
  <c r="AA351" i="14" s="1"/>
  <c r="Y380" i="14"/>
  <c r="Z380" i="14" s="1"/>
  <c r="AA380" i="14" s="1"/>
  <c r="Y389" i="14"/>
  <c r="Z389" i="14" s="1"/>
  <c r="AA389" i="14" s="1"/>
  <c r="R358" i="14"/>
  <c r="R371" i="14"/>
  <c r="R368" i="14"/>
  <c r="R383" i="14"/>
  <c r="Y367" i="14"/>
  <c r="Z367" i="14" s="1"/>
  <c r="AA367" i="14" s="1"/>
  <c r="R382" i="14"/>
  <c r="R359" i="14"/>
  <c r="Y363" i="14"/>
  <c r="Z363" i="14" s="1"/>
  <c r="AA363" i="14" s="1"/>
  <c r="R364" i="14"/>
  <c r="R366" i="14"/>
  <c r="Y440" i="14"/>
  <c r="Z440" i="14" s="1"/>
  <c r="AA440" i="14" s="1"/>
  <c r="R222" i="14"/>
  <c r="R330" i="14"/>
  <c r="R134" i="14"/>
  <c r="Y250" i="14"/>
  <c r="Z250" i="14" s="1"/>
  <c r="AA250" i="14" s="1"/>
  <c r="R301" i="14"/>
  <c r="R162" i="14"/>
  <c r="Y73" i="14"/>
  <c r="Z73" i="14" s="1"/>
  <c r="AA73" i="14" s="1"/>
  <c r="R105" i="14"/>
  <c r="R190" i="14"/>
  <c r="R13" i="14"/>
  <c r="R42" i="14"/>
  <c r="Y437" i="14"/>
  <c r="Z437" i="14" s="1"/>
  <c r="AA437" i="14" s="1"/>
  <c r="R431" i="14"/>
  <c r="Y432" i="14"/>
  <c r="Z432" i="14" s="1"/>
  <c r="AA432" i="14" s="1"/>
  <c r="Y448" i="14"/>
  <c r="Z448" i="14" s="1"/>
  <c r="AA448" i="14" s="1"/>
  <c r="R445" i="14"/>
  <c r="Y441" i="14"/>
  <c r="Z441" i="14" s="1"/>
  <c r="AA441" i="14" s="1"/>
  <c r="R446" i="14"/>
  <c r="Y443" i="14"/>
  <c r="Z443" i="14" s="1"/>
  <c r="AA443" i="14" s="1"/>
  <c r="Y438" i="14"/>
  <c r="Z438" i="14" s="1"/>
  <c r="AA438" i="14" s="1"/>
  <c r="R433" i="14"/>
  <c r="R428" i="14"/>
  <c r="Y435" i="14"/>
  <c r="Z435" i="14" s="1"/>
  <c r="AA435" i="14" s="1"/>
  <c r="R439" i="14"/>
  <c r="R434" i="14"/>
  <c r="R444" i="14"/>
  <c r="R447" i="14"/>
  <c r="R442" i="14"/>
  <c r="R436" i="14"/>
  <c r="R430" i="14"/>
  <c r="R427" i="14"/>
  <c r="R429" i="14"/>
  <c r="X426" i="14" l="1"/>
  <c r="P426" i="14"/>
  <c r="N426" i="14"/>
  <c r="X425" i="14"/>
  <c r="P425" i="14"/>
  <c r="N425" i="14"/>
  <c r="X424" i="14"/>
  <c r="P424" i="14"/>
  <c r="N424" i="14"/>
  <c r="X422" i="14"/>
  <c r="P422" i="14"/>
  <c r="N422" i="14"/>
  <c r="X243" i="14"/>
  <c r="P243" i="14"/>
  <c r="N243" i="14"/>
  <c r="X244" i="14"/>
  <c r="P244" i="14"/>
  <c r="N244" i="14"/>
  <c r="X96" i="14"/>
  <c r="P96" i="14"/>
  <c r="N96" i="14"/>
  <c r="X472" i="14"/>
  <c r="P472" i="14"/>
  <c r="N472" i="14"/>
  <c r="X421" i="14"/>
  <c r="P421" i="14"/>
  <c r="N421" i="14"/>
  <c r="X270" i="14"/>
  <c r="P270" i="14"/>
  <c r="N270" i="14"/>
  <c r="X242" i="14"/>
  <c r="P242" i="14"/>
  <c r="N242" i="14"/>
  <c r="X213" i="14"/>
  <c r="P213" i="14"/>
  <c r="N213" i="14"/>
  <c r="X420" i="14"/>
  <c r="P420" i="14"/>
  <c r="N420" i="14"/>
  <c r="X61" i="14"/>
  <c r="P61" i="14"/>
  <c r="N61" i="14"/>
  <c r="X182" i="14"/>
  <c r="P182" i="14"/>
  <c r="N182" i="14"/>
  <c r="X127" i="14"/>
  <c r="P127" i="14"/>
  <c r="N127" i="14"/>
  <c r="X241" i="14"/>
  <c r="P241" i="14"/>
  <c r="N241" i="14"/>
  <c r="X181" i="14"/>
  <c r="P181" i="14"/>
  <c r="N181" i="14"/>
  <c r="X323" i="14"/>
  <c r="P323" i="14"/>
  <c r="N323" i="14"/>
  <c r="X419" i="14"/>
  <c r="P419" i="14"/>
  <c r="N419" i="14"/>
  <c r="X292" i="14"/>
  <c r="P292" i="14"/>
  <c r="N292" i="14"/>
  <c r="X126" i="14"/>
  <c r="P126" i="14"/>
  <c r="N126" i="14"/>
  <c r="X269" i="14"/>
  <c r="P269" i="14"/>
  <c r="N269" i="14"/>
  <c r="X33" i="14"/>
  <c r="P33" i="14"/>
  <c r="N33" i="14"/>
  <c r="X268" i="14"/>
  <c r="P268" i="14"/>
  <c r="N268" i="14"/>
  <c r="X240" i="14"/>
  <c r="P240" i="14"/>
  <c r="N240" i="14"/>
  <c r="X60" i="14"/>
  <c r="P60" i="14"/>
  <c r="N60" i="14"/>
  <c r="X32" i="14"/>
  <c r="P32" i="14"/>
  <c r="N32" i="14"/>
  <c r="X180" i="14"/>
  <c r="P180" i="14"/>
  <c r="N180" i="14"/>
  <c r="X179" i="14"/>
  <c r="P179" i="14"/>
  <c r="N179" i="14"/>
  <c r="Q424" i="14" l="1"/>
  <c r="Y424" i="14" s="1"/>
  <c r="Z424" i="14" s="1"/>
  <c r="AA424" i="14" s="1"/>
  <c r="Q425" i="14"/>
  <c r="R425" i="14" s="1"/>
  <c r="Q426" i="14"/>
  <c r="Y426" i="14" s="1"/>
  <c r="Z426" i="14" s="1"/>
  <c r="AA426" i="14" s="1"/>
  <c r="Q243" i="14"/>
  <c r="R243" i="14" s="1"/>
  <c r="Q422" i="14"/>
  <c r="Y422" i="14" s="1"/>
  <c r="Z422" i="14" s="1"/>
  <c r="AA422" i="14" s="1"/>
  <c r="Q244" i="14"/>
  <c r="R244" i="14" s="1"/>
  <c r="Q96" i="14"/>
  <c r="R96" i="14" s="1"/>
  <c r="Q472" i="14"/>
  <c r="R472" i="14" s="1"/>
  <c r="Q270" i="14"/>
  <c r="Y270" i="14" s="1"/>
  <c r="Z270" i="14" s="1"/>
  <c r="AA270" i="14" s="1"/>
  <c r="Q421" i="14"/>
  <c r="Y421" i="14" s="1"/>
  <c r="Z421" i="14" s="1"/>
  <c r="AA421" i="14" s="1"/>
  <c r="Q213" i="14"/>
  <c r="R213" i="14" s="1"/>
  <c r="Q242" i="14"/>
  <c r="Y242" i="14" s="1"/>
  <c r="Z242" i="14" s="1"/>
  <c r="AA242" i="14" s="1"/>
  <c r="Q420" i="14"/>
  <c r="Y420" i="14" s="1"/>
  <c r="Z420" i="14" s="1"/>
  <c r="AA420" i="14" s="1"/>
  <c r="Q269" i="14"/>
  <c r="R269" i="14" s="1"/>
  <c r="Q182" i="14"/>
  <c r="Y182" i="14" s="1"/>
  <c r="Z182" i="14" s="1"/>
  <c r="AA182" i="14" s="1"/>
  <c r="Q61" i="14"/>
  <c r="R61" i="14" s="1"/>
  <c r="Q241" i="14"/>
  <c r="R241" i="14" s="1"/>
  <c r="Q127" i="14"/>
  <c r="Y127" i="14" s="1"/>
  <c r="Z127" i="14" s="1"/>
  <c r="AA127" i="14" s="1"/>
  <c r="Q323" i="14"/>
  <c r="R323" i="14" s="1"/>
  <c r="Q181" i="14"/>
  <c r="R181" i="14" s="1"/>
  <c r="Q292" i="14"/>
  <c r="R292" i="14" s="1"/>
  <c r="Q33" i="14"/>
  <c r="Y33" i="14" s="1"/>
  <c r="Z33" i="14" s="1"/>
  <c r="AA33" i="14" s="1"/>
  <c r="Q419" i="14"/>
  <c r="R419" i="14" s="1"/>
  <c r="Q126" i="14"/>
  <c r="R126" i="14" s="1"/>
  <c r="Q240" i="14"/>
  <c r="Y240" i="14" s="1"/>
  <c r="Z240" i="14" s="1"/>
  <c r="AA240" i="14" s="1"/>
  <c r="Q268" i="14"/>
  <c r="Y268" i="14" s="1"/>
  <c r="Z268" i="14" s="1"/>
  <c r="AA268" i="14" s="1"/>
  <c r="Q60" i="14"/>
  <c r="R60" i="14" s="1"/>
  <c r="Q32" i="14"/>
  <c r="R32" i="14" s="1"/>
  <c r="Q180" i="14"/>
  <c r="Y180" i="14" s="1"/>
  <c r="Z180" i="14" s="1"/>
  <c r="AA180" i="14" s="1"/>
  <c r="Q179" i="14"/>
  <c r="Y179" i="14" s="1"/>
  <c r="Z179" i="14" s="1"/>
  <c r="AA179" i="14" s="1"/>
  <c r="R424" i="14" l="1"/>
  <c r="Y425" i="14"/>
  <c r="Z425" i="14" s="1"/>
  <c r="AA425" i="14" s="1"/>
  <c r="R426" i="14"/>
  <c r="Y243" i="14"/>
  <c r="Z243" i="14" s="1"/>
  <c r="AA243" i="14" s="1"/>
  <c r="R270" i="14"/>
  <c r="Y244" i="14"/>
  <c r="Z244" i="14" s="1"/>
  <c r="AA244" i="14" s="1"/>
  <c r="R422" i="14"/>
  <c r="Y96" i="14"/>
  <c r="Z96" i="14" s="1"/>
  <c r="AA96" i="14" s="1"/>
  <c r="Y472" i="14"/>
  <c r="Z472" i="14" s="1"/>
  <c r="AA472" i="14" s="1"/>
  <c r="R421" i="14"/>
  <c r="Y213" i="14"/>
  <c r="Z213" i="14" s="1"/>
  <c r="AA213" i="14" s="1"/>
  <c r="R242" i="14"/>
  <c r="Y269" i="14"/>
  <c r="Z269" i="14" s="1"/>
  <c r="AA269" i="14" s="1"/>
  <c r="R420" i="14"/>
  <c r="R182" i="14"/>
  <c r="Y61" i="14"/>
  <c r="Z61" i="14" s="1"/>
  <c r="AA61" i="14" s="1"/>
  <c r="Y241" i="14"/>
  <c r="Z241" i="14" s="1"/>
  <c r="AA241" i="14" s="1"/>
  <c r="R127" i="14"/>
  <c r="Y292" i="14"/>
  <c r="Z292" i="14" s="1"/>
  <c r="AA292" i="14" s="1"/>
  <c r="Y181" i="14"/>
  <c r="Z181" i="14" s="1"/>
  <c r="AA181" i="14" s="1"/>
  <c r="Y323" i="14"/>
  <c r="Z323" i="14" s="1"/>
  <c r="AA323" i="14" s="1"/>
  <c r="R33" i="14"/>
  <c r="Y419" i="14"/>
  <c r="Z419" i="14" s="1"/>
  <c r="AA419" i="14" s="1"/>
  <c r="Y126" i="14"/>
  <c r="Z126" i="14" s="1"/>
  <c r="AA126" i="14" s="1"/>
  <c r="R240" i="14"/>
  <c r="Y60" i="14"/>
  <c r="Z60" i="14" s="1"/>
  <c r="AA60" i="14" s="1"/>
  <c r="R268" i="14"/>
  <c r="Y32" i="14"/>
  <c r="Z32" i="14" s="1"/>
  <c r="AA32" i="14" s="1"/>
  <c r="R180" i="14"/>
  <c r="R179" i="14"/>
  <c r="P418" i="14" l="1"/>
  <c r="N418" i="14"/>
  <c r="P291" i="14"/>
  <c r="N291" i="14"/>
  <c r="Q418" i="14" l="1"/>
  <c r="R418" i="14" s="1"/>
  <c r="Q291" i="14"/>
  <c r="R291" i="14" s="1"/>
  <c r="X418" i="14"/>
  <c r="X291" i="14"/>
  <c r="X124" i="14"/>
  <c r="P124" i="14"/>
  <c r="N124" i="14"/>
  <c r="N92" i="14"/>
  <c r="P92" i="14"/>
  <c r="X92" i="14"/>
  <c r="Q92" i="14" l="1"/>
  <c r="Y92" i="14" s="1"/>
  <c r="Y418" i="14"/>
  <c r="Y291" i="14"/>
  <c r="Q124" i="14"/>
  <c r="N31" i="14"/>
  <c r="Y124" i="14" l="1"/>
  <c r="X415" i="14"/>
  <c r="P415" i="14"/>
  <c r="N415" i="14"/>
  <c r="X288" i="14"/>
  <c r="P288" i="14"/>
  <c r="N288" i="14"/>
  <c r="X121" i="14"/>
  <c r="P121" i="14"/>
  <c r="N121" i="14"/>
  <c r="X238" i="14"/>
  <c r="P238" i="14"/>
  <c r="N238" i="14"/>
  <c r="X29" i="14"/>
  <c r="P29" i="14"/>
  <c r="N29" i="14"/>
  <c r="Q415" i="14" l="1"/>
  <c r="Q288" i="14"/>
  <c r="Y288" i="14" s="1"/>
  <c r="Q121" i="14"/>
  <c r="Y121" i="14" s="1"/>
  <c r="Q238" i="14"/>
  <c r="Y238" i="14" s="1"/>
  <c r="Q29" i="14"/>
  <c r="Y29" i="14" s="1"/>
  <c r="X176" i="14"/>
  <c r="P176" i="14"/>
  <c r="N176" i="14"/>
  <c r="X319" i="14"/>
  <c r="P319" i="14"/>
  <c r="N319" i="14"/>
  <c r="X237" i="14"/>
  <c r="P237" i="14"/>
  <c r="N237" i="14"/>
  <c r="P89" i="14"/>
  <c r="N89" i="14"/>
  <c r="X466" i="14"/>
  <c r="P466" i="14"/>
  <c r="N466" i="14"/>
  <c r="X467" i="14"/>
  <c r="P467" i="14"/>
  <c r="N467" i="14"/>
  <c r="X413" i="14"/>
  <c r="P413" i="14"/>
  <c r="N413" i="14"/>
  <c r="X206" i="14"/>
  <c r="P206" i="14"/>
  <c r="N206" i="14"/>
  <c r="Y415" i="14" l="1"/>
  <c r="Q319" i="14"/>
  <c r="Q89" i="14"/>
  <c r="Q176" i="14"/>
  <c r="Q237" i="14"/>
  <c r="Q466" i="14"/>
  <c r="Q467" i="14"/>
  <c r="Y467" i="14" s="1"/>
  <c r="Q413" i="14"/>
  <c r="Q206" i="14"/>
  <c r="Y319" i="14" l="1"/>
  <c r="Y176" i="14"/>
  <c r="Y237" i="14"/>
  <c r="Y466" i="14"/>
  <c r="Y413" i="14"/>
  <c r="Y206" i="14"/>
  <c r="X265" i="14" l="1"/>
  <c r="P265" i="14"/>
  <c r="N265" i="14"/>
  <c r="X236" i="14"/>
  <c r="P236" i="14"/>
  <c r="N236" i="14"/>
  <c r="X88" i="14"/>
  <c r="P88" i="14"/>
  <c r="N88" i="14"/>
  <c r="X28" i="14"/>
  <c r="P28" i="14"/>
  <c r="N28" i="14"/>
  <c r="X175" i="14"/>
  <c r="P175" i="14"/>
  <c r="N175" i="14"/>
  <c r="X235" i="14"/>
  <c r="P235" i="14"/>
  <c r="N235" i="14"/>
  <c r="X173" i="14"/>
  <c r="P173" i="14"/>
  <c r="N173" i="14"/>
  <c r="Q235" i="14" l="1"/>
  <c r="Q175" i="14"/>
  <c r="Y175" i="14" s="1"/>
  <c r="Q236" i="14"/>
  <c r="Y236" i="14" s="1"/>
  <c r="Q265" i="14"/>
  <c r="Y265" i="14" s="1"/>
  <c r="Q88" i="14"/>
  <c r="Q28" i="14"/>
  <c r="Y28" i="14" s="1"/>
  <c r="Q173" i="14"/>
  <c r="X315" i="14"/>
  <c r="P315" i="14"/>
  <c r="N315" i="14"/>
  <c r="X147" i="14"/>
  <c r="P147" i="14"/>
  <c r="N147" i="14"/>
  <c r="X411" i="14"/>
  <c r="P411" i="14"/>
  <c r="N411" i="14"/>
  <c r="X285" i="14"/>
  <c r="P285" i="14"/>
  <c r="N285" i="14"/>
  <c r="X118" i="14"/>
  <c r="P118" i="14"/>
  <c r="N118" i="14"/>
  <c r="X264" i="14"/>
  <c r="P264" i="14"/>
  <c r="N264" i="14"/>
  <c r="X86" i="14"/>
  <c r="P86" i="14"/>
  <c r="N86" i="14"/>
  <c r="X27" i="14"/>
  <c r="P27" i="14"/>
  <c r="N27" i="14"/>
  <c r="X343" i="14"/>
  <c r="P343" i="14"/>
  <c r="N343" i="14"/>
  <c r="X342" i="14"/>
  <c r="P342" i="14"/>
  <c r="N342" i="14"/>
  <c r="X314" i="14"/>
  <c r="P314" i="14"/>
  <c r="N314" i="14"/>
  <c r="X313" i="14"/>
  <c r="P313" i="14"/>
  <c r="N313" i="14"/>
  <c r="X146" i="14"/>
  <c r="P146" i="14"/>
  <c r="N146" i="14"/>
  <c r="X145" i="14"/>
  <c r="P145" i="14"/>
  <c r="N145" i="14"/>
  <c r="X410" i="14"/>
  <c r="P410" i="14"/>
  <c r="N410" i="14"/>
  <c r="X409" i="14"/>
  <c r="P409" i="14"/>
  <c r="N409" i="14"/>
  <c r="X284" i="14"/>
  <c r="P284" i="14"/>
  <c r="N284" i="14"/>
  <c r="X283" i="14"/>
  <c r="P283" i="14"/>
  <c r="N283" i="14"/>
  <c r="X117" i="14"/>
  <c r="P117" i="14"/>
  <c r="N117" i="14"/>
  <c r="X116" i="14"/>
  <c r="P116" i="14"/>
  <c r="N116" i="14"/>
  <c r="X263" i="14"/>
  <c r="P263" i="14"/>
  <c r="N263" i="14"/>
  <c r="X262" i="14"/>
  <c r="P262" i="14"/>
  <c r="N262" i="14"/>
  <c r="X234" i="14"/>
  <c r="P234" i="14"/>
  <c r="N234" i="14"/>
  <c r="X233" i="14"/>
  <c r="P233" i="14"/>
  <c r="N233" i="14"/>
  <c r="X85" i="14"/>
  <c r="P85" i="14"/>
  <c r="N85" i="14"/>
  <c r="X84" i="14"/>
  <c r="P84" i="14"/>
  <c r="N84" i="14"/>
  <c r="X54" i="14"/>
  <c r="P54" i="14"/>
  <c r="N54" i="14"/>
  <c r="X53" i="14"/>
  <c r="P53" i="14"/>
  <c r="N53" i="14"/>
  <c r="X26" i="14"/>
  <c r="P26" i="14"/>
  <c r="N26" i="14"/>
  <c r="X25" i="14"/>
  <c r="P25" i="14"/>
  <c r="N25" i="14"/>
  <c r="X202" i="14"/>
  <c r="P202" i="14"/>
  <c r="N202" i="14"/>
  <c r="Z265" i="14" l="1"/>
  <c r="AA265" i="14" s="1"/>
  <c r="Y88" i="14"/>
  <c r="Y173" i="14"/>
  <c r="Y235" i="14"/>
  <c r="Q118" i="14"/>
  <c r="Y118" i="14" s="1"/>
  <c r="Z118" i="14" s="1"/>
  <c r="AA118" i="14" s="1"/>
  <c r="Q147" i="14"/>
  <c r="Q285" i="14"/>
  <c r="Y285" i="14" s="1"/>
  <c r="Q411" i="14"/>
  <c r="Q27" i="14"/>
  <c r="Q315" i="14"/>
  <c r="Q264" i="14"/>
  <c r="Q86" i="14"/>
  <c r="Y86" i="14" s="1"/>
  <c r="Q314" i="14"/>
  <c r="Y314" i="14" s="1"/>
  <c r="Z314" i="14" s="1"/>
  <c r="AA314" i="14" s="1"/>
  <c r="Q342" i="14"/>
  <c r="Y342" i="14" s="1"/>
  <c r="Z342" i="14" s="1"/>
  <c r="AA342" i="14" s="1"/>
  <c r="Q343" i="14"/>
  <c r="Y343" i="14" s="1"/>
  <c r="Q116" i="14"/>
  <c r="Y116" i="14" s="1"/>
  <c r="Q313" i="14"/>
  <c r="Y313" i="14" s="1"/>
  <c r="Z313" i="14" s="1"/>
  <c r="AA313" i="14" s="1"/>
  <c r="Q262" i="14"/>
  <c r="Q145" i="14"/>
  <c r="Y145" i="14" s="1"/>
  <c r="Q146" i="14"/>
  <c r="Q409" i="14"/>
  <c r="Y409" i="14" s="1"/>
  <c r="Z409" i="14" s="1"/>
  <c r="AA409" i="14" s="1"/>
  <c r="Q84" i="14"/>
  <c r="Y84" i="14" s="1"/>
  <c r="Q283" i="14"/>
  <c r="Y283" i="14" s="1"/>
  <c r="Q410" i="14"/>
  <c r="Y410" i="14" s="1"/>
  <c r="Z410" i="14" s="1"/>
  <c r="AA410" i="14" s="1"/>
  <c r="Q233" i="14"/>
  <c r="Y233" i="14" s="1"/>
  <c r="Z233" i="14" s="1"/>
  <c r="AA233" i="14" s="1"/>
  <c r="Q284" i="14"/>
  <c r="Y284" i="14" s="1"/>
  <c r="Q234" i="14"/>
  <c r="Y234" i="14" s="1"/>
  <c r="Q117" i="14"/>
  <c r="Y117" i="14" s="1"/>
  <c r="Z117" i="14" s="1"/>
  <c r="AA117" i="14" s="1"/>
  <c r="Q263" i="14"/>
  <c r="Y263" i="14" s="1"/>
  <c r="Z263" i="14" s="1"/>
  <c r="AA263" i="14" s="1"/>
  <c r="Q85" i="14"/>
  <c r="Y85" i="14" s="1"/>
  <c r="Q53" i="14"/>
  <c r="Y53" i="14" s="1"/>
  <c r="Q54" i="14"/>
  <c r="Q26" i="14"/>
  <c r="Y26" i="14" s="1"/>
  <c r="Z26" i="14" s="1"/>
  <c r="AA26" i="14" s="1"/>
  <c r="Q25" i="14"/>
  <c r="Y25" i="14" s="1"/>
  <c r="Q202" i="14"/>
  <c r="J18" i="3"/>
  <c r="I18" i="3"/>
  <c r="H18" i="3"/>
  <c r="G18" i="3"/>
  <c r="Z236" i="14" s="1"/>
  <c r="AA236" i="14" s="1"/>
  <c r="J17" i="3"/>
  <c r="I17" i="3"/>
  <c r="H17" i="3"/>
  <c r="G17" i="3"/>
  <c r="J16" i="3"/>
  <c r="I16" i="3"/>
  <c r="H16" i="3"/>
  <c r="G16" i="3"/>
  <c r="K7" i="3"/>
  <c r="J7" i="3"/>
  <c r="I7" i="3"/>
  <c r="H7" i="3"/>
  <c r="G7" i="3"/>
  <c r="K6" i="3"/>
  <c r="J6" i="3"/>
  <c r="I6" i="3"/>
  <c r="H6" i="3"/>
  <c r="G6" i="3"/>
  <c r="K5" i="3"/>
  <c r="J5" i="3"/>
  <c r="I5" i="3"/>
  <c r="H5" i="3"/>
  <c r="R236" i="14" s="1"/>
  <c r="G5" i="3"/>
  <c r="K4" i="3"/>
  <c r="J4" i="3"/>
  <c r="I4" i="3"/>
  <c r="H4" i="3"/>
  <c r="G4" i="3"/>
  <c r="K3" i="3"/>
  <c r="J3" i="3"/>
  <c r="I3" i="3"/>
  <c r="H3" i="3"/>
  <c r="G3" i="3"/>
  <c r="X473" i="14"/>
  <c r="P473" i="14"/>
  <c r="N473" i="14"/>
  <c r="X471" i="14"/>
  <c r="P471" i="14"/>
  <c r="N471" i="14"/>
  <c r="X470" i="14"/>
  <c r="P470" i="14"/>
  <c r="N470" i="14"/>
  <c r="X469" i="14"/>
  <c r="P469" i="14"/>
  <c r="N469" i="14"/>
  <c r="X468" i="14"/>
  <c r="P468" i="14"/>
  <c r="N468" i="14"/>
  <c r="X465" i="14"/>
  <c r="P465" i="14"/>
  <c r="N465" i="14"/>
  <c r="X464" i="14"/>
  <c r="P464" i="14"/>
  <c r="N464" i="14"/>
  <c r="X463" i="14"/>
  <c r="P463" i="14"/>
  <c r="N463" i="14"/>
  <c r="X462" i="14"/>
  <c r="P462" i="14"/>
  <c r="N462" i="14"/>
  <c r="X461" i="14"/>
  <c r="P461" i="14"/>
  <c r="N461" i="14"/>
  <c r="X460" i="14"/>
  <c r="P460" i="14"/>
  <c r="N460" i="14"/>
  <c r="X459" i="14"/>
  <c r="P459" i="14"/>
  <c r="N459" i="14"/>
  <c r="X458" i="14"/>
  <c r="P458" i="14"/>
  <c r="N458" i="14"/>
  <c r="X457" i="14"/>
  <c r="P457" i="14"/>
  <c r="N457" i="14"/>
  <c r="X456" i="14"/>
  <c r="P456" i="14"/>
  <c r="N456" i="14"/>
  <c r="X455" i="14"/>
  <c r="P455" i="14"/>
  <c r="N455" i="14"/>
  <c r="X454" i="14"/>
  <c r="P454" i="14"/>
  <c r="N454" i="14"/>
  <c r="X453" i="14"/>
  <c r="P453" i="14"/>
  <c r="N453" i="14"/>
  <c r="X452" i="14"/>
  <c r="P452" i="14"/>
  <c r="N452" i="14"/>
  <c r="X451" i="14"/>
  <c r="X450" i="14"/>
  <c r="P450" i="14"/>
  <c r="N450" i="14"/>
  <c r="X449" i="14"/>
  <c r="P449" i="14"/>
  <c r="N449" i="14"/>
  <c r="X348" i="14"/>
  <c r="P348" i="14"/>
  <c r="N348" i="14"/>
  <c r="X347" i="14"/>
  <c r="P347" i="14"/>
  <c r="N347" i="14"/>
  <c r="X346" i="14"/>
  <c r="P346" i="14"/>
  <c r="N346" i="14"/>
  <c r="X345" i="14"/>
  <c r="P345" i="14"/>
  <c r="N345" i="14"/>
  <c r="X344" i="14"/>
  <c r="P344" i="14"/>
  <c r="N344" i="14"/>
  <c r="X341" i="14"/>
  <c r="P341" i="14"/>
  <c r="N341" i="14"/>
  <c r="X340" i="14"/>
  <c r="P340" i="14"/>
  <c r="N340" i="14"/>
  <c r="X339" i="14"/>
  <c r="P339" i="14"/>
  <c r="N339" i="14"/>
  <c r="X338" i="14"/>
  <c r="P338" i="14"/>
  <c r="N338" i="14"/>
  <c r="X337" i="14"/>
  <c r="P337" i="14"/>
  <c r="N337" i="14"/>
  <c r="X336" i="14"/>
  <c r="P336" i="14"/>
  <c r="N336" i="14"/>
  <c r="X335" i="14"/>
  <c r="P335" i="14"/>
  <c r="N335" i="14"/>
  <c r="X334" i="14"/>
  <c r="X333" i="14"/>
  <c r="P333" i="14"/>
  <c r="N333" i="14"/>
  <c r="X332" i="14"/>
  <c r="P332" i="14"/>
  <c r="N332" i="14"/>
  <c r="X331" i="14"/>
  <c r="P331" i="14"/>
  <c r="N331" i="14"/>
  <c r="X329" i="14"/>
  <c r="P329" i="14"/>
  <c r="N329" i="14"/>
  <c r="X328" i="14"/>
  <c r="X327" i="14"/>
  <c r="P327" i="14"/>
  <c r="N327" i="14"/>
  <c r="X326" i="14"/>
  <c r="P326" i="14"/>
  <c r="N326" i="14"/>
  <c r="X325" i="14"/>
  <c r="P325" i="14"/>
  <c r="N325" i="14"/>
  <c r="X178" i="14"/>
  <c r="P178" i="14"/>
  <c r="N178" i="14"/>
  <c r="X177" i="14"/>
  <c r="P177" i="14"/>
  <c r="N177" i="14"/>
  <c r="X174" i="14"/>
  <c r="P174" i="14"/>
  <c r="N174" i="14"/>
  <c r="X172" i="14"/>
  <c r="P172" i="14"/>
  <c r="N172" i="14"/>
  <c r="X171" i="14"/>
  <c r="P171" i="14"/>
  <c r="N171" i="14"/>
  <c r="X170" i="14"/>
  <c r="P170" i="14"/>
  <c r="N170" i="14"/>
  <c r="X169" i="14"/>
  <c r="P169" i="14"/>
  <c r="N169" i="14"/>
  <c r="X168" i="14"/>
  <c r="P168" i="14"/>
  <c r="N168" i="14"/>
  <c r="X167" i="14"/>
  <c r="P167" i="14"/>
  <c r="N167" i="14"/>
  <c r="X166" i="14"/>
  <c r="X165" i="14"/>
  <c r="P165" i="14"/>
  <c r="N165" i="14"/>
  <c r="X164" i="14"/>
  <c r="P164" i="14"/>
  <c r="N164" i="14"/>
  <c r="X163" i="14"/>
  <c r="P163" i="14"/>
  <c r="N163" i="14"/>
  <c r="X161" i="14"/>
  <c r="P161" i="14"/>
  <c r="N161" i="14"/>
  <c r="X160" i="14"/>
  <c r="P160" i="14"/>
  <c r="N160" i="14"/>
  <c r="X159" i="14"/>
  <c r="P159" i="14"/>
  <c r="N159" i="14"/>
  <c r="X158" i="14"/>
  <c r="P158" i="14"/>
  <c r="N158" i="14"/>
  <c r="X157" i="14"/>
  <c r="P157" i="14"/>
  <c r="N157" i="14"/>
  <c r="X156" i="14"/>
  <c r="X155" i="14"/>
  <c r="P155" i="14"/>
  <c r="N155" i="14"/>
  <c r="X154" i="14"/>
  <c r="P154" i="14"/>
  <c r="N154" i="14"/>
  <c r="X324" i="14"/>
  <c r="P324" i="14"/>
  <c r="N324" i="14"/>
  <c r="X322" i="14"/>
  <c r="P322" i="14"/>
  <c r="N322" i="14"/>
  <c r="X321" i="14"/>
  <c r="P321" i="14"/>
  <c r="N321" i="14"/>
  <c r="X320" i="14"/>
  <c r="P320" i="14"/>
  <c r="N320" i="14"/>
  <c r="X318" i="14"/>
  <c r="P318" i="14"/>
  <c r="N318" i="14"/>
  <c r="X317" i="14"/>
  <c r="P317" i="14"/>
  <c r="N317" i="14"/>
  <c r="X316" i="14"/>
  <c r="P316" i="14"/>
  <c r="N316" i="14"/>
  <c r="X312" i="14"/>
  <c r="P312" i="14"/>
  <c r="N312" i="14"/>
  <c r="X311" i="14"/>
  <c r="P311" i="14"/>
  <c r="N311" i="14"/>
  <c r="X310" i="14"/>
  <c r="P310" i="14"/>
  <c r="N310" i="14"/>
  <c r="X309" i="14"/>
  <c r="P309" i="14"/>
  <c r="N309" i="14"/>
  <c r="X308" i="14"/>
  <c r="P308" i="14"/>
  <c r="N308" i="14"/>
  <c r="X307" i="14"/>
  <c r="P307" i="14"/>
  <c r="N307" i="14"/>
  <c r="X306" i="14"/>
  <c r="P306" i="14"/>
  <c r="N306" i="14"/>
  <c r="X305" i="14"/>
  <c r="X304" i="14"/>
  <c r="P304" i="14"/>
  <c r="N304" i="14"/>
  <c r="X303" i="14"/>
  <c r="P303" i="14"/>
  <c r="N303" i="14"/>
  <c r="X302" i="14"/>
  <c r="P302" i="14"/>
  <c r="N302" i="14"/>
  <c r="X300" i="14"/>
  <c r="P300" i="14"/>
  <c r="N300" i="14"/>
  <c r="X299" i="14"/>
  <c r="P299" i="14"/>
  <c r="N299" i="14"/>
  <c r="X298" i="14"/>
  <c r="P298" i="14"/>
  <c r="N298" i="14"/>
  <c r="X297" i="14"/>
  <c r="P297" i="14"/>
  <c r="N297" i="14"/>
  <c r="X296" i="14"/>
  <c r="X295" i="14"/>
  <c r="P295" i="14"/>
  <c r="N295" i="14"/>
  <c r="X294" i="14"/>
  <c r="P294" i="14"/>
  <c r="N294" i="14"/>
  <c r="X293" i="14"/>
  <c r="P293" i="14"/>
  <c r="N293" i="14"/>
  <c r="X153" i="14"/>
  <c r="P153" i="14"/>
  <c r="N153" i="14"/>
  <c r="X152" i="14"/>
  <c r="P152" i="14"/>
  <c r="N152" i="14"/>
  <c r="X151" i="14"/>
  <c r="P151" i="14"/>
  <c r="N151" i="14"/>
  <c r="X150" i="14"/>
  <c r="P150" i="14"/>
  <c r="N150" i="14"/>
  <c r="X149" i="14"/>
  <c r="P149" i="14"/>
  <c r="N149" i="14"/>
  <c r="X148" i="14"/>
  <c r="P148" i="14"/>
  <c r="N148" i="14"/>
  <c r="X144" i="14"/>
  <c r="P144" i="14"/>
  <c r="N144" i="14"/>
  <c r="X143" i="14"/>
  <c r="P143" i="14"/>
  <c r="N143" i="14"/>
  <c r="X142" i="14"/>
  <c r="P142" i="14"/>
  <c r="N142" i="14"/>
  <c r="X141" i="14"/>
  <c r="P141" i="14"/>
  <c r="N141" i="14"/>
  <c r="X140" i="14"/>
  <c r="P140" i="14"/>
  <c r="N140" i="14"/>
  <c r="X139" i="14"/>
  <c r="P139" i="14"/>
  <c r="N139" i="14"/>
  <c r="X138" i="14"/>
  <c r="P138" i="14"/>
  <c r="N138" i="14"/>
  <c r="X137" i="14"/>
  <c r="P137" i="14"/>
  <c r="N137" i="14"/>
  <c r="X136" i="14"/>
  <c r="P136" i="14"/>
  <c r="N136" i="14"/>
  <c r="X135" i="14"/>
  <c r="P135" i="14"/>
  <c r="N135" i="14"/>
  <c r="X133" i="14"/>
  <c r="P133" i="14"/>
  <c r="N133" i="14"/>
  <c r="X132" i="14"/>
  <c r="P132" i="14"/>
  <c r="N132" i="14"/>
  <c r="X131" i="14"/>
  <c r="X130" i="14"/>
  <c r="P130" i="14"/>
  <c r="N130" i="14"/>
  <c r="X129" i="14"/>
  <c r="P129" i="14"/>
  <c r="N129" i="14"/>
  <c r="X128" i="14"/>
  <c r="P128" i="14"/>
  <c r="N128" i="14"/>
  <c r="X423" i="14"/>
  <c r="P423" i="14"/>
  <c r="N423" i="14"/>
  <c r="X417" i="14"/>
  <c r="P417" i="14"/>
  <c r="N417" i="14"/>
  <c r="X416" i="14"/>
  <c r="P416" i="14"/>
  <c r="N416" i="14"/>
  <c r="X414" i="14"/>
  <c r="P414" i="14"/>
  <c r="N414" i="14"/>
  <c r="X412" i="14"/>
  <c r="P412" i="14"/>
  <c r="N412" i="14"/>
  <c r="X408" i="14"/>
  <c r="P408" i="14"/>
  <c r="N408" i="14"/>
  <c r="X407" i="14"/>
  <c r="P407" i="14"/>
  <c r="N407" i="14"/>
  <c r="X406" i="14"/>
  <c r="P406" i="14"/>
  <c r="N406" i="14"/>
  <c r="X405" i="14"/>
  <c r="P405" i="14"/>
  <c r="N405" i="14"/>
  <c r="X404" i="14"/>
  <c r="P404" i="14"/>
  <c r="N404" i="14"/>
  <c r="X403" i="14"/>
  <c r="X402" i="14"/>
  <c r="P402" i="14"/>
  <c r="N402" i="14"/>
  <c r="X401" i="14"/>
  <c r="P401" i="14"/>
  <c r="N401" i="14"/>
  <c r="X400" i="14"/>
  <c r="P400" i="14"/>
  <c r="N400" i="14"/>
  <c r="X399" i="14"/>
  <c r="P399" i="14"/>
  <c r="N399" i="14"/>
  <c r="X398" i="14"/>
  <c r="P398" i="14"/>
  <c r="N398" i="14"/>
  <c r="X397" i="14"/>
  <c r="P397" i="14"/>
  <c r="N397" i="14"/>
  <c r="X396" i="14"/>
  <c r="P396" i="14"/>
  <c r="N396" i="14"/>
  <c r="X395" i="14"/>
  <c r="P395" i="14"/>
  <c r="N395" i="14"/>
  <c r="X394" i="14"/>
  <c r="P394" i="14"/>
  <c r="N394" i="14"/>
  <c r="X393" i="14"/>
  <c r="X392" i="14"/>
  <c r="P392" i="14"/>
  <c r="N392" i="14"/>
  <c r="X391" i="14"/>
  <c r="P391" i="14"/>
  <c r="N391" i="14"/>
  <c r="X290" i="14"/>
  <c r="P290" i="14"/>
  <c r="N290" i="14"/>
  <c r="X289" i="14"/>
  <c r="P289" i="14"/>
  <c r="N289" i="14"/>
  <c r="X287" i="14"/>
  <c r="P287" i="14"/>
  <c r="N287" i="14"/>
  <c r="X286" i="14"/>
  <c r="P286" i="14"/>
  <c r="N286" i="14"/>
  <c r="X282" i="14"/>
  <c r="P282" i="14"/>
  <c r="N282" i="14"/>
  <c r="X281" i="14"/>
  <c r="P281" i="14"/>
  <c r="N281" i="14"/>
  <c r="X280" i="14"/>
  <c r="P280" i="14"/>
  <c r="N280" i="14"/>
  <c r="X279" i="14"/>
  <c r="P279" i="14"/>
  <c r="N279" i="14"/>
  <c r="X278" i="14"/>
  <c r="P278" i="14"/>
  <c r="N278" i="14"/>
  <c r="X277" i="14"/>
  <c r="P277" i="14"/>
  <c r="N277" i="14"/>
  <c r="X276" i="14"/>
  <c r="P276" i="14"/>
  <c r="N276" i="14"/>
  <c r="X275" i="14"/>
  <c r="P275" i="14"/>
  <c r="N275" i="14"/>
  <c r="X274" i="14"/>
  <c r="P274" i="14"/>
  <c r="N274" i="14"/>
  <c r="X273" i="14"/>
  <c r="X272" i="14"/>
  <c r="P272" i="14"/>
  <c r="N272" i="14"/>
  <c r="X271" i="14"/>
  <c r="P271" i="14"/>
  <c r="N271" i="14"/>
  <c r="X125" i="14"/>
  <c r="P125" i="14"/>
  <c r="N125" i="14"/>
  <c r="X123" i="14"/>
  <c r="P123" i="14"/>
  <c r="N123" i="14"/>
  <c r="X122" i="14"/>
  <c r="P122" i="14"/>
  <c r="N122" i="14"/>
  <c r="X120" i="14"/>
  <c r="P120" i="14"/>
  <c r="N120" i="14"/>
  <c r="X119" i="14"/>
  <c r="P119" i="14"/>
  <c r="N119" i="14"/>
  <c r="X115" i="14"/>
  <c r="P115" i="14"/>
  <c r="N115" i="14"/>
  <c r="X114" i="14"/>
  <c r="P114" i="14"/>
  <c r="N114" i="14"/>
  <c r="X113" i="14"/>
  <c r="P113" i="14"/>
  <c r="N113" i="14"/>
  <c r="X112" i="14"/>
  <c r="P112" i="14"/>
  <c r="N112" i="14"/>
  <c r="X111" i="14"/>
  <c r="P111" i="14"/>
  <c r="N111" i="14"/>
  <c r="X110" i="14"/>
  <c r="P110" i="14"/>
  <c r="N110" i="14"/>
  <c r="X109" i="14"/>
  <c r="X108" i="14"/>
  <c r="P108" i="14"/>
  <c r="N108" i="14"/>
  <c r="X107" i="14"/>
  <c r="P107" i="14"/>
  <c r="N107" i="14"/>
  <c r="X106" i="14"/>
  <c r="P106" i="14"/>
  <c r="N106" i="14"/>
  <c r="X104" i="14"/>
  <c r="P104" i="14"/>
  <c r="N104" i="14"/>
  <c r="X103" i="14"/>
  <c r="P103" i="14"/>
  <c r="N103" i="14"/>
  <c r="X102" i="14"/>
  <c r="P102" i="14"/>
  <c r="N102" i="14"/>
  <c r="X101" i="14"/>
  <c r="P101" i="14"/>
  <c r="N101" i="14"/>
  <c r="X100" i="14"/>
  <c r="P100" i="14"/>
  <c r="N100" i="14"/>
  <c r="X99" i="14"/>
  <c r="X98" i="14"/>
  <c r="P98" i="14"/>
  <c r="N98" i="14"/>
  <c r="X97" i="14"/>
  <c r="P97" i="14"/>
  <c r="N97" i="14"/>
  <c r="X267" i="14"/>
  <c r="P267" i="14"/>
  <c r="N267" i="14"/>
  <c r="X266" i="14"/>
  <c r="P266" i="14"/>
  <c r="N266" i="14"/>
  <c r="X261" i="14"/>
  <c r="P261" i="14"/>
  <c r="N261" i="14"/>
  <c r="X260" i="14"/>
  <c r="P260" i="14"/>
  <c r="N260" i="14"/>
  <c r="X259" i="14"/>
  <c r="P259" i="14"/>
  <c r="N259" i="14"/>
  <c r="X258" i="14"/>
  <c r="P258" i="14"/>
  <c r="N258" i="14"/>
  <c r="X257" i="14"/>
  <c r="P257" i="14"/>
  <c r="N257" i="14"/>
  <c r="X256" i="14"/>
  <c r="P256" i="14"/>
  <c r="N256" i="14"/>
  <c r="X255" i="14"/>
  <c r="P255" i="14"/>
  <c r="N255" i="14"/>
  <c r="X254" i="14"/>
  <c r="X253" i="14"/>
  <c r="P253" i="14"/>
  <c r="N253" i="14"/>
  <c r="X252" i="14"/>
  <c r="P252" i="14"/>
  <c r="N252" i="14"/>
  <c r="X251" i="14"/>
  <c r="P251" i="14"/>
  <c r="N251" i="14"/>
  <c r="X249" i="14"/>
  <c r="P249" i="14"/>
  <c r="N249" i="14"/>
  <c r="X248" i="14"/>
  <c r="P248" i="14"/>
  <c r="N248" i="14"/>
  <c r="X247" i="14"/>
  <c r="X246" i="14"/>
  <c r="P246" i="14"/>
  <c r="N246" i="14"/>
  <c r="X245" i="14"/>
  <c r="P245" i="14"/>
  <c r="N245" i="14"/>
  <c r="X239" i="14"/>
  <c r="P239" i="14"/>
  <c r="N239" i="14"/>
  <c r="X232" i="14"/>
  <c r="P232" i="14"/>
  <c r="N232" i="14"/>
  <c r="X231" i="14"/>
  <c r="P231" i="14"/>
  <c r="N231" i="14"/>
  <c r="X230" i="14"/>
  <c r="P230" i="14"/>
  <c r="N230" i="14"/>
  <c r="X229" i="14"/>
  <c r="P229" i="14"/>
  <c r="N229" i="14"/>
  <c r="X228" i="14"/>
  <c r="P228" i="14"/>
  <c r="N228" i="14"/>
  <c r="X227" i="14"/>
  <c r="P227" i="14"/>
  <c r="N227" i="14"/>
  <c r="X226" i="14"/>
  <c r="P226" i="14"/>
  <c r="N226" i="14"/>
  <c r="X225" i="14"/>
  <c r="X224" i="14"/>
  <c r="P224" i="14"/>
  <c r="N224" i="14"/>
  <c r="X223" i="14"/>
  <c r="P223" i="14"/>
  <c r="N223" i="14"/>
  <c r="X221" i="14"/>
  <c r="P221" i="14"/>
  <c r="N221" i="14"/>
  <c r="X220" i="14"/>
  <c r="P220" i="14"/>
  <c r="N220" i="14"/>
  <c r="X219" i="14"/>
  <c r="P219" i="14"/>
  <c r="N219" i="14"/>
  <c r="X218" i="14"/>
  <c r="P218" i="14"/>
  <c r="N218" i="14"/>
  <c r="X217" i="14"/>
  <c r="X216" i="14"/>
  <c r="P216" i="14"/>
  <c r="N216" i="14"/>
  <c r="X215" i="14"/>
  <c r="P215" i="14"/>
  <c r="N215" i="14"/>
  <c r="X95" i="14"/>
  <c r="P95" i="14"/>
  <c r="N95" i="14"/>
  <c r="X94" i="14"/>
  <c r="P94" i="14"/>
  <c r="N94" i="14"/>
  <c r="X93" i="14"/>
  <c r="P93" i="14"/>
  <c r="N93" i="14"/>
  <c r="X91" i="14"/>
  <c r="P91" i="14"/>
  <c r="N91" i="14"/>
  <c r="X90" i="14"/>
  <c r="P90" i="14"/>
  <c r="N90" i="14"/>
  <c r="X89" i="14"/>
  <c r="X87" i="14"/>
  <c r="P87" i="14"/>
  <c r="N87" i="14"/>
  <c r="X83" i="14"/>
  <c r="P83" i="14"/>
  <c r="N83" i="14"/>
  <c r="X82" i="14"/>
  <c r="P82" i="14"/>
  <c r="N82" i="14"/>
  <c r="X81" i="14"/>
  <c r="P81" i="14"/>
  <c r="N81" i="14"/>
  <c r="X80" i="14"/>
  <c r="P80" i="14"/>
  <c r="N80" i="14"/>
  <c r="X79" i="14"/>
  <c r="P79" i="14"/>
  <c r="N79" i="14"/>
  <c r="X78" i="14"/>
  <c r="P78" i="14"/>
  <c r="N78" i="14"/>
  <c r="X77" i="14"/>
  <c r="X76" i="14"/>
  <c r="P76" i="14"/>
  <c r="N76" i="14"/>
  <c r="X75" i="14"/>
  <c r="P75" i="14"/>
  <c r="N75" i="14"/>
  <c r="X74" i="14"/>
  <c r="P74" i="14"/>
  <c r="N74" i="14"/>
  <c r="X72" i="14"/>
  <c r="P72" i="14"/>
  <c r="N72" i="14"/>
  <c r="X71" i="14"/>
  <c r="P71" i="14"/>
  <c r="N71" i="14"/>
  <c r="X70" i="14"/>
  <c r="P70" i="14"/>
  <c r="N70" i="14"/>
  <c r="X69" i="14"/>
  <c r="P69" i="14"/>
  <c r="N69" i="14"/>
  <c r="X68" i="14"/>
  <c r="P68" i="14"/>
  <c r="N68" i="14"/>
  <c r="X67" i="14"/>
  <c r="X66" i="14"/>
  <c r="P66" i="14"/>
  <c r="N66" i="14"/>
  <c r="X65" i="14"/>
  <c r="P65" i="14"/>
  <c r="N65" i="14"/>
  <c r="X64" i="14"/>
  <c r="P64" i="14"/>
  <c r="N64" i="14"/>
  <c r="X63" i="14"/>
  <c r="P63" i="14"/>
  <c r="N63" i="14"/>
  <c r="X62" i="14"/>
  <c r="P62" i="14"/>
  <c r="N62" i="14"/>
  <c r="X59" i="14"/>
  <c r="P59" i="14"/>
  <c r="N59" i="14"/>
  <c r="X58" i="14"/>
  <c r="P58" i="14"/>
  <c r="N58" i="14"/>
  <c r="X57" i="14"/>
  <c r="P57" i="14"/>
  <c r="N57" i="14"/>
  <c r="X56" i="14"/>
  <c r="P56" i="14"/>
  <c r="N56" i="14"/>
  <c r="X55" i="14"/>
  <c r="P55" i="14"/>
  <c r="N55" i="14"/>
  <c r="X52" i="14"/>
  <c r="P52" i="14"/>
  <c r="N52" i="14"/>
  <c r="X51" i="14"/>
  <c r="P51" i="14"/>
  <c r="N51" i="14"/>
  <c r="X50" i="14"/>
  <c r="P50" i="14"/>
  <c r="N50" i="14"/>
  <c r="X49" i="14"/>
  <c r="P49" i="14"/>
  <c r="N49" i="14"/>
  <c r="X48" i="14"/>
  <c r="P48" i="14"/>
  <c r="N48" i="14"/>
  <c r="X47" i="14"/>
  <c r="P47" i="14"/>
  <c r="N47" i="14"/>
  <c r="X46" i="14"/>
  <c r="P46" i="14"/>
  <c r="N46" i="14"/>
  <c r="X45" i="14"/>
  <c r="X44" i="14"/>
  <c r="P44" i="14"/>
  <c r="N44" i="14"/>
  <c r="X43" i="14"/>
  <c r="P43" i="14"/>
  <c r="N43" i="14"/>
  <c r="X41" i="14"/>
  <c r="P41" i="14"/>
  <c r="N41" i="14"/>
  <c r="X40" i="14"/>
  <c r="P40" i="14"/>
  <c r="N40" i="14"/>
  <c r="X39" i="14"/>
  <c r="P39" i="14"/>
  <c r="N39" i="14"/>
  <c r="X38" i="14"/>
  <c r="P38" i="14"/>
  <c r="N38" i="14"/>
  <c r="X37" i="14"/>
  <c r="P37" i="14"/>
  <c r="N37" i="14"/>
  <c r="X36" i="14"/>
  <c r="P36" i="14"/>
  <c r="N36" i="14"/>
  <c r="X35" i="14"/>
  <c r="P35" i="14"/>
  <c r="N35" i="14"/>
  <c r="X34" i="14"/>
  <c r="P34" i="14"/>
  <c r="N34" i="14"/>
  <c r="X31" i="14"/>
  <c r="P31" i="14"/>
  <c r="X30" i="14"/>
  <c r="P30" i="14"/>
  <c r="N30" i="14"/>
  <c r="X24" i="14"/>
  <c r="P24" i="14"/>
  <c r="N24" i="14"/>
  <c r="X23" i="14"/>
  <c r="P23" i="14"/>
  <c r="N23" i="14"/>
  <c r="X22" i="14"/>
  <c r="P22" i="14"/>
  <c r="N22" i="14"/>
  <c r="X21" i="14"/>
  <c r="P21" i="14"/>
  <c r="N21" i="14"/>
  <c r="X20" i="14"/>
  <c r="P20" i="14"/>
  <c r="N20" i="14"/>
  <c r="X19" i="14"/>
  <c r="P19" i="14"/>
  <c r="N19" i="14"/>
  <c r="X18" i="14"/>
  <c r="P18" i="14"/>
  <c r="N18" i="14"/>
  <c r="X17" i="14"/>
  <c r="P17" i="14"/>
  <c r="N17" i="14"/>
  <c r="X16" i="14"/>
  <c r="P16" i="14"/>
  <c r="N16" i="14"/>
  <c r="X15" i="14"/>
  <c r="P15" i="14"/>
  <c r="N15" i="14"/>
  <c r="X14" i="14"/>
  <c r="P14" i="14"/>
  <c r="N14" i="14"/>
  <c r="X12" i="14"/>
  <c r="P12" i="14"/>
  <c r="N12" i="14"/>
  <c r="X11" i="14"/>
  <c r="P11" i="14"/>
  <c r="N11" i="14"/>
  <c r="X10" i="14"/>
  <c r="P10" i="14"/>
  <c r="N10" i="14"/>
  <c r="X9" i="14"/>
  <c r="P9" i="14"/>
  <c r="N9" i="14"/>
  <c r="X8" i="14"/>
  <c r="P8" i="14"/>
  <c r="N8" i="14"/>
  <c r="X7" i="14"/>
  <c r="P7" i="14"/>
  <c r="N7" i="14"/>
  <c r="X6" i="14"/>
  <c r="P6" i="14"/>
  <c r="N6" i="14"/>
  <c r="X214" i="14"/>
  <c r="P214" i="14"/>
  <c r="N214" i="14"/>
  <c r="X212" i="14"/>
  <c r="P212" i="14"/>
  <c r="N212" i="14"/>
  <c r="X211" i="14"/>
  <c r="P211" i="14"/>
  <c r="N211" i="14"/>
  <c r="X210" i="14"/>
  <c r="P210" i="14"/>
  <c r="N210" i="14"/>
  <c r="X209" i="14"/>
  <c r="P209" i="14"/>
  <c r="N209" i="14"/>
  <c r="X208" i="14"/>
  <c r="P208" i="14"/>
  <c r="N208" i="14"/>
  <c r="X207" i="14"/>
  <c r="P207" i="14"/>
  <c r="N207" i="14"/>
  <c r="X205" i="14"/>
  <c r="P205" i="14"/>
  <c r="N205" i="14"/>
  <c r="X204" i="14"/>
  <c r="P204" i="14"/>
  <c r="N204" i="14"/>
  <c r="X203" i="14"/>
  <c r="P203" i="14"/>
  <c r="N203" i="14"/>
  <c r="X201" i="14"/>
  <c r="P201" i="14"/>
  <c r="N201" i="14"/>
  <c r="X200" i="14"/>
  <c r="P200" i="14"/>
  <c r="N200" i="14"/>
  <c r="X199" i="14"/>
  <c r="P199" i="14"/>
  <c r="N199" i="14"/>
  <c r="X198" i="14"/>
  <c r="P198" i="14"/>
  <c r="N198" i="14"/>
  <c r="X197" i="14"/>
  <c r="P197" i="14"/>
  <c r="N197" i="14"/>
  <c r="X196" i="14"/>
  <c r="P196" i="14"/>
  <c r="N196" i="14"/>
  <c r="X195" i="14"/>
  <c r="P195" i="14"/>
  <c r="N195" i="14"/>
  <c r="X194" i="14"/>
  <c r="X193" i="14"/>
  <c r="P193" i="14"/>
  <c r="N193" i="14"/>
  <c r="X192" i="14"/>
  <c r="P192" i="14"/>
  <c r="N192" i="14"/>
  <c r="X191" i="14"/>
  <c r="P191" i="14"/>
  <c r="N191" i="14"/>
  <c r="X189" i="14"/>
  <c r="P189" i="14"/>
  <c r="N189" i="14"/>
  <c r="X188" i="14"/>
  <c r="P188" i="14"/>
  <c r="N188" i="14"/>
  <c r="X187" i="14"/>
  <c r="P187" i="14"/>
  <c r="N187" i="14"/>
  <c r="X186" i="14"/>
  <c r="P186" i="14"/>
  <c r="N186" i="14"/>
  <c r="X185" i="14"/>
  <c r="X184" i="14"/>
  <c r="P184" i="14"/>
  <c r="N184" i="14"/>
  <c r="X183" i="14"/>
  <c r="P183" i="14"/>
  <c r="N183" i="14"/>
  <c r="R147" i="14" l="1"/>
  <c r="R92" i="14"/>
  <c r="R124" i="14"/>
  <c r="R121" i="14"/>
  <c r="R238" i="14"/>
  <c r="R29" i="14"/>
  <c r="R415" i="14"/>
  <c r="R288" i="14"/>
  <c r="R413" i="14"/>
  <c r="R466" i="14"/>
  <c r="R176" i="14"/>
  <c r="R206" i="14"/>
  <c r="R89" i="14"/>
  <c r="R237" i="14"/>
  <c r="R467" i="14"/>
  <c r="R319" i="14"/>
  <c r="R146" i="14"/>
  <c r="R235" i="14"/>
  <c r="R202" i="14"/>
  <c r="Z234" i="14"/>
  <c r="AA234" i="14" s="1"/>
  <c r="Z145" i="14"/>
  <c r="AA145" i="14" s="1"/>
  <c r="Z86" i="14"/>
  <c r="AA86" i="14" s="1"/>
  <c r="R28" i="14"/>
  <c r="Z175" i="14"/>
  <c r="AA175" i="14" s="1"/>
  <c r="Z25" i="14"/>
  <c r="AA25" i="14" s="1"/>
  <c r="Z284" i="14"/>
  <c r="AA284" i="14" s="1"/>
  <c r="R262" i="14"/>
  <c r="R264" i="14"/>
  <c r="R265" i="14"/>
  <c r="R315" i="14"/>
  <c r="R175" i="14"/>
  <c r="R54" i="14"/>
  <c r="Z116" i="14"/>
  <c r="AA116" i="14" s="1"/>
  <c r="R27" i="14"/>
  <c r="Z235" i="14"/>
  <c r="AA235" i="14" s="1"/>
  <c r="R88" i="14"/>
  <c r="Z92" i="14"/>
  <c r="AA92" i="14" s="1"/>
  <c r="Z291" i="14"/>
  <c r="AA291" i="14" s="1"/>
  <c r="Z418" i="14"/>
  <c r="AA418" i="14" s="1"/>
  <c r="Z124" i="14"/>
  <c r="AA124" i="14" s="1"/>
  <c r="Z29" i="14"/>
  <c r="AA29" i="14" s="1"/>
  <c r="Z288" i="14"/>
  <c r="AA288" i="14" s="1"/>
  <c r="Z238" i="14"/>
  <c r="AA238" i="14" s="1"/>
  <c r="Z121" i="14"/>
  <c r="AA121" i="14" s="1"/>
  <c r="Z467" i="14"/>
  <c r="AA467" i="14" s="1"/>
  <c r="Z415" i="14"/>
  <c r="AA415" i="14" s="1"/>
  <c r="Z413" i="14"/>
  <c r="AA413" i="14" s="1"/>
  <c r="Z206" i="14"/>
  <c r="AA206" i="14" s="1"/>
  <c r="Z237" i="14"/>
  <c r="AA237" i="14" s="1"/>
  <c r="Z319" i="14"/>
  <c r="AA319" i="14" s="1"/>
  <c r="Z466" i="14"/>
  <c r="AA466" i="14" s="1"/>
  <c r="Z176" i="14"/>
  <c r="AA176" i="14" s="1"/>
  <c r="Z53" i="14"/>
  <c r="AA53" i="14" s="1"/>
  <c r="Z283" i="14"/>
  <c r="AA283" i="14" s="1"/>
  <c r="Z343" i="14"/>
  <c r="AA343" i="14" s="1"/>
  <c r="R411" i="14"/>
  <c r="Z173" i="14"/>
  <c r="AA173" i="14" s="1"/>
  <c r="Z28" i="14"/>
  <c r="AA28" i="14" s="1"/>
  <c r="Z85" i="14"/>
  <c r="AA85" i="14" s="1"/>
  <c r="Z84" i="14"/>
  <c r="AA84" i="14" s="1"/>
  <c r="Z285" i="14"/>
  <c r="AA285" i="14" s="1"/>
  <c r="Z88" i="14"/>
  <c r="AA88" i="14" s="1"/>
  <c r="R173" i="14"/>
  <c r="Y147" i="14"/>
  <c r="Z147" i="14" s="1"/>
  <c r="AA147" i="14" s="1"/>
  <c r="Y411" i="14"/>
  <c r="Z411" i="14" s="1"/>
  <c r="AA411" i="14" s="1"/>
  <c r="Y27" i="14"/>
  <c r="Z27" i="14" s="1"/>
  <c r="AA27" i="14" s="1"/>
  <c r="R118" i="14"/>
  <c r="Y264" i="14"/>
  <c r="Z264" i="14" s="1"/>
  <c r="AA264" i="14" s="1"/>
  <c r="R285" i="14"/>
  <c r="Y315" i="14"/>
  <c r="Z315" i="14" s="1"/>
  <c r="AA315" i="14" s="1"/>
  <c r="R86" i="14"/>
  <c r="R342" i="14"/>
  <c r="R314" i="14"/>
  <c r="R233" i="14"/>
  <c r="R313" i="14"/>
  <c r="Y262" i="14"/>
  <c r="Z262" i="14" s="1"/>
  <c r="AA262" i="14" s="1"/>
  <c r="R343" i="14"/>
  <c r="R145" i="14"/>
  <c r="R84" i="14"/>
  <c r="R116" i="14"/>
  <c r="R234" i="14"/>
  <c r="Y146" i="14"/>
  <c r="Z146" i="14" s="1"/>
  <c r="AA146" i="14" s="1"/>
  <c r="R410" i="14"/>
  <c r="Q298" i="14"/>
  <c r="R298" i="14" s="1"/>
  <c r="R283" i="14"/>
  <c r="Q149" i="14"/>
  <c r="R149" i="14" s="1"/>
  <c r="R409" i="14"/>
  <c r="Q150" i="14"/>
  <c r="Y150" i="14" s="1"/>
  <c r="Z150" i="14" s="1"/>
  <c r="AA150" i="14" s="1"/>
  <c r="R284" i="14"/>
  <c r="Q65" i="14"/>
  <c r="Y65" i="14" s="1"/>
  <c r="Z65" i="14" s="1"/>
  <c r="AA65" i="14" s="1"/>
  <c r="Q91" i="14"/>
  <c r="Y91" i="14" s="1"/>
  <c r="Z91" i="14" s="1"/>
  <c r="AA91" i="14" s="1"/>
  <c r="R117" i="14"/>
  <c r="Q57" i="14"/>
  <c r="R57" i="14" s="1"/>
  <c r="Q64" i="14"/>
  <c r="R64" i="14" s="1"/>
  <c r="Q72" i="14"/>
  <c r="Y72" i="14" s="1"/>
  <c r="Z72" i="14" s="1"/>
  <c r="AA72" i="14" s="1"/>
  <c r="Q450" i="14"/>
  <c r="Y450" i="14" s="1"/>
  <c r="Z450" i="14" s="1"/>
  <c r="AA450" i="14" s="1"/>
  <c r="Q458" i="14"/>
  <c r="Y458" i="14" s="1"/>
  <c r="Z458" i="14" s="1"/>
  <c r="AA458" i="14" s="1"/>
  <c r="Q256" i="14"/>
  <c r="Y256" i="14" s="1"/>
  <c r="Z256" i="14" s="1"/>
  <c r="AA256" i="14" s="1"/>
  <c r="R263" i="14"/>
  <c r="Y202" i="14"/>
  <c r="Z202" i="14" s="1"/>
  <c r="AA202" i="14" s="1"/>
  <c r="Q304" i="14"/>
  <c r="R304" i="14" s="1"/>
  <c r="Q196" i="14"/>
  <c r="R196" i="14" s="1"/>
  <c r="Q205" i="14"/>
  <c r="R205" i="14" s="1"/>
  <c r="Q95" i="14"/>
  <c r="Y95" i="14" s="1"/>
  <c r="Z95" i="14" s="1"/>
  <c r="AA95" i="14" s="1"/>
  <c r="Q170" i="14"/>
  <c r="R170" i="14" s="1"/>
  <c r="Q178" i="14"/>
  <c r="R178" i="14" s="1"/>
  <c r="Q327" i="14"/>
  <c r="Y327" i="14" s="1"/>
  <c r="Z327" i="14" s="1"/>
  <c r="AA327" i="14" s="1"/>
  <c r="Q462" i="14"/>
  <c r="Y462" i="14" s="1"/>
  <c r="Z462" i="14" s="1"/>
  <c r="AA462" i="14" s="1"/>
  <c r="R26" i="14"/>
  <c r="Q258" i="14"/>
  <c r="Y258" i="14" s="1"/>
  <c r="Z258" i="14" s="1"/>
  <c r="AA258" i="14" s="1"/>
  <c r="Q299" i="14"/>
  <c r="R299" i="14" s="1"/>
  <c r="Q6" i="14"/>
  <c r="R6" i="14" s="1"/>
  <c r="Q223" i="14"/>
  <c r="R223" i="14" s="1"/>
  <c r="Q252" i="14"/>
  <c r="Y252" i="14" s="1"/>
  <c r="Z252" i="14" s="1"/>
  <c r="AA252" i="14" s="1"/>
  <c r="Q272" i="14"/>
  <c r="Y272" i="14" s="1"/>
  <c r="Z272" i="14" s="1"/>
  <c r="AA272" i="14" s="1"/>
  <c r="Q128" i="14"/>
  <c r="R128" i="14" s="1"/>
  <c r="Q326" i="14"/>
  <c r="R326" i="14" s="1"/>
  <c r="Q186" i="14"/>
  <c r="R186" i="14" s="1"/>
  <c r="Q195" i="14"/>
  <c r="Y195" i="14" s="1"/>
  <c r="Z195" i="14" s="1"/>
  <c r="AA195" i="14" s="1"/>
  <c r="Q204" i="14"/>
  <c r="R204" i="14" s="1"/>
  <c r="Q210" i="14"/>
  <c r="R210" i="14" s="1"/>
  <c r="Q50" i="14"/>
  <c r="R50" i="14" s="1"/>
  <c r="Q59" i="14"/>
  <c r="Y59" i="14" s="1"/>
  <c r="Z59" i="14" s="1"/>
  <c r="AA59" i="14" s="1"/>
  <c r="Q66" i="14"/>
  <c r="Y66" i="14" s="1"/>
  <c r="Z66" i="14" s="1"/>
  <c r="AA66" i="14" s="1"/>
  <c r="Q102" i="14"/>
  <c r="R102" i="14" s="1"/>
  <c r="R85" i="14"/>
  <c r="Q463" i="14"/>
  <c r="R463" i="14" s="1"/>
  <c r="R53" i="14"/>
  <c r="Y54" i="14"/>
  <c r="Z54" i="14" s="1"/>
  <c r="AA54" i="14" s="1"/>
  <c r="Q324" i="14"/>
  <c r="R324" i="14" s="1"/>
  <c r="Q461" i="14"/>
  <c r="Y461" i="14" s="1"/>
  <c r="Z461" i="14" s="1"/>
  <c r="AA461" i="14" s="1"/>
  <c r="Q469" i="14"/>
  <c r="Y469" i="14" s="1"/>
  <c r="Z469" i="14" s="1"/>
  <c r="AA469" i="14" s="1"/>
  <c r="Y185" i="14"/>
  <c r="Z185" i="14" s="1"/>
  <c r="AA185" i="14" s="1"/>
  <c r="Q203" i="14"/>
  <c r="R203" i="14" s="1"/>
  <c r="Q49" i="14"/>
  <c r="Y49" i="14" s="1"/>
  <c r="Z49" i="14" s="1"/>
  <c r="AA49" i="14" s="1"/>
  <c r="Q58" i="14"/>
  <c r="Y58" i="14" s="1"/>
  <c r="Z58" i="14" s="1"/>
  <c r="AA58" i="14" s="1"/>
  <c r="Q68" i="14"/>
  <c r="R68" i="14" s="1"/>
  <c r="Q224" i="14"/>
  <c r="Y224" i="14" s="1"/>
  <c r="Z224" i="14" s="1"/>
  <c r="AA224" i="14" s="1"/>
  <c r="Q266" i="14"/>
  <c r="Y266" i="14" s="1"/>
  <c r="Z266" i="14" s="1"/>
  <c r="AA266" i="14" s="1"/>
  <c r="Q293" i="14"/>
  <c r="R293" i="14" s="1"/>
  <c r="Q333" i="14"/>
  <c r="R333" i="14" s="1"/>
  <c r="Q341" i="14"/>
  <c r="R341" i="14" s="1"/>
  <c r="Q459" i="14"/>
  <c r="Q322" i="14"/>
  <c r="R322" i="14" s="1"/>
  <c r="Q63" i="14"/>
  <c r="R63" i="14" s="1"/>
  <c r="Q83" i="14"/>
  <c r="R83" i="14" s="1"/>
  <c r="Q251" i="14"/>
  <c r="Y251" i="14" s="1"/>
  <c r="Z251" i="14" s="1"/>
  <c r="AA251" i="14" s="1"/>
  <c r="Q144" i="14"/>
  <c r="Y144" i="14" s="1"/>
  <c r="Z144" i="14" s="1"/>
  <c r="AA144" i="14" s="1"/>
  <c r="Q148" i="14"/>
  <c r="Y148" i="14" s="1"/>
  <c r="Z148" i="14" s="1"/>
  <c r="AA148" i="14" s="1"/>
  <c r="Q216" i="14"/>
  <c r="Y216" i="14" s="1"/>
  <c r="Z216" i="14" s="1"/>
  <c r="AA216" i="14" s="1"/>
  <c r="Q230" i="14"/>
  <c r="Y230" i="14" s="1"/>
  <c r="Z230" i="14" s="1"/>
  <c r="AA230" i="14" s="1"/>
  <c r="Q294" i="14"/>
  <c r="R294" i="14" s="1"/>
  <c r="Q51" i="14"/>
  <c r="Y51" i="14" s="1"/>
  <c r="Z51" i="14" s="1"/>
  <c r="AA51" i="14" s="1"/>
  <c r="Q81" i="14"/>
  <c r="Y81" i="14" s="1"/>
  <c r="Z81" i="14" s="1"/>
  <c r="AA81" i="14" s="1"/>
  <c r="Y89" i="14"/>
  <c r="Z89" i="14" s="1"/>
  <c r="AA89" i="14" s="1"/>
  <c r="Q257" i="14"/>
  <c r="Y257" i="14" s="1"/>
  <c r="Z257" i="14" s="1"/>
  <c r="AA257" i="14" s="1"/>
  <c r="Q303" i="14"/>
  <c r="R303" i="14" s="1"/>
  <c r="Q311" i="14"/>
  <c r="R311" i="14" s="1"/>
  <c r="Q183" i="14"/>
  <c r="Y183" i="14" s="1"/>
  <c r="Z183" i="14" s="1"/>
  <c r="AA183" i="14" s="1"/>
  <c r="Q192" i="14"/>
  <c r="R192" i="14" s="1"/>
  <c r="Q200" i="14"/>
  <c r="Y200" i="14" s="1"/>
  <c r="Z200" i="14" s="1"/>
  <c r="AA200" i="14" s="1"/>
  <c r="Q56" i="14"/>
  <c r="Y56" i="14" s="1"/>
  <c r="Z56" i="14" s="1"/>
  <c r="AA56" i="14" s="1"/>
  <c r="Q74" i="14"/>
  <c r="Y74" i="14" s="1"/>
  <c r="Z74" i="14" s="1"/>
  <c r="AA74" i="14" s="1"/>
  <c r="Q79" i="14"/>
  <c r="Y79" i="14" s="1"/>
  <c r="Z79" i="14" s="1"/>
  <c r="AA79" i="14" s="1"/>
  <c r="Q93" i="14"/>
  <c r="Y93" i="14" s="1"/>
  <c r="Z93" i="14" s="1"/>
  <c r="AA93" i="14" s="1"/>
  <c r="Q248" i="14"/>
  <c r="Y248" i="14" s="1"/>
  <c r="Z248" i="14" s="1"/>
  <c r="AA248" i="14" s="1"/>
  <c r="Y254" i="14"/>
  <c r="Z254" i="14" s="1"/>
  <c r="AA254" i="14" s="1"/>
  <c r="Q267" i="14"/>
  <c r="Y267" i="14" s="1"/>
  <c r="Z267" i="14" s="1"/>
  <c r="AA267" i="14" s="1"/>
  <c r="Q143" i="14"/>
  <c r="R143" i="14" s="1"/>
  <c r="Q152" i="14"/>
  <c r="R152" i="14" s="1"/>
  <c r="Y305" i="14"/>
  <c r="Z305" i="14" s="1"/>
  <c r="AA305" i="14" s="1"/>
  <c r="Q308" i="14"/>
  <c r="Y308" i="14" s="1"/>
  <c r="Z308" i="14" s="1"/>
  <c r="AA308" i="14" s="1"/>
  <c r="Q473" i="14"/>
  <c r="R473" i="14" s="1"/>
  <c r="Q189" i="14"/>
  <c r="R189" i="14" s="1"/>
  <c r="Q71" i="14"/>
  <c r="Y71" i="14" s="1"/>
  <c r="Z71" i="14" s="1"/>
  <c r="AA71" i="14" s="1"/>
  <c r="Q260" i="14"/>
  <c r="Y260" i="14" s="1"/>
  <c r="Z260" i="14" s="1"/>
  <c r="AA260" i="14" s="1"/>
  <c r="Q295" i="14"/>
  <c r="R295" i="14" s="1"/>
  <c r="Q157" i="14"/>
  <c r="R157" i="14" s="1"/>
  <c r="Q163" i="14"/>
  <c r="R163" i="14" s="1"/>
  <c r="Q171" i="14"/>
  <c r="R171" i="14" s="1"/>
  <c r="R25" i="14"/>
  <c r="Q184" i="14"/>
  <c r="R184" i="14" s="1"/>
  <c r="Q193" i="14"/>
  <c r="Y193" i="14" s="1"/>
  <c r="Z193" i="14" s="1"/>
  <c r="AA193" i="14" s="1"/>
  <c r="Q201" i="14"/>
  <c r="Y201" i="14" s="1"/>
  <c r="Z201" i="14" s="1"/>
  <c r="AA201" i="14" s="1"/>
  <c r="Q211" i="14"/>
  <c r="Y211" i="14" s="1"/>
  <c r="Z211" i="14" s="1"/>
  <c r="AA211" i="14" s="1"/>
  <c r="Q75" i="14"/>
  <c r="Y75" i="14" s="1"/>
  <c r="Z75" i="14" s="1"/>
  <c r="AA75" i="14" s="1"/>
  <c r="Q80" i="14"/>
  <c r="Y80" i="14" s="1"/>
  <c r="Z80" i="14" s="1"/>
  <c r="AA80" i="14" s="1"/>
  <c r="Q215" i="14"/>
  <c r="R215" i="14" s="1"/>
  <c r="Q220" i="14"/>
  <c r="Y220" i="14" s="1"/>
  <c r="Z220" i="14" s="1"/>
  <c r="AA220" i="14" s="1"/>
  <c r="Q226" i="14"/>
  <c r="Y226" i="14" s="1"/>
  <c r="Z226" i="14" s="1"/>
  <c r="AA226" i="14" s="1"/>
  <c r="Q249" i="14"/>
  <c r="Y249" i="14" s="1"/>
  <c r="Z249" i="14" s="1"/>
  <c r="AA249" i="14" s="1"/>
  <c r="Q277" i="14"/>
  <c r="Y277" i="14" s="1"/>
  <c r="Z277" i="14" s="1"/>
  <c r="AA277" i="14" s="1"/>
  <c r="Q300" i="14"/>
  <c r="Y300" i="14" s="1"/>
  <c r="Z300" i="14" s="1"/>
  <c r="AA300" i="14" s="1"/>
  <c r="Q309" i="14"/>
  <c r="Y309" i="14" s="1"/>
  <c r="Z309" i="14" s="1"/>
  <c r="AA309" i="14" s="1"/>
  <c r="Q160" i="14"/>
  <c r="R160" i="14" s="1"/>
  <c r="Q340" i="14"/>
  <c r="Y340" i="14" s="1"/>
  <c r="Z340" i="14" s="1"/>
  <c r="AA340" i="14" s="1"/>
  <c r="Q345" i="14"/>
  <c r="R345" i="14" s="1"/>
  <c r="Q455" i="14"/>
  <c r="R455" i="14" s="1"/>
  <c r="Q218" i="14"/>
  <c r="Y218" i="14" s="1"/>
  <c r="Z218" i="14" s="1"/>
  <c r="AA218" i="14" s="1"/>
  <c r="Q229" i="14"/>
  <c r="Y229" i="14" s="1"/>
  <c r="Z229" i="14" s="1"/>
  <c r="AA229" i="14" s="1"/>
  <c r="Q261" i="14"/>
  <c r="R261" i="14" s="1"/>
  <c r="Q289" i="14"/>
  <c r="R289" i="14" s="1"/>
  <c r="Q392" i="14"/>
  <c r="R392" i="14" s="1"/>
  <c r="Q151" i="14"/>
  <c r="R151" i="14" s="1"/>
  <c r="Q344" i="14"/>
  <c r="R344" i="14" s="1"/>
  <c r="Q212" i="14"/>
  <c r="Y212" i="14" s="1"/>
  <c r="Z212" i="14" s="1"/>
  <c r="AA212" i="14" s="1"/>
  <c r="Q318" i="14"/>
  <c r="R318" i="14" s="1"/>
  <c r="Q187" i="14"/>
  <c r="R187" i="14" s="1"/>
  <c r="Q52" i="14"/>
  <c r="Y52" i="14" s="1"/>
  <c r="Z52" i="14" s="1"/>
  <c r="AA52" i="14" s="1"/>
  <c r="Y67" i="14"/>
  <c r="Z67" i="14" s="1"/>
  <c r="AA67" i="14" s="1"/>
  <c r="Q274" i="14"/>
  <c r="Y274" i="14" s="1"/>
  <c r="Z274" i="14" s="1"/>
  <c r="AA274" i="14" s="1"/>
  <c r="Q276" i="14"/>
  <c r="Y276" i="14" s="1"/>
  <c r="Z276" i="14" s="1"/>
  <c r="AA276" i="14" s="1"/>
  <c r="Q191" i="14"/>
  <c r="Y191" i="14" s="1"/>
  <c r="Z191" i="14" s="1"/>
  <c r="AA191" i="14" s="1"/>
  <c r="Q199" i="14"/>
  <c r="R199" i="14" s="1"/>
  <c r="Q209" i="14"/>
  <c r="Y209" i="14" s="1"/>
  <c r="Z209" i="14" s="1"/>
  <c r="AA209" i="14" s="1"/>
  <c r="Q214" i="14"/>
  <c r="R214" i="14" s="1"/>
  <c r="Q62" i="14"/>
  <c r="R62" i="14" s="1"/>
  <c r="Q87" i="14"/>
  <c r="Y87" i="14" s="1"/>
  <c r="Z87" i="14" s="1"/>
  <c r="AA87" i="14" s="1"/>
  <c r="Q90" i="14"/>
  <c r="R90" i="14" s="1"/>
  <c r="Q231" i="14"/>
  <c r="Y231" i="14" s="1"/>
  <c r="Z231" i="14" s="1"/>
  <c r="AA231" i="14" s="1"/>
  <c r="Q246" i="14"/>
  <c r="Y246" i="14" s="1"/>
  <c r="Z246" i="14" s="1"/>
  <c r="AA246" i="14" s="1"/>
  <c r="Q259" i="14"/>
  <c r="Y259" i="14" s="1"/>
  <c r="Z259" i="14" s="1"/>
  <c r="AA259" i="14" s="1"/>
  <c r="Q100" i="14"/>
  <c r="Y100" i="14" s="1"/>
  <c r="Z100" i="14" s="1"/>
  <c r="AA100" i="14" s="1"/>
  <c r="Q399" i="14"/>
  <c r="R399" i="14" s="1"/>
  <c r="Q137" i="14"/>
  <c r="R137" i="14" s="1"/>
  <c r="Q142" i="14"/>
  <c r="Y142" i="14" s="1"/>
  <c r="Z142" i="14" s="1"/>
  <c r="AA142" i="14" s="1"/>
  <c r="Q321" i="14"/>
  <c r="Q174" i="14"/>
  <c r="Q336" i="14"/>
  <c r="Y336" i="14" s="1"/>
  <c r="Z336" i="14" s="1"/>
  <c r="AA336" i="14" s="1"/>
  <c r="Q347" i="14"/>
  <c r="Q453" i="14"/>
  <c r="Y453" i="14" s="1"/>
  <c r="Z453" i="14" s="1"/>
  <c r="AA453" i="14" s="1"/>
  <c r="Q465" i="14"/>
  <c r="Y465" i="14" s="1"/>
  <c r="Z465" i="14" s="1"/>
  <c r="AA465" i="14" s="1"/>
  <c r="Q471" i="14"/>
  <c r="R471" i="14" s="1"/>
  <c r="Q188" i="14"/>
  <c r="R188" i="14" s="1"/>
  <c r="Q197" i="14"/>
  <c r="Y197" i="14" s="1"/>
  <c r="Z197" i="14" s="1"/>
  <c r="AA197" i="14" s="1"/>
  <c r="Q207" i="14"/>
  <c r="Y207" i="14" s="1"/>
  <c r="Z207" i="14" s="1"/>
  <c r="AA207" i="14" s="1"/>
  <c r="Q94" i="14"/>
  <c r="R94" i="14" s="1"/>
  <c r="Q219" i="14"/>
  <c r="Y219" i="14" s="1"/>
  <c r="Z219" i="14" s="1"/>
  <c r="AA219" i="14" s="1"/>
  <c r="Q221" i="14"/>
  <c r="R221" i="14" s="1"/>
  <c r="Q227" i="14"/>
  <c r="Y227" i="14" s="1"/>
  <c r="Z227" i="14" s="1"/>
  <c r="AA227" i="14" s="1"/>
  <c r="Q255" i="14"/>
  <c r="R255" i="14" s="1"/>
  <c r="Q98" i="14"/>
  <c r="Y98" i="14" s="1"/>
  <c r="Z98" i="14" s="1"/>
  <c r="AA98" i="14" s="1"/>
  <c r="Q275" i="14"/>
  <c r="R275" i="14" s="1"/>
  <c r="Q280" i="14"/>
  <c r="R280" i="14" s="1"/>
  <c r="Q406" i="14"/>
  <c r="R406" i="14" s="1"/>
  <c r="Q317" i="14"/>
  <c r="Q167" i="14"/>
  <c r="R167" i="14" s="1"/>
  <c r="Q78" i="14"/>
  <c r="Y78" i="14" s="1"/>
  <c r="Z78" i="14" s="1"/>
  <c r="AA78" i="14" s="1"/>
  <c r="Q82" i="14"/>
  <c r="Y82" i="14" s="1"/>
  <c r="Z82" i="14" s="1"/>
  <c r="AA82" i="14" s="1"/>
  <c r="Q232" i="14"/>
  <c r="Y232" i="14" s="1"/>
  <c r="Z232" i="14" s="1"/>
  <c r="AA232" i="14" s="1"/>
  <c r="Q239" i="14"/>
  <c r="R239" i="14" s="1"/>
  <c r="Q253" i="14"/>
  <c r="Y253" i="14" s="1"/>
  <c r="Z253" i="14" s="1"/>
  <c r="AA253" i="14" s="1"/>
  <c r="Q396" i="14"/>
  <c r="R396" i="14" s="1"/>
  <c r="Q132" i="14"/>
  <c r="R132" i="14" s="1"/>
  <c r="Q297" i="14"/>
  <c r="Q302" i="14"/>
  <c r="R302" i="14" s="1"/>
  <c r="Q307" i="14"/>
  <c r="Y307" i="14" s="1"/>
  <c r="Z307" i="14" s="1"/>
  <c r="AA307" i="14" s="1"/>
  <c r="Q316" i="14"/>
  <c r="R316" i="14" s="1"/>
  <c r="Q161" i="14"/>
  <c r="R161" i="14" s="1"/>
  <c r="Q177" i="14"/>
  <c r="Y177" i="14" s="1"/>
  <c r="Z177" i="14" s="1"/>
  <c r="AA177" i="14" s="1"/>
  <c r="Q332" i="14"/>
  <c r="Y332" i="14" s="1"/>
  <c r="Z332" i="14" s="1"/>
  <c r="AA332" i="14" s="1"/>
  <c r="Q337" i="14"/>
  <c r="R337" i="14" s="1"/>
  <c r="Q454" i="14"/>
  <c r="Y454" i="14" s="1"/>
  <c r="Z454" i="14" s="1"/>
  <c r="AA454" i="14" s="1"/>
  <c r="Q198" i="14"/>
  <c r="R198" i="14" s="1"/>
  <c r="Q208" i="14"/>
  <c r="Y208" i="14" s="1"/>
  <c r="Z208" i="14" s="1"/>
  <c r="AA208" i="14" s="1"/>
  <c r="Q55" i="14"/>
  <c r="Y55" i="14" s="1"/>
  <c r="Z55" i="14" s="1"/>
  <c r="AA55" i="14" s="1"/>
  <c r="Q69" i="14"/>
  <c r="Q76" i="14"/>
  <c r="R76" i="14" s="1"/>
  <c r="Q228" i="14"/>
  <c r="Y228" i="14" s="1"/>
  <c r="Z228" i="14" s="1"/>
  <c r="AA228" i="14" s="1"/>
  <c r="Q245" i="14"/>
  <c r="R245" i="14" s="1"/>
  <c r="Q104" i="14"/>
  <c r="Q141" i="14"/>
  <c r="R141" i="14" s="1"/>
  <c r="Q320" i="14"/>
  <c r="R320" i="14" s="1"/>
  <c r="Q335" i="14"/>
  <c r="R335" i="14" s="1"/>
  <c r="Q348" i="14"/>
  <c r="R348" i="14" s="1"/>
  <c r="Q470" i="14"/>
  <c r="R470" i="14" s="1"/>
  <c r="Q7" i="14"/>
  <c r="Q9" i="14"/>
  <c r="Q11" i="14"/>
  <c r="Q14" i="14"/>
  <c r="Q16" i="14"/>
  <c r="Q18" i="14"/>
  <c r="Q20" i="14"/>
  <c r="Q22" i="14"/>
  <c r="Q24" i="14"/>
  <c r="Q30" i="14"/>
  <c r="Q34" i="14"/>
  <c r="Q36" i="14"/>
  <c r="Q38" i="14"/>
  <c r="Q40" i="14"/>
  <c r="Q43" i="14"/>
  <c r="Q47" i="14"/>
  <c r="Q70" i="14"/>
  <c r="Q8" i="14"/>
  <c r="Q10" i="14"/>
  <c r="Q12" i="14"/>
  <c r="Q15" i="14"/>
  <c r="Q17" i="14"/>
  <c r="Q19" i="14"/>
  <c r="Q21" i="14"/>
  <c r="Q23" i="14"/>
  <c r="Q31" i="14"/>
  <c r="Q35" i="14"/>
  <c r="Q37" i="14"/>
  <c r="Q39" i="14"/>
  <c r="Q41" i="14"/>
  <c r="Q44" i="14"/>
  <c r="Q46" i="14"/>
  <c r="Q48" i="14"/>
  <c r="Q101" i="14"/>
  <c r="Q108" i="14"/>
  <c r="Q112" i="14"/>
  <c r="Q107" i="14"/>
  <c r="Q111" i="14"/>
  <c r="Q115" i="14"/>
  <c r="Q120" i="14"/>
  <c r="Q125" i="14"/>
  <c r="Q279" i="14"/>
  <c r="Q97" i="14"/>
  <c r="Q106" i="14"/>
  <c r="Q110" i="14"/>
  <c r="Q114" i="14"/>
  <c r="Q119" i="14"/>
  <c r="Q123" i="14"/>
  <c r="Q271" i="14"/>
  <c r="Q103" i="14"/>
  <c r="Q113" i="14"/>
  <c r="Q122" i="14"/>
  <c r="Q391" i="14"/>
  <c r="Q395" i="14"/>
  <c r="Q402" i="14"/>
  <c r="Q405" i="14"/>
  <c r="Q414" i="14"/>
  <c r="Q423" i="14"/>
  <c r="Q136" i="14"/>
  <c r="Q140" i="14"/>
  <c r="Q306" i="14"/>
  <c r="Q278" i="14"/>
  <c r="Q282" i="14"/>
  <c r="Q287" i="14"/>
  <c r="Q394" i="14"/>
  <c r="Q398" i="14"/>
  <c r="Q401" i="14"/>
  <c r="Q408" i="14"/>
  <c r="Q417" i="14"/>
  <c r="Q130" i="14"/>
  <c r="Q135" i="14"/>
  <c r="Q139" i="14"/>
  <c r="Q312" i="14"/>
  <c r="Q281" i="14"/>
  <c r="Q286" i="14"/>
  <c r="Q290" i="14"/>
  <c r="Q397" i="14"/>
  <c r="Q400" i="14"/>
  <c r="Q404" i="14"/>
  <c r="Q407" i="14"/>
  <c r="Q412" i="14"/>
  <c r="Q416" i="14"/>
  <c r="Q129" i="14"/>
  <c r="Q133" i="14"/>
  <c r="Q138" i="14"/>
  <c r="Q153" i="14"/>
  <c r="Q310" i="14"/>
  <c r="Q158" i="14"/>
  <c r="Q169" i="14"/>
  <c r="Q159" i="14"/>
  <c r="Q164" i="14"/>
  <c r="Q172" i="14"/>
  <c r="Q329" i="14"/>
  <c r="Q338" i="14"/>
  <c r="Q346" i="14"/>
  <c r="Q456" i="14"/>
  <c r="Q464" i="14"/>
  <c r="Q155" i="14"/>
  <c r="Q168" i="14"/>
  <c r="Q325" i="14"/>
  <c r="Q452" i="14"/>
  <c r="Q460" i="14"/>
  <c r="Q468" i="14"/>
  <c r="Q154" i="14"/>
  <c r="Q165" i="14"/>
  <c r="Q331" i="14"/>
  <c r="Q339" i="14"/>
  <c r="Q449" i="14"/>
  <c r="Q457" i="14"/>
  <c r="Y196" i="14" l="1"/>
  <c r="Z196" i="14" s="1"/>
  <c r="AA196" i="14" s="1"/>
  <c r="R150" i="14"/>
  <c r="Y298" i="14"/>
  <c r="Z298" i="14" s="1"/>
  <c r="AA298" i="14" s="1"/>
  <c r="Y223" i="14"/>
  <c r="Z223" i="14" s="1"/>
  <c r="AA223" i="14" s="1"/>
  <c r="R259" i="14"/>
  <c r="Y170" i="14"/>
  <c r="Z170" i="14" s="1"/>
  <c r="AA170" i="14" s="1"/>
  <c r="Y178" i="14"/>
  <c r="Z178" i="14" s="1"/>
  <c r="AA178" i="14" s="1"/>
  <c r="Y166" i="14"/>
  <c r="Z166" i="14" s="1"/>
  <c r="AA166" i="14" s="1"/>
  <c r="R469" i="14"/>
  <c r="R224" i="14"/>
  <c r="Y102" i="14"/>
  <c r="Z102" i="14" s="1"/>
  <c r="AA102" i="14" s="1"/>
  <c r="Y225" i="14"/>
  <c r="Z225" i="14" s="1"/>
  <c r="AA225" i="14" s="1"/>
  <c r="Y132" i="14"/>
  <c r="Z132" i="14" s="1"/>
  <c r="AA132" i="14" s="1"/>
  <c r="R65" i="14"/>
  <c r="R276" i="14"/>
  <c r="R230" i="14"/>
  <c r="R272" i="14"/>
  <c r="Y77" i="14"/>
  <c r="Z77" i="14" s="1"/>
  <c r="AA77" i="14" s="1"/>
  <c r="Y294" i="14"/>
  <c r="Z294" i="14" s="1"/>
  <c r="AA294" i="14" s="1"/>
  <c r="R308" i="14"/>
  <c r="Y303" i="14"/>
  <c r="Z303" i="14" s="1"/>
  <c r="AA303" i="14" s="1"/>
  <c r="Y293" i="14"/>
  <c r="Z293" i="14" s="1"/>
  <c r="AA293" i="14" s="1"/>
  <c r="R307" i="14"/>
  <c r="Y149" i="14"/>
  <c r="Z149" i="14" s="1"/>
  <c r="AA149" i="14" s="1"/>
  <c r="R458" i="14"/>
  <c r="R340" i="14"/>
  <c r="R177" i="14"/>
  <c r="R252" i="14"/>
  <c r="Y63" i="14"/>
  <c r="Z63" i="14" s="1"/>
  <c r="AA63" i="14" s="1"/>
  <c r="R91" i="14"/>
  <c r="R246" i="14"/>
  <c r="R79" i="14"/>
  <c r="R216" i="14"/>
  <c r="R49" i="14"/>
  <c r="Y152" i="14"/>
  <c r="Z152" i="14" s="1"/>
  <c r="AA152" i="14" s="1"/>
  <c r="R93" i="14"/>
  <c r="R80" i="14"/>
  <c r="R256" i="14"/>
  <c r="Y167" i="14"/>
  <c r="Z167" i="14" s="1"/>
  <c r="AA167" i="14" s="1"/>
  <c r="Y320" i="14"/>
  <c r="Z320" i="14" s="1"/>
  <c r="AA320" i="14" s="1"/>
  <c r="Y289" i="14"/>
  <c r="Z289" i="14" s="1"/>
  <c r="AA289" i="14" s="1"/>
  <c r="R260" i="14"/>
  <c r="Y392" i="14"/>
  <c r="Z392" i="14" s="1"/>
  <c r="AA392" i="14" s="1"/>
  <c r="R220" i="14"/>
  <c r="Y261" i="14"/>
  <c r="Z261" i="14" s="1"/>
  <c r="AA261" i="14" s="1"/>
  <c r="R453" i="14"/>
  <c r="Y57" i="14"/>
  <c r="Z57" i="14" s="1"/>
  <c r="AA57" i="14" s="1"/>
  <c r="R51" i="14"/>
  <c r="R309" i="14"/>
  <c r="Y304" i="14"/>
  <c r="Z304" i="14" s="1"/>
  <c r="AA304" i="14" s="1"/>
  <c r="R82" i="14"/>
  <c r="Y68" i="14"/>
  <c r="Z68" i="14" s="1"/>
  <c r="AA68" i="14" s="1"/>
  <c r="Y214" i="14"/>
  <c r="Z214" i="14" s="1"/>
  <c r="AA214" i="14" s="1"/>
  <c r="R462" i="14"/>
  <c r="Y64" i="14"/>
  <c r="Z64" i="14" s="1"/>
  <c r="AA64" i="14" s="1"/>
  <c r="R461" i="14"/>
  <c r="Y470" i="14"/>
  <c r="Z470" i="14" s="1"/>
  <c r="AA470" i="14" s="1"/>
  <c r="Y128" i="14"/>
  <c r="Z128" i="14" s="1"/>
  <c r="AA128" i="14" s="1"/>
  <c r="R218" i="14"/>
  <c r="R450" i="14"/>
  <c r="Y295" i="14"/>
  <c r="Z295" i="14" s="1"/>
  <c r="AA295" i="14" s="1"/>
  <c r="R266" i="14"/>
  <c r="R95" i="14"/>
  <c r="Y205" i="14"/>
  <c r="Z205" i="14" s="1"/>
  <c r="AA205" i="14" s="1"/>
  <c r="Y318" i="14"/>
  <c r="Z318" i="14" s="1"/>
  <c r="AA318" i="14" s="1"/>
  <c r="R148" i="14"/>
  <c r="R332" i="14"/>
  <c r="Y161" i="14"/>
  <c r="Z161" i="14" s="1"/>
  <c r="AA161" i="14" s="1"/>
  <c r="Y399" i="14"/>
  <c r="Z399" i="14" s="1"/>
  <c r="AA399" i="14" s="1"/>
  <c r="R274" i="14"/>
  <c r="Y141" i="14"/>
  <c r="Z141" i="14" s="1"/>
  <c r="AA141" i="14" s="1"/>
  <c r="R229" i="14"/>
  <c r="R56" i="14"/>
  <c r="R195" i="14"/>
  <c r="Y341" i="14"/>
  <c r="Z341" i="14" s="1"/>
  <c r="AA341" i="14" s="1"/>
  <c r="Y247" i="14"/>
  <c r="Z247" i="14" s="1"/>
  <c r="AA247" i="14" s="1"/>
  <c r="R232" i="14"/>
  <c r="Y204" i="14"/>
  <c r="Z204" i="14" s="1"/>
  <c r="AA204" i="14" s="1"/>
  <c r="R249" i="14"/>
  <c r="Y94" i="14"/>
  <c r="Z94" i="14" s="1"/>
  <c r="AA94" i="14" s="1"/>
  <c r="Y328" i="14"/>
  <c r="Z328" i="14" s="1"/>
  <c r="AA328" i="14" s="1"/>
  <c r="Y151" i="14"/>
  <c r="Z151" i="14" s="1"/>
  <c r="AA151" i="14" s="1"/>
  <c r="Y184" i="14"/>
  <c r="Z184" i="14" s="1"/>
  <c r="AA184" i="14" s="1"/>
  <c r="Y326" i="14"/>
  <c r="Z326" i="14" s="1"/>
  <c r="AA326" i="14" s="1"/>
  <c r="Y311" i="14"/>
  <c r="Z311" i="14" s="1"/>
  <c r="AA311" i="14" s="1"/>
  <c r="R277" i="14"/>
  <c r="R258" i="14"/>
  <c r="R267" i="14"/>
  <c r="Y6" i="14"/>
  <c r="Z6" i="14" s="1"/>
  <c r="AA6" i="14" s="1"/>
  <c r="R66" i="14"/>
  <c r="Y186" i="14"/>
  <c r="Z186" i="14" s="1"/>
  <c r="AA186" i="14" s="1"/>
  <c r="Y215" i="14"/>
  <c r="Z215" i="14" s="1"/>
  <c r="AA215" i="14" s="1"/>
  <c r="R327" i="14"/>
  <c r="R144" i="14"/>
  <c r="Y406" i="14"/>
  <c r="Z406" i="14" s="1"/>
  <c r="AA406" i="14" s="1"/>
  <c r="R142" i="14"/>
  <c r="R251" i="14"/>
  <c r="Y50" i="14"/>
  <c r="Z50" i="14" s="1"/>
  <c r="AA50" i="14" s="1"/>
  <c r="R72" i="14"/>
  <c r="Y192" i="14"/>
  <c r="Z192" i="14" s="1"/>
  <c r="AA192" i="14" s="1"/>
  <c r="R197" i="14"/>
  <c r="Y299" i="14"/>
  <c r="Z299" i="14" s="1"/>
  <c r="AA299" i="14" s="1"/>
  <c r="Y403" i="14"/>
  <c r="Z403" i="14" s="1"/>
  <c r="AA403" i="14" s="1"/>
  <c r="R248" i="14"/>
  <c r="Y62" i="14"/>
  <c r="Z62" i="14" s="1"/>
  <c r="AA62" i="14" s="1"/>
  <c r="R191" i="14"/>
  <c r="Y344" i="14"/>
  <c r="Z344" i="14" s="1"/>
  <c r="AA344" i="14" s="1"/>
  <c r="Y137" i="14"/>
  <c r="Z137" i="14" s="1"/>
  <c r="AA137" i="14" s="1"/>
  <c r="R59" i="14"/>
  <c r="R183" i="14"/>
  <c r="Y451" i="14"/>
  <c r="Z451" i="14" s="1"/>
  <c r="AA451" i="14" s="1"/>
  <c r="Y471" i="14"/>
  <c r="Z471" i="14" s="1"/>
  <c r="AA471" i="14" s="1"/>
  <c r="Y255" i="14"/>
  <c r="Z255" i="14" s="1"/>
  <c r="AA255" i="14" s="1"/>
  <c r="Y198" i="14"/>
  <c r="Z198" i="14" s="1"/>
  <c r="AA198" i="14" s="1"/>
  <c r="R193" i="14"/>
  <c r="R81" i="14"/>
  <c r="Y239" i="14"/>
  <c r="Z239" i="14" s="1"/>
  <c r="AA239" i="14" s="1"/>
  <c r="Y210" i="14"/>
  <c r="Z210" i="14" s="1"/>
  <c r="AA210" i="14" s="1"/>
  <c r="Y296" i="14"/>
  <c r="Z296" i="14" s="1"/>
  <c r="AA296" i="14" s="1"/>
  <c r="Y335" i="14"/>
  <c r="Z335" i="14" s="1"/>
  <c r="AA335" i="14" s="1"/>
  <c r="R71" i="14"/>
  <c r="Y188" i="14"/>
  <c r="Z188" i="14" s="1"/>
  <c r="AA188" i="14" s="1"/>
  <c r="Y194" i="14"/>
  <c r="Z194" i="14" s="1"/>
  <c r="AA194" i="14" s="1"/>
  <c r="Y322" i="14"/>
  <c r="Z322" i="14" s="1"/>
  <c r="AA322" i="14" s="1"/>
  <c r="Y143" i="14"/>
  <c r="Z143" i="14" s="1"/>
  <c r="AA143" i="14" s="1"/>
  <c r="R228" i="14"/>
  <c r="R58" i="14"/>
  <c r="Y221" i="14"/>
  <c r="Z221" i="14" s="1"/>
  <c r="AA221" i="14" s="1"/>
  <c r="R212" i="14"/>
  <c r="R211" i="14"/>
  <c r="Y280" i="14"/>
  <c r="Z280" i="14" s="1"/>
  <c r="AA280" i="14" s="1"/>
  <c r="Y83" i="14"/>
  <c r="Z83" i="14" s="1"/>
  <c r="AA83" i="14" s="1"/>
  <c r="Y245" i="14"/>
  <c r="Z245" i="14" s="1"/>
  <c r="AA245" i="14" s="1"/>
  <c r="R78" i="14"/>
  <c r="Y273" i="14"/>
  <c r="Z273" i="14" s="1"/>
  <c r="AA273" i="14" s="1"/>
  <c r="Y217" i="14"/>
  <c r="Z217" i="14" s="1"/>
  <c r="AA217" i="14" s="1"/>
  <c r="R52" i="14"/>
  <c r="Y163" i="14"/>
  <c r="Z163" i="14" s="1"/>
  <c r="AA163" i="14" s="1"/>
  <c r="R300" i="14"/>
  <c r="Y76" i="14"/>
  <c r="Z76" i="14" s="1"/>
  <c r="AA76" i="14" s="1"/>
  <c r="Y463" i="14"/>
  <c r="Z463" i="14" s="1"/>
  <c r="AA463" i="14" s="1"/>
  <c r="R336" i="14"/>
  <c r="Y302" i="14"/>
  <c r="Z302" i="14" s="1"/>
  <c r="AA302" i="14" s="1"/>
  <c r="Y396" i="14"/>
  <c r="Z396" i="14" s="1"/>
  <c r="AA396" i="14" s="1"/>
  <c r="R98" i="14"/>
  <c r="Y90" i="14"/>
  <c r="Z90" i="14" s="1"/>
  <c r="AA90" i="14" s="1"/>
  <c r="Y187" i="14"/>
  <c r="Z187" i="14" s="1"/>
  <c r="AA187" i="14" s="1"/>
  <c r="R200" i="14"/>
  <c r="R55" i="14"/>
  <c r="Y324" i="14"/>
  <c r="Z324" i="14" s="1"/>
  <c r="AA324" i="14" s="1"/>
  <c r="R253" i="14"/>
  <c r="R100" i="14"/>
  <c r="Y333" i="14"/>
  <c r="Z333" i="14" s="1"/>
  <c r="AA333" i="14" s="1"/>
  <c r="Y345" i="14"/>
  <c r="Z345" i="14" s="1"/>
  <c r="AA345" i="14" s="1"/>
  <c r="R454" i="14"/>
  <c r="Y157" i="14"/>
  <c r="Z157" i="14" s="1"/>
  <c r="AA157" i="14" s="1"/>
  <c r="R208" i="14"/>
  <c r="Y203" i="14"/>
  <c r="Z203" i="14" s="1"/>
  <c r="AA203" i="14" s="1"/>
  <c r="Y316" i="14"/>
  <c r="Z316" i="14" s="1"/>
  <c r="AA316" i="14" s="1"/>
  <c r="R465" i="14"/>
  <c r="R257" i="14"/>
  <c r="Y189" i="14"/>
  <c r="Z189" i="14" s="1"/>
  <c r="AA189" i="14" s="1"/>
  <c r="Y160" i="14"/>
  <c r="Z160" i="14" s="1"/>
  <c r="AA160" i="14" s="1"/>
  <c r="Y459" i="14"/>
  <c r="Z459" i="14" s="1"/>
  <c r="AA459" i="14" s="1"/>
  <c r="R459" i="14"/>
  <c r="Y171" i="14"/>
  <c r="Z171" i="14" s="1"/>
  <c r="AA171" i="14" s="1"/>
  <c r="Y275" i="14"/>
  <c r="Z275" i="14" s="1"/>
  <c r="AA275" i="14" s="1"/>
  <c r="R226" i="14"/>
  <c r="R74" i="14"/>
  <c r="R227" i="14"/>
  <c r="R219" i="14"/>
  <c r="R231" i="14"/>
  <c r="R75" i="14"/>
  <c r="R201" i="14"/>
  <c r="Y199" i="14"/>
  <c r="Z199" i="14" s="1"/>
  <c r="AA199" i="14" s="1"/>
  <c r="R87" i="14"/>
  <c r="R207" i="14"/>
  <c r="R209" i="14"/>
  <c r="Y455" i="14"/>
  <c r="Z455" i="14" s="1"/>
  <c r="AA455" i="14" s="1"/>
  <c r="Y473" i="14"/>
  <c r="Z473" i="14" s="1"/>
  <c r="AA473" i="14" s="1"/>
  <c r="Y156" i="14"/>
  <c r="Z156" i="14" s="1"/>
  <c r="AA156" i="14" s="1"/>
  <c r="Y69" i="14"/>
  <c r="Z69" i="14" s="1"/>
  <c r="AA69" i="14" s="1"/>
  <c r="R69" i="14"/>
  <c r="R174" i="14"/>
  <c r="Y174" i="14"/>
  <c r="Z174" i="14" s="1"/>
  <c r="AA174" i="14" s="1"/>
  <c r="Y337" i="14"/>
  <c r="Z337" i="14" s="1"/>
  <c r="AA337" i="14" s="1"/>
  <c r="Y104" i="14"/>
  <c r="Z104" i="14" s="1"/>
  <c r="AA104" i="14" s="1"/>
  <c r="R104" i="14"/>
  <c r="R321" i="14"/>
  <c r="Y321" i="14"/>
  <c r="Z321" i="14" s="1"/>
  <c r="AA321" i="14" s="1"/>
  <c r="R297" i="14"/>
  <c r="Y297" i="14"/>
  <c r="Z297" i="14" s="1"/>
  <c r="AA297" i="14" s="1"/>
  <c r="Y347" i="14"/>
  <c r="Z347" i="14" s="1"/>
  <c r="AA347" i="14" s="1"/>
  <c r="R347" i="14"/>
  <c r="Y348" i="14"/>
  <c r="Z348" i="14" s="1"/>
  <c r="AA348" i="14" s="1"/>
  <c r="R317" i="14"/>
  <c r="Y317" i="14"/>
  <c r="Z317" i="14" s="1"/>
  <c r="AA317" i="14" s="1"/>
  <c r="Y139" i="14"/>
  <c r="Z139" i="14" s="1"/>
  <c r="AA139" i="14" s="1"/>
  <c r="R139" i="14"/>
  <c r="Y401" i="14"/>
  <c r="Z401" i="14" s="1"/>
  <c r="AA401" i="14" s="1"/>
  <c r="R401" i="14"/>
  <c r="Y131" i="14"/>
  <c r="Z131" i="14" s="1"/>
  <c r="AA131" i="14" s="1"/>
  <c r="Y113" i="14"/>
  <c r="Z113" i="14" s="1"/>
  <c r="AA113" i="14" s="1"/>
  <c r="R113" i="14"/>
  <c r="R114" i="14"/>
  <c r="Y114" i="14"/>
  <c r="Z114" i="14" s="1"/>
  <c r="AA114" i="14" s="1"/>
  <c r="Y115" i="14"/>
  <c r="Z115" i="14" s="1"/>
  <c r="AA115" i="14" s="1"/>
  <c r="R115" i="14"/>
  <c r="Y48" i="14"/>
  <c r="Z48" i="14" s="1"/>
  <c r="AA48" i="14" s="1"/>
  <c r="R48" i="14"/>
  <c r="Y17" i="14"/>
  <c r="Z17" i="14" s="1"/>
  <c r="AA17" i="14" s="1"/>
  <c r="R17" i="14"/>
  <c r="Y70" i="14"/>
  <c r="Z70" i="14" s="1"/>
  <c r="AA70" i="14" s="1"/>
  <c r="R70" i="14"/>
  <c r="Y18" i="14"/>
  <c r="Z18" i="14" s="1"/>
  <c r="AA18" i="14" s="1"/>
  <c r="R18" i="14"/>
  <c r="R331" i="14"/>
  <c r="Y331" i="14"/>
  <c r="Z331" i="14" s="1"/>
  <c r="AA331" i="14" s="1"/>
  <c r="Y397" i="14"/>
  <c r="Z397" i="14" s="1"/>
  <c r="AA397" i="14" s="1"/>
  <c r="R397" i="14"/>
  <c r="Y464" i="14"/>
  <c r="Z464" i="14" s="1"/>
  <c r="AA464" i="14" s="1"/>
  <c r="R464" i="14"/>
  <c r="Y338" i="14"/>
  <c r="Z338" i="14" s="1"/>
  <c r="AA338" i="14" s="1"/>
  <c r="R338" i="14"/>
  <c r="Y158" i="14"/>
  <c r="Z158" i="14" s="1"/>
  <c r="AA158" i="14" s="1"/>
  <c r="R158" i="14"/>
  <c r="Y129" i="14"/>
  <c r="Z129" i="14" s="1"/>
  <c r="AA129" i="14" s="1"/>
  <c r="R129" i="14"/>
  <c r="Y393" i="14"/>
  <c r="Z393" i="14" s="1"/>
  <c r="AA393" i="14" s="1"/>
  <c r="Y135" i="14"/>
  <c r="Z135" i="14" s="1"/>
  <c r="AA135" i="14" s="1"/>
  <c r="R135" i="14"/>
  <c r="Y398" i="14"/>
  <c r="Z398" i="14" s="1"/>
  <c r="AA398" i="14" s="1"/>
  <c r="R398" i="14"/>
  <c r="Y423" i="14"/>
  <c r="Z423" i="14" s="1"/>
  <c r="AA423" i="14" s="1"/>
  <c r="R423" i="14"/>
  <c r="Y395" i="14"/>
  <c r="Z395" i="14" s="1"/>
  <c r="AA395" i="14" s="1"/>
  <c r="R395" i="14"/>
  <c r="Y109" i="14"/>
  <c r="Z109" i="14" s="1"/>
  <c r="AA109" i="14" s="1"/>
  <c r="R110" i="14"/>
  <c r="Y110" i="14"/>
  <c r="Z110" i="14" s="1"/>
  <c r="AA110" i="14" s="1"/>
  <c r="Y111" i="14"/>
  <c r="Z111" i="14" s="1"/>
  <c r="AA111" i="14" s="1"/>
  <c r="R111" i="14"/>
  <c r="Y46" i="14"/>
  <c r="Z46" i="14" s="1"/>
  <c r="AA46" i="14" s="1"/>
  <c r="R46" i="14"/>
  <c r="Y31" i="14"/>
  <c r="Z31" i="14" s="1"/>
  <c r="AA31" i="14" s="1"/>
  <c r="R31" i="14"/>
  <c r="Y15" i="14"/>
  <c r="Z15" i="14" s="1"/>
  <c r="AA15" i="14" s="1"/>
  <c r="R15" i="14"/>
  <c r="Y47" i="14"/>
  <c r="Z47" i="14" s="1"/>
  <c r="AA47" i="14" s="1"/>
  <c r="R47" i="14"/>
  <c r="Y16" i="14"/>
  <c r="Z16" i="14" s="1"/>
  <c r="AA16" i="14" s="1"/>
  <c r="R16" i="14"/>
  <c r="Y334" i="14"/>
  <c r="Z334" i="14" s="1"/>
  <c r="AA334" i="14" s="1"/>
  <c r="R310" i="14"/>
  <c r="Y310" i="14"/>
  <c r="Z310" i="14" s="1"/>
  <c r="AA310" i="14" s="1"/>
  <c r="Y130" i="14"/>
  <c r="Z130" i="14" s="1"/>
  <c r="AA130" i="14" s="1"/>
  <c r="R130" i="14"/>
  <c r="Y394" i="14"/>
  <c r="Z394" i="14" s="1"/>
  <c r="AA394" i="14" s="1"/>
  <c r="R394" i="14"/>
  <c r="Y391" i="14"/>
  <c r="Z391" i="14" s="1"/>
  <c r="AA391" i="14" s="1"/>
  <c r="R391" i="14"/>
  <c r="Y103" i="14"/>
  <c r="Z103" i="14" s="1"/>
  <c r="AA103" i="14" s="1"/>
  <c r="R103" i="14"/>
  <c r="R106" i="14"/>
  <c r="Y106" i="14"/>
  <c r="Z106" i="14" s="1"/>
  <c r="AA106" i="14" s="1"/>
  <c r="Y107" i="14"/>
  <c r="Z107" i="14" s="1"/>
  <c r="AA107" i="14" s="1"/>
  <c r="R107" i="14"/>
  <c r="Y44" i="14"/>
  <c r="Z44" i="14" s="1"/>
  <c r="AA44" i="14" s="1"/>
  <c r="R44" i="14"/>
  <c r="Y12" i="14"/>
  <c r="Z12" i="14" s="1"/>
  <c r="AA12" i="14" s="1"/>
  <c r="R12" i="14"/>
  <c r="Y45" i="14"/>
  <c r="Z45" i="14" s="1"/>
  <c r="AA45" i="14" s="1"/>
  <c r="Y30" i="14"/>
  <c r="Z30" i="14" s="1"/>
  <c r="AA30" i="14" s="1"/>
  <c r="R30" i="14"/>
  <c r="Y14" i="14"/>
  <c r="Z14" i="14" s="1"/>
  <c r="AA14" i="14" s="1"/>
  <c r="R14" i="14"/>
  <c r="R460" i="14"/>
  <c r="Y460" i="14"/>
  <c r="Z460" i="14" s="1"/>
  <c r="AA460" i="14" s="1"/>
  <c r="Y290" i="14"/>
  <c r="Z290" i="14" s="1"/>
  <c r="AA290" i="14" s="1"/>
  <c r="R290" i="14"/>
  <c r="R312" i="14"/>
  <c r="Y312" i="14"/>
  <c r="Z312" i="14" s="1"/>
  <c r="AA312" i="14" s="1"/>
  <c r="Y414" i="14"/>
  <c r="Z414" i="14" s="1"/>
  <c r="AA414" i="14" s="1"/>
  <c r="R414" i="14"/>
  <c r="R97" i="14"/>
  <c r="Y97" i="14"/>
  <c r="Z97" i="14" s="1"/>
  <c r="AA97" i="14" s="1"/>
  <c r="Y99" i="14"/>
  <c r="Z99" i="14" s="1"/>
  <c r="AA99" i="14" s="1"/>
  <c r="Y41" i="14"/>
  <c r="Z41" i="14" s="1"/>
  <c r="AA41" i="14" s="1"/>
  <c r="R41" i="14"/>
  <c r="Y10" i="14"/>
  <c r="Z10" i="14" s="1"/>
  <c r="AA10" i="14" s="1"/>
  <c r="R10" i="14"/>
  <c r="Y43" i="14"/>
  <c r="Z43" i="14" s="1"/>
  <c r="AA43" i="14" s="1"/>
  <c r="R43" i="14"/>
  <c r="Y11" i="14"/>
  <c r="Z11" i="14" s="1"/>
  <c r="AA11" i="14" s="1"/>
  <c r="R11" i="14"/>
  <c r="Y159" i="14"/>
  <c r="Z159" i="14" s="1"/>
  <c r="AA159" i="14" s="1"/>
  <c r="R159" i="14"/>
  <c r="Y133" i="14"/>
  <c r="Z133" i="14" s="1"/>
  <c r="AA133" i="14" s="1"/>
  <c r="R133" i="14"/>
  <c r="R452" i="14"/>
  <c r="Y452" i="14"/>
  <c r="Z452" i="14" s="1"/>
  <c r="AA452" i="14" s="1"/>
  <c r="R325" i="14"/>
  <c r="Y325" i="14"/>
  <c r="Z325" i="14" s="1"/>
  <c r="AA325" i="14" s="1"/>
  <c r="R165" i="14"/>
  <c r="Y165" i="14"/>
  <c r="Z165" i="14" s="1"/>
  <c r="AA165" i="14" s="1"/>
  <c r="Y456" i="14"/>
  <c r="Z456" i="14" s="1"/>
  <c r="AA456" i="14" s="1"/>
  <c r="R456" i="14"/>
  <c r="Y329" i="14"/>
  <c r="Z329" i="14" s="1"/>
  <c r="AA329" i="14" s="1"/>
  <c r="R329" i="14"/>
  <c r="Y416" i="14"/>
  <c r="Z416" i="14" s="1"/>
  <c r="AA416" i="14" s="1"/>
  <c r="R416" i="14"/>
  <c r="R457" i="14"/>
  <c r="Y457" i="14"/>
  <c r="Z457" i="14" s="1"/>
  <c r="AA457" i="14" s="1"/>
  <c r="R154" i="14"/>
  <c r="Y154" i="14"/>
  <c r="Z154" i="14" s="1"/>
  <c r="AA154" i="14" s="1"/>
  <c r="Y412" i="14"/>
  <c r="Z412" i="14" s="1"/>
  <c r="AA412" i="14" s="1"/>
  <c r="R412" i="14"/>
  <c r="Y286" i="14"/>
  <c r="Z286" i="14" s="1"/>
  <c r="AA286" i="14" s="1"/>
  <c r="R286" i="14"/>
  <c r="Y417" i="14"/>
  <c r="Z417" i="14" s="1"/>
  <c r="AA417" i="14" s="1"/>
  <c r="R417" i="14"/>
  <c r="R306" i="14"/>
  <c r="Y306" i="14"/>
  <c r="Z306" i="14" s="1"/>
  <c r="AA306" i="14" s="1"/>
  <c r="Y279" i="14"/>
  <c r="Z279" i="14" s="1"/>
  <c r="AA279" i="14" s="1"/>
  <c r="R279" i="14"/>
  <c r="Y112" i="14"/>
  <c r="Z112" i="14" s="1"/>
  <c r="AA112" i="14" s="1"/>
  <c r="R112" i="14"/>
  <c r="Y39" i="14"/>
  <c r="Z39" i="14" s="1"/>
  <c r="AA39" i="14" s="1"/>
  <c r="R39" i="14"/>
  <c r="Y8" i="14"/>
  <c r="Z8" i="14" s="1"/>
  <c r="AA8" i="14" s="1"/>
  <c r="R8" i="14"/>
  <c r="Y40" i="14"/>
  <c r="Z40" i="14" s="1"/>
  <c r="AA40" i="14" s="1"/>
  <c r="R40" i="14"/>
  <c r="Y9" i="14"/>
  <c r="Z9" i="14" s="1"/>
  <c r="AA9" i="14" s="1"/>
  <c r="R9" i="14"/>
  <c r="Y168" i="14"/>
  <c r="Z168" i="14" s="1"/>
  <c r="AA168" i="14" s="1"/>
  <c r="R168" i="14"/>
  <c r="Y153" i="14"/>
  <c r="Z153" i="14" s="1"/>
  <c r="AA153" i="14" s="1"/>
  <c r="R153" i="14"/>
  <c r="Y407" i="14"/>
  <c r="Z407" i="14" s="1"/>
  <c r="AA407" i="14" s="1"/>
  <c r="R407" i="14"/>
  <c r="Y281" i="14"/>
  <c r="Z281" i="14" s="1"/>
  <c r="AA281" i="14" s="1"/>
  <c r="R281" i="14"/>
  <c r="Y287" i="14"/>
  <c r="Z287" i="14" s="1"/>
  <c r="AA287" i="14" s="1"/>
  <c r="R287" i="14"/>
  <c r="Y405" i="14"/>
  <c r="Z405" i="14" s="1"/>
  <c r="AA405" i="14" s="1"/>
  <c r="R405" i="14"/>
  <c r="Y271" i="14"/>
  <c r="Z271" i="14" s="1"/>
  <c r="AA271" i="14" s="1"/>
  <c r="R271" i="14"/>
  <c r="Y108" i="14"/>
  <c r="Z108" i="14" s="1"/>
  <c r="AA108" i="14" s="1"/>
  <c r="R108" i="14"/>
  <c r="Y37" i="14"/>
  <c r="Z37" i="14" s="1"/>
  <c r="AA37" i="14" s="1"/>
  <c r="R37" i="14"/>
  <c r="Y23" i="14"/>
  <c r="Z23" i="14" s="1"/>
  <c r="AA23" i="14" s="1"/>
  <c r="R23" i="14"/>
  <c r="Y38" i="14"/>
  <c r="Z38" i="14" s="1"/>
  <c r="AA38" i="14" s="1"/>
  <c r="R38" i="14"/>
  <c r="Y24" i="14"/>
  <c r="Z24" i="14" s="1"/>
  <c r="AA24" i="14" s="1"/>
  <c r="R24" i="14"/>
  <c r="Y7" i="14"/>
  <c r="Z7" i="14" s="1"/>
  <c r="AA7" i="14" s="1"/>
  <c r="R7" i="14"/>
  <c r="R449" i="14"/>
  <c r="Y449" i="14"/>
  <c r="Z449" i="14" s="1"/>
  <c r="AA449" i="14" s="1"/>
  <c r="R468" i="14"/>
  <c r="Y468" i="14"/>
  <c r="Z468" i="14" s="1"/>
  <c r="AA468" i="14" s="1"/>
  <c r="Y155" i="14"/>
  <c r="Z155" i="14" s="1"/>
  <c r="AA155" i="14" s="1"/>
  <c r="R155" i="14"/>
  <c r="Y172" i="14"/>
  <c r="Z172" i="14" s="1"/>
  <c r="AA172" i="14" s="1"/>
  <c r="R172" i="14"/>
  <c r="Y169" i="14"/>
  <c r="Z169" i="14" s="1"/>
  <c r="AA169" i="14" s="1"/>
  <c r="R169" i="14"/>
  <c r="Y404" i="14"/>
  <c r="Z404" i="14" s="1"/>
  <c r="AA404" i="14" s="1"/>
  <c r="R404" i="14"/>
  <c r="Y408" i="14"/>
  <c r="Z408" i="14" s="1"/>
  <c r="AA408" i="14" s="1"/>
  <c r="R408" i="14"/>
  <c r="Y282" i="14"/>
  <c r="Z282" i="14" s="1"/>
  <c r="AA282" i="14" s="1"/>
  <c r="R282" i="14"/>
  <c r="Y140" i="14"/>
  <c r="Z140" i="14" s="1"/>
  <c r="AA140" i="14" s="1"/>
  <c r="R140" i="14"/>
  <c r="Y402" i="14"/>
  <c r="Z402" i="14" s="1"/>
  <c r="AA402" i="14" s="1"/>
  <c r="R402" i="14"/>
  <c r="Y122" i="14"/>
  <c r="Z122" i="14" s="1"/>
  <c r="AA122" i="14" s="1"/>
  <c r="R122" i="14"/>
  <c r="R123" i="14"/>
  <c r="Y123" i="14"/>
  <c r="Z123" i="14" s="1"/>
  <c r="AA123" i="14" s="1"/>
  <c r="Y125" i="14"/>
  <c r="Z125" i="14" s="1"/>
  <c r="AA125" i="14" s="1"/>
  <c r="R125" i="14"/>
  <c r="Y101" i="14"/>
  <c r="Z101" i="14" s="1"/>
  <c r="AA101" i="14" s="1"/>
  <c r="R101" i="14"/>
  <c r="Y35" i="14"/>
  <c r="Z35" i="14" s="1"/>
  <c r="AA35" i="14" s="1"/>
  <c r="R35" i="14"/>
  <c r="Y21" i="14"/>
  <c r="Z21" i="14" s="1"/>
  <c r="AA21" i="14" s="1"/>
  <c r="R21" i="14"/>
  <c r="Y36" i="14"/>
  <c r="Z36" i="14" s="1"/>
  <c r="AA36" i="14" s="1"/>
  <c r="R36" i="14"/>
  <c r="Y22" i="14"/>
  <c r="Z22" i="14" s="1"/>
  <c r="AA22" i="14" s="1"/>
  <c r="R22" i="14"/>
  <c r="R339" i="14"/>
  <c r="Y339" i="14"/>
  <c r="Z339" i="14" s="1"/>
  <c r="AA339" i="14" s="1"/>
  <c r="Y346" i="14"/>
  <c r="Z346" i="14" s="1"/>
  <c r="AA346" i="14" s="1"/>
  <c r="R346" i="14"/>
  <c r="Y164" i="14"/>
  <c r="Z164" i="14" s="1"/>
  <c r="AA164" i="14" s="1"/>
  <c r="R164" i="14"/>
  <c r="Y138" i="14"/>
  <c r="Z138" i="14" s="1"/>
  <c r="AA138" i="14" s="1"/>
  <c r="R138" i="14"/>
  <c r="Y400" i="14"/>
  <c r="Z400" i="14" s="1"/>
  <c r="AA400" i="14" s="1"/>
  <c r="R400" i="14"/>
  <c r="Y278" i="14"/>
  <c r="Z278" i="14" s="1"/>
  <c r="AA278" i="14" s="1"/>
  <c r="R278" i="14"/>
  <c r="Y136" i="14"/>
  <c r="Z136" i="14" s="1"/>
  <c r="AA136" i="14" s="1"/>
  <c r="R136" i="14"/>
  <c r="R119" i="14"/>
  <c r="Y119" i="14"/>
  <c r="Z119" i="14" s="1"/>
  <c r="AA119" i="14" s="1"/>
  <c r="Y120" i="14"/>
  <c r="Z120" i="14" s="1"/>
  <c r="AA120" i="14" s="1"/>
  <c r="R120" i="14"/>
  <c r="Y19" i="14"/>
  <c r="Z19" i="14" s="1"/>
  <c r="AA19" i="14" s="1"/>
  <c r="R19" i="14"/>
  <c r="Y34" i="14"/>
  <c r="Z34" i="14" s="1"/>
  <c r="AA34" i="14" s="1"/>
  <c r="R34" i="14"/>
  <c r="Y20" i="14"/>
  <c r="Z20" i="14" s="1"/>
  <c r="AA20" i="14" s="1"/>
  <c r="R20" i="14"/>
</calcChain>
</file>

<file path=xl/comments1.xml><?xml version="1.0" encoding="utf-8"?>
<comments xmlns="http://schemas.openxmlformats.org/spreadsheetml/2006/main">
  <authors>
    <author>Alma Soraya Arango Ruiz</author>
    <author>ALMA SORAYA</author>
  </authors>
  <commentList>
    <comment ref="M4" authorId="0" shapeId="0">
      <text>
        <r>
          <rPr>
            <b/>
            <sz val="9"/>
            <color rgb="FF000000"/>
            <rFont val="Arial"/>
            <family val="2"/>
          </rPr>
          <t xml:space="preserve">ANÁLISIS SIN CONTROLES
</t>
        </r>
        <r>
          <rPr>
            <b/>
            <sz val="9"/>
            <color rgb="FF000000"/>
            <rFont val="Arial"/>
            <family val="2"/>
          </rPr>
          <t>Se evalúa la probabilidad y la consecuencia sin tener en cuenta los controles existentes, (ejemplo: procedimientos, métodos, programas, etc.)</t>
        </r>
      </text>
    </comment>
    <comment ref="S4" authorId="1" shapeId="0">
      <text>
        <r>
          <rPr>
            <b/>
            <sz val="9"/>
            <color rgb="FF000000"/>
            <rFont val="Tahoma"/>
            <family val="2"/>
          </rPr>
          <t xml:space="preserve">CONTROLES ACTUALES: </t>
        </r>
        <r>
          <rPr>
            <sz val="9"/>
            <color rgb="FF000000"/>
            <rFont val="Tahoma"/>
            <family val="2"/>
          </rPr>
          <t xml:space="preserve">Son las medidas de mitigación que se han puesto en práctica, según aplique, en cuanto a:
</t>
        </r>
        <r>
          <rPr>
            <sz val="9"/>
            <color rgb="FF000000"/>
            <rFont val="Tahoma"/>
            <family val="2"/>
          </rPr>
          <t xml:space="preserve">
</t>
        </r>
        <r>
          <rPr>
            <b/>
            <u/>
            <sz val="9"/>
            <color rgb="FF000000"/>
            <rFont val="Tahoma"/>
            <family val="2"/>
          </rPr>
          <t>En riesgos SST</t>
        </r>
        <r>
          <rPr>
            <sz val="9"/>
            <color rgb="FF000000"/>
            <rFont val="Tahoma"/>
            <family val="2"/>
          </rPr>
          <t xml:space="preserve">
</t>
        </r>
        <r>
          <rPr>
            <sz val="9"/>
            <color rgb="FF000000"/>
            <rFont val="Tahoma"/>
            <family val="2"/>
          </rPr>
          <t xml:space="preserve">1. Eliminación.
</t>
        </r>
        <r>
          <rPr>
            <sz val="9"/>
            <color rgb="FF000000"/>
            <rFont val="Tahoma"/>
            <family val="2"/>
          </rPr>
          <t xml:space="preserve">2. Sustitución.
</t>
        </r>
        <r>
          <rPr>
            <sz val="9"/>
            <color rgb="FF000000"/>
            <rFont val="Tahoma"/>
            <family val="2"/>
          </rPr>
          <t xml:space="preserve">3. Controles de ingeniería. 
</t>
        </r>
        <r>
          <rPr>
            <sz val="9"/>
            <color rgb="FF000000"/>
            <rFont val="Tahoma"/>
            <family val="2"/>
          </rPr>
          <t xml:space="preserve">4. Señalización / advertencias o controles administrativos  o ambos.
</t>
        </r>
        <r>
          <rPr>
            <sz val="9"/>
            <color rgb="FF000000"/>
            <rFont val="Tahoma"/>
            <family val="2"/>
          </rPr>
          <t xml:space="preserve">5. Equipo de protección personal.
</t>
        </r>
        <r>
          <rPr>
            <sz val="9"/>
            <color rgb="FF000000"/>
            <rFont val="Tahoma"/>
            <family val="2"/>
          </rPr>
          <t xml:space="preserve">
</t>
        </r>
        <r>
          <rPr>
            <b/>
            <u/>
            <sz val="9"/>
            <color rgb="FF000000"/>
            <rFont val="Tahoma"/>
            <family val="2"/>
          </rPr>
          <t>En riesgo ambiental:</t>
        </r>
        <r>
          <rPr>
            <sz val="9"/>
            <color rgb="FF000000"/>
            <rFont val="Tahoma"/>
            <family val="2"/>
          </rPr>
          <t xml:space="preserve">
</t>
        </r>
        <r>
          <rPr>
            <sz val="9"/>
            <color rgb="FF000000"/>
            <rFont val="Arial"/>
            <family val="2"/>
          </rPr>
          <t xml:space="preserve">1. Eliminación.
</t>
        </r>
        <r>
          <rPr>
            <sz val="9"/>
            <color rgb="FF000000"/>
            <rFont val="Arial"/>
            <family val="2"/>
          </rPr>
          <t xml:space="preserve">2. Sustitución.
</t>
        </r>
        <r>
          <rPr>
            <sz val="9"/>
            <color rgb="FF000000"/>
            <rFont val="Arial"/>
            <family val="2"/>
          </rPr>
          <t xml:space="preserve">3. Controles de ingeniería. 
</t>
        </r>
        <r>
          <rPr>
            <sz val="9"/>
            <color rgb="FF000000"/>
            <rFont val="Arial"/>
            <family val="2"/>
          </rPr>
          <t xml:space="preserve">4. Señalización / advertencias o controles administrativos  o ambos.
</t>
        </r>
      </text>
    </comment>
    <comment ref="W4" authorId="0" shapeId="0">
      <text>
        <r>
          <rPr>
            <b/>
            <sz val="9"/>
            <color rgb="FF000000"/>
            <rFont val="Arial"/>
            <family val="2"/>
          </rPr>
          <t xml:space="preserve">EFICACIA DE(LOS) CONTROL(ES): </t>
        </r>
        <r>
          <rPr>
            <sz val="9"/>
            <color rgb="FF000000"/>
            <rFont val="Arial"/>
            <family val="2"/>
          </rPr>
          <t xml:space="preserve">Es una medida de las características de los controles desde el punto de vista de su capacidad para prevenir la materialización de los riesgos, para resistir a sus consecuencias y para recuperarse de ellas en caso de su materialización
</t>
        </r>
        <r>
          <rPr>
            <b/>
            <sz val="9"/>
            <color rgb="FF000000"/>
            <rFont val="Arial"/>
            <family val="2"/>
          </rPr>
          <t xml:space="preserve">1. Muy Alta. </t>
        </r>
        <r>
          <rPr>
            <sz val="9"/>
            <color rgb="FF000000"/>
            <rFont val="Arial"/>
            <family val="2"/>
          </rPr>
          <t>Hay pleno entendimiento del riesgo, existen y mantienen actualizados procedimientos y programas que se divulgan de manera permanente, no se registra materialización del riesgo, debido a la eficacia de los controles actuales.</t>
        </r>
        <r>
          <rPr>
            <b/>
            <sz val="9"/>
            <color rgb="FF000000"/>
            <rFont val="Arial"/>
            <family val="2"/>
          </rPr>
          <t xml:space="preserve">
</t>
        </r>
        <r>
          <rPr>
            <b/>
            <sz val="9"/>
            <color rgb="FF000000"/>
            <rFont val="Arial"/>
            <family val="2"/>
          </rPr>
          <t xml:space="preserve">2. Alta. </t>
        </r>
        <r>
          <rPr>
            <sz val="9"/>
            <color rgb="FF000000"/>
            <rFont val="Arial"/>
            <family val="2"/>
          </rPr>
          <t>Hay alto entendimiento del riesgo, existen y se mantienen actualizados procedimientos y programas que se divulgan al personal de manera regular, se ha materializado el riesgo por lo menos una (1) vez en el año.</t>
        </r>
        <r>
          <rPr>
            <b/>
            <sz val="9"/>
            <color rgb="FF000000"/>
            <rFont val="Arial"/>
            <family val="2"/>
          </rPr>
          <t xml:space="preserve">
</t>
        </r>
        <r>
          <rPr>
            <b/>
            <sz val="9"/>
            <color rgb="FF000000"/>
            <rFont val="Arial"/>
            <family val="2"/>
          </rPr>
          <t xml:space="preserve">3. Media. </t>
        </r>
        <r>
          <rPr>
            <sz val="9"/>
            <color rgb="FF000000"/>
            <rFont val="Arial"/>
            <family val="2"/>
          </rPr>
          <t>Hay conciencia del riesgo, existen procedimientos y programas, pero no se actualizan, ni se divulgan, se ha materializado el riesgo por lo menos una vez (1) en el año.</t>
        </r>
        <r>
          <rPr>
            <b/>
            <sz val="9"/>
            <color rgb="FF000000"/>
            <rFont val="Arial"/>
            <family val="2"/>
          </rPr>
          <t xml:space="preserve">
</t>
        </r>
        <r>
          <rPr>
            <b/>
            <sz val="9"/>
            <color rgb="FF000000"/>
            <rFont val="Arial"/>
            <family val="2"/>
          </rPr>
          <t xml:space="preserve">4. Baja. </t>
        </r>
        <r>
          <rPr>
            <sz val="9"/>
            <color rgb="FF000000"/>
            <rFont val="Arial"/>
            <family val="2"/>
          </rPr>
          <t>Hay algo de conciencia del riesgo, no hay procedimientos, ni programas formales, se ha materializado el riesgo por lo menos una (1) vez en el año.</t>
        </r>
        <r>
          <rPr>
            <b/>
            <sz val="9"/>
            <color rgb="FF000000"/>
            <rFont val="Arial"/>
            <family val="2"/>
          </rPr>
          <t xml:space="preserve">
</t>
        </r>
        <r>
          <rPr>
            <b/>
            <sz val="9"/>
            <color rgb="FF000000"/>
            <rFont val="Arial"/>
            <family val="2"/>
          </rPr>
          <t xml:space="preserve">5. Muy Baja. </t>
        </r>
        <r>
          <rPr>
            <sz val="9"/>
            <color rgb="FF000000"/>
            <rFont val="Arial"/>
            <family val="2"/>
          </rPr>
          <t>No hay ninguna conciencia del riesgo, no existen procedimientos, ni programas, se ha materializado el riesgo muchas veces en el año.</t>
        </r>
      </text>
    </comment>
    <comment ref="AA4" authorId="1" shapeId="0">
      <text>
        <r>
          <rPr>
            <b/>
            <sz val="8"/>
            <color rgb="FF000000"/>
            <rFont val="Tahoma"/>
            <family val="2"/>
          </rPr>
          <t xml:space="preserve">PLAN DE ACCIÓN:
</t>
        </r>
        <r>
          <rPr>
            <b/>
            <sz val="8"/>
            <color rgb="FF000000"/>
            <rFont val="Tahoma"/>
            <family val="2"/>
          </rPr>
          <t xml:space="preserve">1. ACEPTABLE ACEPTABLE / NO PRIORITARIO / NO SIGNIFICATIVO. </t>
        </r>
        <r>
          <rPr>
            <sz val="8"/>
            <color rgb="FF000000"/>
            <rFont val="Tahoma"/>
            <family val="2"/>
          </rPr>
          <t xml:space="preserve">Mantener los controles existentes, si se tiene la certeza de que se están cumpliendo los requisitos legales vigentes; en caso contrario, se debe establecer un plan de acción para darle cumplimiento a dichos requisitos, considerando la eliminación o sustitución, si aplica.
</t>
        </r>
        <r>
          <rPr>
            <b/>
            <sz val="8"/>
            <color rgb="FF000000"/>
            <rFont val="Tahoma"/>
            <family val="2"/>
          </rPr>
          <t xml:space="preserve">2. DE ALERTA /NO PRIORITARIO/NO SIGNIFICATIVO </t>
        </r>
        <r>
          <rPr>
            <sz val="8"/>
            <color rgb="FF000000"/>
            <rFont val="Tahoma"/>
            <family val="2"/>
          </rPr>
          <t xml:space="preserve"> Reforzar la divulgación y aplicación de los controles existentes para mejorar su eficacia o complementar dichos controles estableciendo el plan de acción necesario, teniendo en cuenta la jerarquía de definición de controles.
</t>
        </r>
        <r>
          <rPr>
            <b/>
            <sz val="8"/>
            <color rgb="FF000000"/>
            <rFont val="Tahoma"/>
            <family val="2"/>
          </rPr>
          <t>3. NO ACEPTABLE /PRIORITARIO /SIGNIFICATIVO.</t>
        </r>
        <r>
          <rPr>
            <sz val="8"/>
            <color rgb="FF000000"/>
            <rFont val="Tahoma"/>
            <family val="2"/>
          </rPr>
          <t xml:space="preserve"> Realizar el análisis de riesgos por la tarea "ART", definiendo los controles específicos o adicionales para su realización según los respectivos procedimientos de trabajo seguro y divulgarlos al personal.  No debe realizarse ningún trabajo sin  asegurarse que el riesgo está bajo control antes de iniciar cualquier tarea. </t>
        </r>
      </text>
    </comment>
    <comment ref="M5" authorId="0" shapeId="0">
      <text>
        <r>
          <rPr>
            <b/>
            <sz val="9"/>
            <color rgb="FF000000"/>
            <rFont val="Arial"/>
            <family val="2"/>
          </rPr>
          <t>PROBABILIDAD SST / AMBIENTAL:</t>
        </r>
        <r>
          <rPr>
            <sz val="9"/>
            <color rgb="FF000000"/>
            <rFont val="Arial"/>
            <family val="2"/>
          </rPr>
          <t xml:space="preserve">
</t>
        </r>
        <r>
          <rPr>
            <sz val="9"/>
            <color rgb="FF000000"/>
            <rFont val="Arial"/>
            <family val="2"/>
          </rPr>
          <t xml:space="preserve">Se califica teniendo en cuenta la frecuencia con que se dan las condiciones generadoras del impacto,  la intensidad de la exposición, la sensibilidad especial de algunos procesos, antecedentes en actividades o instalaciones similares, fenómenos naturales en la zona, entre otras, así: 
</t>
        </r>
        <r>
          <rPr>
            <b/>
            <sz val="9"/>
            <color rgb="FF000000"/>
            <rFont val="Arial"/>
            <family val="2"/>
          </rPr>
          <t>1. Remota.</t>
        </r>
        <r>
          <rPr>
            <sz val="9"/>
            <color rgb="FF000000"/>
            <rFont val="Arial"/>
            <family val="2"/>
          </rPr>
          <t xml:space="preserve"> El evento no ha ocurrido, pero puede suceder únicamente en casos extremos.
</t>
        </r>
        <r>
          <rPr>
            <b/>
            <sz val="9"/>
            <color rgb="FF000000"/>
            <rFont val="Arial"/>
            <family val="2"/>
          </rPr>
          <t>2. Baja</t>
        </r>
        <r>
          <rPr>
            <sz val="9"/>
            <color rgb="FF000000"/>
            <rFont val="Arial"/>
            <family val="2"/>
          </rPr>
          <t xml:space="preserve">. El evento puede suceder y ha ocurrido en organizaciones similares, por lo menos 1 vez al año.
</t>
        </r>
        <r>
          <rPr>
            <b/>
            <sz val="9"/>
            <color rgb="FF000000"/>
            <rFont val="Arial"/>
            <family val="2"/>
          </rPr>
          <t>3. Media</t>
        </r>
        <r>
          <rPr>
            <sz val="9"/>
            <color rgb="FF000000"/>
            <rFont val="Arial"/>
            <family val="2"/>
          </rPr>
          <t xml:space="preserve">. El evento puede suceder y ha ocurrido en la organización, por lo menos 1 vez al año.
</t>
        </r>
        <r>
          <rPr>
            <b/>
            <sz val="9"/>
            <color rgb="FF000000"/>
            <rFont val="Arial"/>
            <family val="2"/>
          </rPr>
          <t xml:space="preserve">4. Alta </t>
        </r>
        <r>
          <rPr>
            <sz val="9"/>
            <color rgb="FF000000"/>
            <rFont val="Arial"/>
            <family val="2"/>
          </rPr>
          <t xml:space="preserve"> El evento puede suceder con facilidad, por lo menos 1 vez al mes.
</t>
        </r>
        <r>
          <rPr>
            <b/>
            <sz val="9"/>
            <color rgb="FF000000"/>
            <rFont val="Arial"/>
            <family val="2"/>
          </rPr>
          <t>5. Muy alta</t>
        </r>
        <r>
          <rPr>
            <sz val="9"/>
            <color rgb="FF000000"/>
            <rFont val="Arial"/>
            <family val="2"/>
          </rPr>
          <t>. El evento sucede frecuentemente, al menos 1 vez a la semana..</t>
        </r>
      </text>
    </comment>
    <comment ref="O5" authorId="1" shapeId="0">
      <text>
        <r>
          <rPr>
            <b/>
            <sz val="9"/>
            <color rgb="FF000000"/>
            <rFont val="Tahoma"/>
            <family val="2"/>
          </rPr>
          <t xml:space="preserve">CONSECUENCIA SST / AMBIENTAL: </t>
        </r>
        <r>
          <rPr>
            <sz val="9"/>
            <color rgb="FF000000"/>
            <rFont val="Tahoma"/>
            <family val="2"/>
          </rPr>
          <t xml:space="preserve">Se estima según el potencial de gravedad de las consecuencias sobre las personas o el medio ambiente así: 
</t>
        </r>
        <r>
          <rPr>
            <b/>
            <sz val="9"/>
            <color rgb="FF000000"/>
            <rFont val="Tahoma"/>
            <family val="2"/>
          </rPr>
          <t xml:space="preserve">
</t>
        </r>
        <r>
          <rPr>
            <b/>
            <sz val="9"/>
            <color rgb="FF000000"/>
            <rFont val="Tahoma"/>
            <family val="2"/>
          </rPr>
          <t>SST</t>
        </r>
        <r>
          <rPr>
            <sz val="9"/>
            <color rgb="FF000000"/>
            <rFont val="Tahoma"/>
            <family val="2"/>
          </rPr>
          <t xml:space="preserve">
</t>
        </r>
        <r>
          <rPr>
            <b/>
            <sz val="9"/>
            <color rgb="FF000000"/>
            <rFont val="Tahoma"/>
            <family val="2"/>
          </rPr>
          <t>1.  Insignificante.</t>
        </r>
        <r>
          <rPr>
            <sz val="9"/>
            <color rgb="FF000000"/>
            <rFont val="Tahoma"/>
            <family val="2"/>
          </rPr>
          <t xml:space="preserve"> Ninguna lesión o EL.
</t>
        </r>
        <r>
          <rPr>
            <b/>
            <sz val="9"/>
            <color rgb="FF000000"/>
            <rFont val="Tahoma"/>
            <family val="2"/>
          </rPr>
          <t>2. Baja</t>
        </r>
        <r>
          <rPr>
            <sz val="9"/>
            <color rgb="FF000000"/>
            <rFont val="Tahoma"/>
            <family val="2"/>
          </rPr>
          <t xml:space="preserve">. Lesiones leves o con primeros auxilios o con tratamiento médico, sin incapacidad o con incapacidad de 1 día.
</t>
        </r>
        <r>
          <rPr>
            <b/>
            <sz val="9"/>
            <color rgb="FF000000"/>
            <rFont val="Tahoma"/>
            <family val="2"/>
          </rPr>
          <t>3. Media.</t>
        </r>
        <r>
          <rPr>
            <sz val="9"/>
            <color rgb="FF000000"/>
            <rFont val="Tahoma"/>
            <family val="2"/>
          </rPr>
          <t xml:space="preserve"> Incapacidad temporal mayor a 1 día.
</t>
        </r>
        <r>
          <rPr>
            <b/>
            <sz val="9"/>
            <color rgb="FF000000"/>
            <rFont val="Tahoma"/>
            <family val="2"/>
          </rPr>
          <t>4. Alta.</t>
        </r>
        <r>
          <rPr>
            <sz val="9"/>
            <color rgb="FF000000"/>
            <rFont val="Tahoma"/>
            <family val="2"/>
          </rPr>
          <t xml:space="preserve">  Incapacidad permanente- parcial o total.
</t>
        </r>
        <r>
          <rPr>
            <b/>
            <sz val="9"/>
            <color rgb="FF000000"/>
            <rFont val="Tahoma"/>
            <family val="2"/>
          </rPr>
          <t>5. Significativa</t>
        </r>
        <r>
          <rPr>
            <sz val="9"/>
            <color rgb="FF000000"/>
            <rFont val="Tahoma"/>
            <family val="2"/>
          </rPr>
          <t xml:space="preserve">. Una o más fatalidades.
</t>
        </r>
        <r>
          <rPr>
            <sz val="9"/>
            <color rgb="FF000000"/>
            <rFont val="Tahoma"/>
            <family val="2"/>
          </rPr>
          <t xml:space="preserve">
</t>
        </r>
        <r>
          <rPr>
            <b/>
            <sz val="9"/>
            <color rgb="FF000000"/>
            <rFont val="Tahoma"/>
            <family val="2"/>
          </rPr>
          <t>AMBIENTAL</t>
        </r>
        <r>
          <rPr>
            <sz val="9"/>
            <color rgb="FF000000"/>
            <rFont val="Tahoma"/>
            <family val="2"/>
          </rPr>
          <t xml:space="preserve">
</t>
        </r>
        <r>
          <rPr>
            <b/>
            <sz val="9"/>
            <color rgb="FF000000"/>
            <rFont val="Tahoma"/>
            <family val="2"/>
          </rPr>
          <t xml:space="preserve">1.  Insignificante. </t>
        </r>
        <r>
          <rPr>
            <sz val="9"/>
            <color rgb="FF000000"/>
            <rFont val="Tahoma"/>
            <family val="2"/>
          </rPr>
          <t xml:space="preserve">Efectos menores en área mínima, de poca importancia.
</t>
        </r>
        <r>
          <rPr>
            <b/>
            <sz val="9"/>
            <color rgb="FF000000"/>
            <rFont val="Tahoma"/>
            <family val="2"/>
          </rPr>
          <t xml:space="preserve">2. Baja. </t>
        </r>
        <r>
          <rPr>
            <sz val="9"/>
            <color rgb="FF000000"/>
            <rFont val="Tahoma"/>
            <family val="2"/>
          </rPr>
          <t xml:space="preserve">Efectos moderados, de corto plazo (menor a 1 año) pero que no afectan la función del ecosistema.
</t>
        </r>
        <r>
          <rPr>
            <b/>
            <sz val="9"/>
            <color rgb="FF000000"/>
            <rFont val="Tahoma"/>
            <family val="2"/>
          </rPr>
          <t xml:space="preserve">3. Media. </t>
        </r>
        <r>
          <rPr>
            <sz val="9"/>
            <color rgb="FF000000"/>
            <rFont val="Tahoma"/>
            <family val="2"/>
          </rPr>
          <t xml:space="preserve">Efectos moderados o graves, en mediano plazo (entre 1 y 5 años) que afectan la función del ecosistema.
</t>
        </r>
        <r>
          <rPr>
            <b/>
            <sz val="9"/>
            <color rgb="FF000000"/>
            <rFont val="Tahoma"/>
            <family val="2"/>
          </rPr>
          <t xml:space="preserve">4. Alta. </t>
        </r>
        <r>
          <rPr>
            <sz val="9"/>
            <color rgb="FF000000"/>
            <rFont val="Tahoma"/>
            <family val="2"/>
          </rPr>
          <t xml:space="preserve">Efectos graves, en el largo plazo (más de 5 años) que afectan la función del ecosistema.
</t>
        </r>
        <r>
          <rPr>
            <b/>
            <sz val="9"/>
            <color rgb="FF000000"/>
            <rFont val="Tahoma"/>
            <family val="2"/>
          </rPr>
          <t xml:space="preserve">5. Significativa. </t>
        </r>
        <r>
          <rPr>
            <sz val="9"/>
            <color rgb="FF000000"/>
            <rFont val="Tahoma"/>
            <family val="2"/>
          </rPr>
          <t xml:space="preserve">Efectos con impacto significativo (irreversibles) sobre especies de alto valor, hábitat o ecosistemas.
</t>
        </r>
      </text>
    </comment>
  </commentList>
</comments>
</file>

<file path=xl/sharedStrings.xml><?xml version="1.0" encoding="utf-8"?>
<sst xmlns="http://schemas.openxmlformats.org/spreadsheetml/2006/main" count="4348" uniqueCount="801">
  <si>
    <t xml:space="preserve">RUTINARIA </t>
  </si>
  <si>
    <t>NO RUTINARIA</t>
  </si>
  <si>
    <t>EXPUESTOS</t>
  </si>
  <si>
    <t>Fijo</t>
  </si>
  <si>
    <t>Temporal</t>
  </si>
  <si>
    <t>Contratista</t>
  </si>
  <si>
    <t>Visitante</t>
  </si>
  <si>
    <t>CARGO EXPUESTO</t>
  </si>
  <si>
    <t>GENERADO POR/ CAUSADO POR</t>
  </si>
  <si>
    <t>POSIBLE EFECTO/ CONSECUENCIA</t>
  </si>
  <si>
    <t>BIOLÓGICO:
Contacto con plantas urticantes</t>
  </si>
  <si>
    <t>*Dermatosis, reacciones alérgicas, enfermedades infecto contagiosas, alteraciones en los diferentes sistemas.</t>
  </si>
  <si>
    <t>BIOLÓGICO:
Fluidos o excrementos</t>
  </si>
  <si>
    <t>*Contacto con fluídos corporales y secreciones.</t>
  </si>
  <si>
    <t>BIOLÓGICO:
Microorganismos (Virus y bacterias)</t>
  </si>
  <si>
    <t>*Dermatosis, reacciones alérgicas, enfermedades infecto contagiosas, alteraciones en los diferentes sistemas, muerte.</t>
  </si>
  <si>
    <t>BIOLÓGICO:
Microorganismos (Virus-COVID-19)</t>
  </si>
  <si>
    <t>*Contacto directo entre personas portadoras del virus CODIV-19 u objetos contaminados.
*Contacto con fluídos corporales y secreciones.</t>
  </si>
  <si>
    <t>*IRA-Infección Respiratoria Aguda de leve a grave, neumonia, alteraciones en los diferentes sistemas, muerte.</t>
  </si>
  <si>
    <t>BIOLÓGICO:
Picaduras y mordeduras de animales</t>
  </si>
  <si>
    <t>*Contacto con insectos, roedores, serpientes.
*Contacto con insectos, roedores, serpientes, cuando se realizan actividades de campo.</t>
  </si>
  <si>
    <t>BIOLÓGICO: 
Hongos</t>
  </si>
  <si>
    <t>BIOMECÁNICO:
Esfuerzos</t>
  </si>
  <si>
    <t>*Levantamiento y/o traslado manual de cargas por encima del peso permisible.</t>
  </si>
  <si>
    <t>*Desórdenes de trauma acumulativo; lesiones del sistema músculo esquelético; fatiga; alteraciones lumbares, dorsales, cervicales y sacras; alteraciones del sistema vascular.</t>
  </si>
  <si>
    <t>BIOMECÁNICO:
Manipulación manual de cargas</t>
  </si>
  <si>
    <t>BIOMECÁNICO:
Movimiento repetitivo</t>
  </si>
  <si>
    <t>BIOMECÁNICO:
Postura forzada</t>
  </si>
  <si>
    <t>*Desórdenes de trauma acumulativo; lesiones del sistema músculo esquelético; fatiga; alteraciones lumbares, dorsales, cervicales y sacras; alteraciones del sistema vascular, golpes.</t>
  </si>
  <si>
    <t>BIOMECÁNICO:
Postura inadecuada</t>
  </si>
  <si>
    <t>*Alcazar objetivos que están ubicados fuera del alcance.
*Labores en oficina en general.
*Actos inseguros.</t>
  </si>
  <si>
    <t>BIOMECÁNICO:
Postura prolongada mantenida</t>
  </si>
  <si>
    <t>FENÓMENOS NATURALES:
Arroyos</t>
  </si>
  <si>
    <t>*Lluvias, vendavales, tormentas eléctricas, arroyos.</t>
  </si>
  <si>
    <t>*Contusiones, asfixia, fracturas, amputaciones, muerte.</t>
  </si>
  <si>
    <t>FENÓMENOS NATURALES:
Derrumbe</t>
  </si>
  <si>
    <t>*Lluvias, vendavales, tormentas eléctricas.
*Movimientos de tierra.
*Excavaciones.</t>
  </si>
  <si>
    <t>*Contusiones, fracturas, amputaciones, muerte.</t>
  </si>
  <si>
    <t>FENÓMENOS NATURALES:
Inundación</t>
  </si>
  <si>
    <t>FENÓMENOS NATURALES:
Mar de leva o marea alta</t>
  </si>
  <si>
    <t>*Lluvias, vendavales, tormentas eléctricas, fuertes vientos.
*Ubicación de las instalaciones cerca del mar.
*Traslado vía marítima.</t>
  </si>
  <si>
    <t>FENÓMENOS NATURALES:
Maremotos</t>
  </si>
  <si>
    <t>*Lluvias, vendavales, tormentas eléctricas, fuertes vientos.
*Terremotos, sismos.
*Ubicación de las instalaciones cerca del mar.
*Traslado vía marítima.</t>
  </si>
  <si>
    <t>FENÓMENOS NATURALES:
Sismo</t>
  </si>
  <si>
    <t>*Movimientos de tierra.
*Excavaciones.</t>
  </si>
  <si>
    <t>*Contusiones, fracturas, amputaciones, muerte.
*Caída de objetos, derrumbes.</t>
  </si>
  <si>
    <t>FENÓMENOS NATURALES:
Terremoto</t>
  </si>
  <si>
    <t>FENÓMENOS NATURALES:
Tormenta eléctrica</t>
  </si>
  <si>
    <t>*Lluvias, tormentas, cambios atmósféricos.</t>
  </si>
  <si>
    <t>*Contusiones, fracturas, amputaciones, muerte.
*Caída de objetivos, accidentes de tránsito, perdida de visibilidad.</t>
  </si>
  <si>
    <t>FENÓMENOS NATURALES:
Vendaval</t>
  </si>
  <si>
    <t>FÍSICO:
Iluminación excesiva o deficiente</t>
  </si>
  <si>
    <t>*Fatiga visual, cefalea, disminución de la destreza y precisión, estrés, pérdida de la capacidad de visión</t>
  </si>
  <si>
    <t>FÍSICO:
Presión atmosférica anormal o ajustada</t>
  </si>
  <si>
    <t>*Anormales: Afectaciones del sistema nervioso, trastornos o problemas pulmonares, muerte.</t>
  </si>
  <si>
    <t>FÍSICO:
Radiaciones ionizantes, rayos X, alfa, gama y beta</t>
  </si>
  <si>
    <t xml:space="preserve">*Alteraciones de la piel, deshidratación, alteración en algunos tejidos blandos (ojos).
*Heridas, golpes, contusiones, laceraciones, electrocución, lumbagos, pérdida de audición, intoxicaciones, muerte. </t>
  </si>
  <si>
    <t>FÍSICO:
Radiaciones No ionizantes láser, ultravioleta, infrarroja</t>
  </si>
  <si>
    <t>*Alteraciones de la piel, deshidratación, alteración en algunos tejidos blandos (ojos).</t>
  </si>
  <si>
    <t>FÍSICO:
Ruido intermitente o continuo</t>
  </si>
  <si>
    <t>*Fatiga auditiva, pérdida de la audición (Hipoacusia), estrés laboral.</t>
  </si>
  <si>
    <t>FÍSICO: 
Temperaturas extremas frío, calor</t>
  </si>
  <si>
    <t>*Disconfort térmico.
*Afecciones respiratorias, alergias.
*Fatiga que puede producir disminución la destreza manual y la rapidez, mareos, desmayos agravamiento de trastornos cardiovasculares.
*Deshidratación.</t>
  </si>
  <si>
    <t>FÍSICO: 
Vibración cuerpo entero o segmentado</t>
  </si>
  <si>
    <t>*Uso de vehículos o motocicletas.
*Uso de máquinas, equipos o herramientas.</t>
  </si>
  <si>
    <t>*Vibraciones de cuerpo entero: Trastornos respiratorios, músculo-esqueléticos, sensoriales, cardiovasculares, efectos sobre el sistema nervioso, sobre el sistema circulatorio o sobre el sistema digestivo.
*Vibraciones mano-brazo: Trastornos vasculares, nerviosos, musculares, de los huesos y de las articulaciones de las extremidades superiores.</t>
  </si>
  <si>
    <t>PSICOSOCIAL:
Demanda de las jornadas de trabajo: Trabajo noturno, horas  extras, turnos de trabajo.</t>
  </si>
  <si>
    <t>*Problemas familiares.
*Estrés, enfermedades psicosomáticas, ansiedad y depresión.</t>
  </si>
  <si>
    <t xml:space="preserve">PSICOSOCIAL:
Demandas emocionales: Exigencia de responsabilidad del cargo, reconocimiento y compensación, demandas de carga mental, claridad en rol, control y autonomía sobre el trabajo, participación y manejo del cambio. </t>
  </si>
  <si>
    <t>*Perfiles de cargo mal diseñados.
*Supresión de cargos.
*No remplazo de personas ausentes.
*Acumulación de trabajo.
*Trabajos que impliquen el manejo de dinero.
*Conflictos personales y  familiares.</t>
  </si>
  <si>
    <t>*Estrés, enfermedades psicosomáticas, ansiedad y depresión.</t>
  </si>
  <si>
    <t>*Desacuerdo entre compañeros.
*Perfiles de cargo mal diseñados.
*Conflictos personales y  familiares.</t>
  </si>
  <si>
    <t>PÚBLICO:
Agresiones de usuarios - Comunidad</t>
  </si>
  <si>
    <t>*Realizar tareas en campo.
*Atención de público.
*Atención de público, en las instaciones de la empresa, donde se encuentran las oficinas administrativas.
*Disturbios públicos.
*Vandalismo
*Paros, manifestaciones.
*Ingresar a zonas de riesgo.</t>
  </si>
  <si>
    <t>*Muerte, agresiones verbales y físicas, heridas, estrés laboral, pérdidas económicas.</t>
  </si>
  <si>
    <t>PÚBLICO:
Asalto</t>
  </si>
  <si>
    <t>*Realizar tareas en la calle.
*Disturbios públicos.
*Vandalismo
*Paros, manifestaciones.
*Ingresar a zonas de riesgo.</t>
  </si>
  <si>
    <t>PÚBLICO:
Secuestro</t>
  </si>
  <si>
    <t>QUÍMICOS:
Fibras</t>
  </si>
  <si>
    <t>*Cefaleas, falta de coordinación, náuseas, vómitos, irritación de vías respiratorias, ojos, piel y tracto gastrointestinal, Quemaduras, dermatitis, reacciones alérgicas Asfixia, alteraciones del sistema nervioso central, paros cardiorrespiratorios, muerte.</t>
  </si>
  <si>
    <t>QUÍMICOS:
Gases y vapores</t>
  </si>
  <si>
    <t>QUÍMICOS:
Humos metálicos y no metálicos</t>
  </si>
  <si>
    <t>QUÍMICOS:
Líquidos, nieblas, rocíos</t>
  </si>
  <si>
    <t>QUÍMICOS:
Polvos orgánicos e inorgánicos</t>
  </si>
  <si>
    <t>SEGURIDAD:
Accidentes de tránsito</t>
  </si>
  <si>
    <t>*Muerte, fracturas, contusiones, daño cervical, pérdidas económicas.</t>
  </si>
  <si>
    <t>SEGURIDAD:
Eléctrico-Equipos energizados (alta o baja)</t>
  </si>
  <si>
    <t>*Electrocución, paro cardiaco, paro respiratorio, fibrilación ventricular, tetanización, quemaduras severas, shock eléctrico, muerte.
*Golpes, heridas, fracturas, atrapamientos, electrocución, quemaduras, muerte.</t>
  </si>
  <si>
    <t>SEGURIDAD:
Locativo-Buceo</t>
  </si>
  <si>
    <t>CONTRATISTA:
*Buceo, construcción o manteniemitno de líneas construidas en el lecho marino o sobre el río.</t>
  </si>
  <si>
    <t>*Asfixia, muerte.
*Trastornos o problemas pulmonares.
*Embolias.
*Colapso del sistema circulatorio.</t>
  </si>
  <si>
    <t>SEGURIDAD:
Locativo-Caída de objetos</t>
  </si>
  <si>
    <t>*Fracturas, contusiones.</t>
  </si>
  <si>
    <t>SEGURIDAD:
Locativo-Condiciones de orden y aseo</t>
  </si>
  <si>
    <t>*Desorden.
*Realizar actividades de campo.
*Transitar por las instalaciones.
*Obstáculos en el piso.</t>
  </si>
  <si>
    <t>*Golpes, heridas, contusiones, fracturas, esguinces, luxaciones, muerte.</t>
  </si>
  <si>
    <t>SEGURIDAD:
Locativo-Falta de señalización y demarcación</t>
  </si>
  <si>
    <t>*Traslado para realizar actividades.</t>
  </si>
  <si>
    <t>*Hombre al agua o desaparecido, asfixia por inmersión.
*Choque de embarcaciones.</t>
  </si>
  <si>
    <t>SEGURIDAD:
Locativo-Superficie de trabajo irregular, deslizante, con diferencia de nivel</t>
  </si>
  <si>
    <t>*Golpes, heridas, contusiones, fracturas, esguinces, luxaciones, traumas del sistema osteomuscular, heridas, muerte.</t>
  </si>
  <si>
    <t>*Trabajo en escaleras.
*Trabajo en andamios</t>
  </si>
  <si>
    <t>*Fracturas, contusiones, muerte.</t>
  </si>
  <si>
    <t>*Asfixia, sofocamiento, choques eléctricos, caídas y fatiga por el calor, atrapamientos, intoxicaciones por atmosferas peligrosas, muerte .</t>
  </si>
  <si>
    <t>SEGURIDAD:
Mecánico-Contacto con objetos calientes</t>
  </si>
  <si>
    <t>*Quemaduras, heridas.</t>
  </si>
  <si>
    <t>*Heridas, amputaciones, trastornos de tejidos blandos.</t>
  </si>
  <si>
    <t>SEGURIDAD:
Mecánico-Elementos de máquinas</t>
  </si>
  <si>
    <t>*Uso de máquinas, partes de la misma.</t>
  </si>
  <si>
    <t>*Golpes, heridas, fracturas, contusiones, amputaciones, quemaduras.</t>
  </si>
  <si>
    <t>SEGURIDAD:
Mecánico-Herramientas</t>
  </si>
  <si>
    <t>*Uso de herramientas, partes de las mismas.</t>
  </si>
  <si>
    <t>SEGURIDAD:
Mecánico-Materiales proyectados sólidos o fluido</t>
  </si>
  <si>
    <t>*Fracturas, contusiones, heridas, golpes, quemaduras, lesiones en los ojos.</t>
  </si>
  <si>
    <t>SEGURIDAD:
Mecánico-Piezas a trabajar</t>
  </si>
  <si>
    <t>*Fracturas, contusiones, heridas, golpes, quemaduras.</t>
  </si>
  <si>
    <t>*Golpes, heridas, fracturas, atrapamientos, quemaduras, muerte.
*Cefaleas, falta de coordinación, náuseas, vómitos, irritación de vías respiratorias, ojos, piel y tracto gastrointestinal, dermatitis, reacciones alérgicas Asfixia, alteraciones del sistema nervioso central, paros cardiorrespiratorios, muerte.
*Daños materiales.</t>
  </si>
  <si>
    <t>SEGURIDAD: 
Eléctrico-Estática</t>
  </si>
  <si>
    <t>*Equipos mal aislados eléctricamente.
*Acumulado el vehículo durante la marcha.</t>
  </si>
  <si>
    <t>*Calambre al tocar a otra persona, o un objeto metálico.</t>
  </si>
  <si>
    <t>SEGURIDAD: 
Locativo-Traslados áereos</t>
  </si>
  <si>
    <t>*Falta de orden y aseo.
*Estructuras sin anclajes.
*Obstáculos en el piso.
*Falta de señalización y demarcación.
*Cargas mal apiladas, o almacenadas de forma insegura o irresponsable.</t>
  </si>
  <si>
    <t>*Golpes, heridas, contusiones, fracturas, resbalones.
*Caída de objetos.</t>
  </si>
  <si>
    <t>SEGURIDAD:
Locativo-Almacenamiento</t>
  </si>
  <si>
    <t>PROBABILIDAD</t>
  </si>
  <si>
    <t>El evento no ha ocurrido, pero puede suceder únicamente en casos extremos.</t>
  </si>
  <si>
    <t>2. BAJA</t>
  </si>
  <si>
    <t>El evento puede suceder y ha ocurrido en organizaciones similares, por lo menos 1 vez al año.</t>
  </si>
  <si>
    <t>El evento puede suceder y ha ocurrido en la organización, por lo menos 1 vez al año.</t>
  </si>
  <si>
    <t>4. ALTA</t>
  </si>
  <si>
    <t>El evento puede suceder con facilidad, por lo menos 1 vez al mes.</t>
  </si>
  <si>
    <t>5. MUY ALTA</t>
  </si>
  <si>
    <t>El evento sucede frecuentemente, al menos 1 vez a la semana.</t>
  </si>
  <si>
    <t>CONSECUENCIA - SST</t>
  </si>
  <si>
    <t>1. INSIGNIFICANTE</t>
  </si>
  <si>
    <t>Ninguna lesión y/o enfermedad laboral.</t>
  </si>
  <si>
    <t>Lesiones leves o con primeros auxilios o con tratamiento médico, sin incapacidad o con incapacidad de 1 día.</t>
  </si>
  <si>
    <t>Accidentes de Trabajo y/o Enfermedades Laborales con Incapacidad temporal mayor a 1 día.</t>
  </si>
  <si>
    <t>Accidentes de Trabajo y/o Enfermedades Laborales con Incapacidad permanente- parcial o total.</t>
  </si>
  <si>
    <t>Una o más fatalidades por  accidentes de trabajo y/o enfermedades laborales.</t>
  </si>
  <si>
    <t>CONSECUENCIA</t>
  </si>
  <si>
    <t>NIVEL DE RIESGO RESIDUAL</t>
  </si>
  <si>
    <t>PLAN DE ACCIÓN</t>
  </si>
  <si>
    <t>Reforzar la divulgación y aplicación de los controles existentes para mejorar su eficacia o complementar dichos controles estableciendo el plan de acción necesario, teniendo en cuenta la jerarquía de definición de controles.</t>
  </si>
  <si>
    <t>PROCESO:</t>
  </si>
  <si>
    <t xml:space="preserve">FECHA DE ELABORACIÓN: </t>
  </si>
  <si>
    <t>NIVEL DEL RIESGO INHERENTE
(Probabilidad x Consecuencia)</t>
  </si>
  <si>
    <t xml:space="preserve">CONTROLES ACTUALES </t>
  </si>
  <si>
    <t>En la fuente</t>
  </si>
  <si>
    <t>En el medio</t>
  </si>
  <si>
    <t>En la persona</t>
  </si>
  <si>
    <t>Administrativo</t>
  </si>
  <si>
    <t>MAPA DE RIESGOS INHERENTES</t>
  </si>
  <si>
    <t>MAPA DE RIESGOS RESIDUALES</t>
  </si>
  <si>
    <t>RIESGO INHERENTE</t>
  </si>
  <si>
    <t>EFICACIA DE LOS CONTROLES
(% DE REDUCCIÓN ESTIMADA DEL RIESGO INHERENTE)</t>
  </si>
  <si>
    <t>90% FUERTE</t>
  </si>
  <si>
    <t>40% MODERADA</t>
  </si>
  <si>
    <t>15% DÉBIL</t>
  </si>
  <si>
    <t>Hay pleno entendimiento del riesgo, existen y mantienen actualizados procedimientos y programas que se divulgan de manera permanente.</t>
  </si>
  <si>
    <t>Hay conciencia del riesgo, existen procedimientos y programas, pero no se actualizan, ni se divulgan con la periodicidad establecida.</t>
  </si>
  <si>
    <t>No hay conciencia del riesgo; no existen procedimientos, ni programas formales para evitar la materialización del riesgo.</t>
  </si>
  <si>
    <t>BAJO</t>
  </si>
  <si>
    <t>MODERADO</t>
  </si>
  <si>
    <t>ALTO</t>
  </si>
  <si>
    <t>EXTREMO</t>
  </si>
  <si>
    <r>
      <t xml:space="preserve">Mantener los controles existentes, si se tiene la certeza de que se están cumpliendo los </t>
    </r>
    <r>
      <rPr>
        <sz val="9"/>
        <color rgb="FFFF0000"/>
        <rFont val="Tahoma"/>
        <family val="2"/>
      </rPr>
      <t>requisitos legales vigentes</t>
    </r>
    <r>
      <rPr>
        <sz val="9"/>
        <color rgb="FF000000"/>
        <rFont val="Tahoma"/>
        <family val="2"/>
      </rPr>
      <t>; en caso contrario, se debe establecer un plan de acción para darle cumplimiento a dichos requisitos, considerando la eliminación o sustitución, si aplica.</t>
    </r>
  </si>
  <si>
    <t xml:space="preserve">Realizar el análisis de riesgos por la tarea "ART", definiendo los controles específicos o adicionales para su realización según los respectivos procedimientos de trabajo seguro y divulgarlos al personal.  </t>
  </si>
  <si>
    <t xml:space="preserve">No debe realizarse ningún trabajo sin  asegurarse que el riesgo está bajo control antes de iniciar cualquier tarea. </t>
  </si>
  <si>
    <t>1. MUY BAJA</t>
  </si>
  <si>
    <t>3. MODERADA</t>
  </si>
  <si>
    <t>2. LEVE</t>
  </si>
  <si>
    <t>3. IMPORTANTE</t>
  </si>
  <si>
    <t>4. CRÍTICA</t>
  </si>
  <si>
    <t>5. CATASTRÓFICA</t>
  </si>
  <si>
    <t>DÉBIL</t>
  </si>
  <si>
    <t>MODERADA</t>
  </si>
  <si>
    <t>FUERTE</t>
  </si>
  <si>
    <t xml:space="preserve">BAJO </t>
  </si>
  <si>
    <t xml:space="preserve">ALTO </t>
  </si>
  <si>
    <t xml:space="preserve">EXTREMO </t>
  </si>
  <si>
    <t>ALTA</t>
  </si>
  <si>
    <t>BAJA</t>
  </si>
  <si>
    <t>MUY BAJA</t>
  </si>
  <si>
    <t>INSIGNIFICANTE</t>
  </si>
  <si>
    <t>LEVE</t>
  </si>
  <si>
    <t>IMPORTANTE</t>
  </si>
  <si>
    <t>CRÍTICA</t>
  </si>
  <si>
    <t>CATASTRÓFICA</t>
  </si>
  <si>
    <t xml:space="preserve">EFICACIA DE(LOS) CONTRO(LES) </t>
  </si>
  <si>
    <t>MUY ALTA</t>
  </si>
  <si>
    <t>Valor probabilidad</t>
  </si>
  <si>
    <t>Valor Consecuencia</t>
  </si>
  <si>
    <t>Valor NRI</t>
  </si>
  <si>
    <t>% Reducción</t>
  </si>
  <si>
    <t>VALOR DE RIESGO RESIDUAL</t>
  </si>
  <si>
    <t>*Realizar trabajos al aire libre, sol.
*Pantallas de computador.
*Lámparas.
*Sistemas de radiocomunicaciones.
*Microondas.</t>
  </si>
  <si>
    <t>ACTIVIDAD/ TAREA</t>
  </si>
  <si>
    <t>ANÁLISIS DEL RIESGO</t>
  </si>
  <si>
    <t xml:space="preserve">CAUSA </t>
  </si>
  <si>
    <t>FACTOR DE RIESGO (PELIGRO)</t>
  </si>
  <si>
    <t>MATRIZ DE RIESGOS DE SST</t>
  </si>
  <si>
    <t xml:space="preserve">*Traslado para realizar actividades.
* Realizar tareas cerca de cuerpos de agua profundas. </t>
  </si>
  <si>
    <t xml:space="preserve">
*Actividades de soldadura.</t>
  </si>
  <si>
    <t xml:space="preserve">*Luminarias.
*Luz natural.   
*Trabajos Nocturnos </t>
  </si>
  <si>
    <t xml:space="preserve">SEGURIDAD:
Mecánico-Contacto con objetos cortantes / Punzantes </t>
  </si>
  <si>
    <t>PSICOSOCIAL:
Relaciones sociales en el trabajo: Tabajo en equipo, relación con los colaboradores.</t>
  </si>
  <si>
    <t>*Vías deterioradas.
*Problemas de salud del conductor.
*Excesos de velocidad.
*Incumplimiento de normas y señales de tránsito.
*Conducir bajo los efectos del alcohol o sustancias psicoactivas.
*Actos inseguros (Salir del vehículo cuando aún no se ha detenido, sacar la cabeza y las manos por las ventanillas, viajar en el estribo o colgado en el transporte público).
*Vehículos en malas condiciones de funcionamiento.
*Falta de mantenimiento a vehículos.
*Personas imprudentes en la vía.
* Alta circulacion vehicular
* Volcamiento de maquinaria amarilla en movimiento.  
PEATONES:
*Trabajo y/o transito en zonas con trafico vehicular y/o operación de maquinaria pesada. 
*Cruzar las calles sin respetar las señales de trásito y semáforos.</t>
  </si>
  <si>
    <t>*Almacenamiento de sustancias químicas.
*Almacenamiento de polvora 
*Desniveles en el piso.</t>
  </si>
  <si>
    <t>SEGURIDAD:
Tecnológico: Explosión.</t>
  </si>
  <si>
    <t>SEGURIDAD:
Tecnológico: incendios</t>
  </si>
  <si>
    <t>SEGURIDAD:
Tecnológico: Fugas</t>
  </si>
  <si>
    <t>SEGURIDAD:
Tecnológico: Derrames.</t>
  </si>
  <si>
    <t>*Fibras naturales minerales (amianto, arcillas y zeolitas fibrosas,
etc.) y fibras naturales procedentes de animales o vegetales (seda,
lana, algodón, lino, cáñamo, yute, etc.)
*Fibras artificiales de origen natural (rayón de viscosa, proteínas,
éster celulósico, fibras de vidrio, de cerámicas o de roca y las lanas
de roca, de vidrio, etc.) y fibras artificiales de origen sintético ( poliamidas, poliéster, polipropilenos, polimetanos, carbón y grafito.)</t>
  </si>
  <si>
    <t>QUÍMICOS:
Material particulado.</t>
  </si>
  <si>
    <t xml:space="preserve">*Actividades realizadas en campo donde hay maleza.
*Contacto con plantas urticantes.
</t>
  </si>
  <si>
    <t>*Actividades de mantenimiento a gasoductos.
*Actividades de mantenimiento locativo (Pintura, lavado, etc.)
*Levantamiento de planos instrumentales.
*Buceo en actividades de construcción o mantenimiento de líneas construidas en el lecho marino o sobre el río.
*Trabajos en espacios confinados.</t>
  </si>
  <si>
    <t xml:space="preserve">*Uso de elementos de oficina: Ganchos legajadores, hojas, grapas, guillotina, exactos, bisturi, etc.
*Uso de herramientas de corte (segueta, pinzas, etc.)
*Superficies de trabajo con residuos cortantes y/o punzantes.
*Manipulacion de materiales de trabajo. </t>
  </si>
  <si>
    <t xml:space="preserve">*Falta de orden y aseo.
*Estructuras sin anclajes.
*Cargas suspendidas por maquinarias. 
*Alcanzar objetos, herramientas o materiales, almacenados en estantes. 
*Herramientas ubicadas en niveles superiores. </t>
  </si>
  <si>
    <t xml:space="preserve">*Pulido de metales.
*Martillado.
*Corte de piezas.
*Vientos en el sitio de trabajo. 
*Revision preoperacional de maquinas y/o equipos 
*Operación de la maquinaria. 
* Arena, particulas de residuos. 
*Corte de maleza en el sitio de trabajo con herramientas manuales, equipos y/o maquina. </t>
  </si>
  <si>
    <t>* Fallas operativas en los equipos.
* Operación en lagunas de lixiviado.
* Sobre carga de equipos de recoleccion de residuos solidos.   
* Fenómenos naturales como sismos o huracanes</t>
  </si>
  <si>
    <t xml:space="preserve">SEGURIDAD:
Locativo: - Navegación marítima o fluvial
- Exposicion a cuerpos de agua profundas </t>
  </si>
  <si>
    <t>*Contacto con tomacorrientes.
*Uso de extensión eléctricas defectuosas.
*Construcción de energía fotovoltaíca.</t>
  </si>
  <si>
    <t xml:space="preserve">*Realizar tareas en la calle.
*Disturbios públicos.
*Vandalismo
*Paros, manifestaciones.
*Ingresar a zonas de riesgo.
*Transito de rutas por diversas zonas de la ciudad. </t>
  </si>
  <si>
    <t xml:space="preserve">*Contacto con agua caliente de dispensadores.
*Contacto con el ploter en uso.
*Contacto con  hornos, calentadoras, estufas, cautin)
*Contacto con superficies y /o partes del vehiculo /maquina. 
*Herramientas de trabajo calientes. </t>
  </si>
  <si>
    <t xml:space="preserve">*Alcazar objetivos que están ubicados fuera del alcance.
*Ubicar objetos fuera del alcance.
* Manipular y/o realizar tareas que requieran extension de los brazos </t>
  </si>
  <si>
    <t>*Cortocircuitos.
*Saturación de vapores combustibles.
*Manipulación de sustancias inframables.
*Reacciones de sustancias incompatibles.
*Rompimiento de un cilindro.
*Sobrepresión de un recipiente a presión.
*Ruptura de tubería.
*Fugas de gas natural en la estación interna.
*Alamacenamiento de Polvora.
*Transporte de polvora. 
*Acumulación de gases ò vapores.
* Ignición del residuo solido depositado.
*Fallas en vehiculos y/o maquinas. 
*Quemas de biogás</t>
  </si>
  <si>
    <t>*Cortocircuitos.
*Saturación de vapores combustibles.
*Manipulación de sustancias inflamables.
*Reacciones de sustancias incompatibles.
*Rompimiento de un cilindro.
*Sobrepresión de un recipiente a presión.
*Ruptura de tubería.
*Fugas de gas natural en la estación interna.
*Alamacenamiento de Polvora.
*Transporte de polvora. 
*Acumulación de gases ò vapores.
* Ignición del residuo solido depositado.
*Quemas de biogás</t>
  </si>
  <si>
    <t xml:space="preserve">*Almacenamiento de sustancias quimicas. 
*Malas condiciones de sistemas de almacenamiento y/o transporte de sustancias quimicas. 
*Almacenamiento inadecuado de los recipientes.
* Fallas en la laguna de aguas residuales.
* Fallas en la laguna de lixiviado. 
* Fallas en los equipos de compactacion. </t>
  </si>
  <si>
    <t xml:space="preserve">
*Contacto con fluídos corporales y secreciones. 
*Contacto con superficies contaminadas por manipulacion de residuos solidos ordinarios.
*Contacto con superficies contaminadas por manipulacion de residuos peligrosos. 
*Trabajo en ambientes contaminados por disposicion de residuos solidos. 
*Recoleccion y manipulacion de redisuos solidos.
*Exposicion a aguas residuales.
*Trabajo cerca de lagunas de lixiviados. 
*Manipulacion de residuos. </t>
  </si>
  <si>
    <t xml:space="preserve">*Contacto con fluídos corporales y secreciones.
*Ingestión de alimentos/agua contaminados.
*Retención de orina o heces por desempeño laboral fuera de la sede de la empresa.
*Realizar labores de campo de lugares de riesgo de enfermedades de salud pública.
*Contacto con superficies contaminadas por manipulacion de residuos solidos ordinarios.
*Contacto con superficies contaminadas por manipulacion de residuos peligrosos. 
*Trabajo en ambientes contaminados por disposicion de residuos solidos. 
*Recoleccion y manipulacion de redisuos solidos.
*Exposicion a aguas residuales.
*Trabajo cerca de lagunas de lixiviados. 
Contacto con lixiviado tratado. </t>
  </si>
  <si>
    <t xml:space="preserve">FECHA </t>
  </si>
  <si>
    <t>REVISION N°</t>
  </si>
  <si>
    <t>*Uso de aerosoles.
*Actividades de soldadura.</t>
  </si>
  <si>
    <t xml:space="preserve">*Limpieza de áreas.
*Material partículado polvo de madera, fibra de vidrio.
*Material particulado. </t>
  </si>
  <si>
    <t xml:space="preserve">*Limpieza de áreas.
*Material partículado polvo de madera, fibra de vidrio.
*Manipulacion de residuos. 
*Manipulacion de sustancias quimicas. </t>
  </si>
  <si>
    <t>SEGURIDAD:
Tabajo en alturas</t>
  </si>
  <si>
    <t>SEGURIDAD:
Trabajo en espacios confinados</t>
  </si>
  <si>
    <t>*Actividades de mantenimiento a gaseoductos.
*Actividades de mantenimiento locativo (Pintura, lavado, etc.)
*Levantamiento de planos instrumentales.
*Trabajos en espacios confinados.</t>
  </si>
  <si>
    <t>*Construcción de estaciones / Construcción de tuberías / Logística.</t>
  </si>
  <si>
    <t xml:space="preserve">*Salpicadura de químicos al realizar el trasvase. 
*Salpicadura de químicos manipulacion de residuos. 
*Uso de aerosoles.
*Uso de pinturas.
*Manipulacion de sustancias para la limpieza.
*Manipulacion de sustancias quimicas para el proceso. 
*Preparacion de quimicos para el proceso. 
*Manipulacion de empaques contaminados. </t>
  </si>
  <si>
    <t xml:space="preserve">*Uso o manipulacion de cloro gas
*Uso o manipulacion de combustibles.
*Uso o manipulacion de aerosoles.
*Uso o manipulacion de pegantes.
*Uso o manipulacion de varsol.
*Uso o manipulacion de pinturas.
*Durante la calibración de equipos detectores en campo (H2S-Ácido sulfúrico, CO-Monóxido de carbono, CH4-Metano, VOC-compuestos orgánicos volátiles).
*Transporte, llenado y trasvase de odorante (H2S-Ácido sulfúrico, CO-Monóxido de carbono, VOC-compuestos orgánicos volátiles).
*Proceso de atención de emergencias (H2S-Ácido sulfúrico, CO-Monóxido de carbono, VOC-compuestos orgánicos volátiles).
* Gases tóxicos producidos por la descomposición de residuos. 
* Manipulacion de sustancias quimicas.
* Manipulacion de residuos de sustancias quimicas. </t>
  </si>
  <si>
    <t xml:space="preserve">CONTROL DE ACTUALIZACIONES </t>
  </si>
  <si>
    <t xml:space="preserve">REALIZADO POR </t>
  </si>
  <si>
    <t>DESCRIPCION DE LA ACTUALIZACION</t>
  </si>
  <si>
    <t>X</t>
  </si>
  <si>
    <t>1</t>
  </si>
  <si>
    <t>EXCAVACIONES (INHERENTE)</t>
  </si>
  <si>
    <t>EXCAVACIONES (RESIDUAL)</t>
  </si>
  <si>
    <t>*Solicitar al área de Seguridad Física, acompañamiento del personal de vigilancia o policivo si el sitio lo amerita.</t>
  </si>
  <si>
    <t>*Visualizar previo a la ejecución de la obra la existencia de personas sospechosas.</t>
  </si>
  <si>
    <t>*Señalización y advertencias.</t>
  </si>
  <si>
    <t>MC-ST-IT-33 Orden y aseo.
MC-ST-IT-20 Inspecciones de seguridad.</t>
  </si>
  <si>
    <t>*Mantenimiento preventivo a rodillos y motores</t>
  </si>
  <si>
    <t>*Uso de EPP (protección auditiva tipo inserción o tipo copa).</t>
  </si>
  <si>
    <t>MC-ST-PO-3 Evaluaciones medicas ocupacionales.
MC-ST-DC-7 PVE para conservación auditiva.</t>
  </si>
  <si>
    <t>*Identificación y protección de redes eléctricas.</t>
  </si>
  <si>
    <t>MC-ST-IT-12 Uso, cuidado y limitaciones de los elementos de protección personal.</t>
  </si>
  <si>
    <t>*Mantenimiento preventivo al cargador.</t>
  </si>
  <si>
    <t>*Mantenimiento preventivo y correctivo del equipo.</t>
  </si>
  <si>
    <t>*Mantenimiento preventivo y correctivo de la máquina.</t>
  </si>
  <si>
    <t>*Evaluar el perímetro para observar líneas eléctricas aéreas.</t>
  </si>
  <si>
    <t>MC-ST-IT-34 Seguridad de excavaciones en zanjas.
MC-ST-IT-12 Uso, cuidado y limitaciones de los elementos de protección personal.</t>
  </si>
  <si>
    <t>MC-ST-PO-3 Evaluaciones medicas ocupacionales.</t>
  </si>
  <si>
    <t>*Ropa de trabajo (camisas con bandas reflectivas, chalecos reflectivos).</t>
  </si>
  <si>
    <t>*Mantenimiento preventivo y correctivo de vehículos.</t>
  </si>
  <si>
    <t>*Uso del cinturón de seguridad.
*Señales de tránsito, semáforos, reguladores.</t>
  </si>
  <si>
    <t>*Reposición de herramientas en mal estado.</t>
  </si>
  <si>
    <t>MC-ST-IT-33 Orden y aseo.
MC-ST-IT-20 Inspecciones de seguridad.
MC-ST-IT-34 Seguridad de excavaciones en zanjas.
MC-ST-IT-12 Uso, cuidado y limitaciones de los elementos de protección personal.</t>
  </si>
  <si>
    <t>*Descansos y pausas moderadas durante los intérvalos de trabajo.</t>
  </si>
  <si>
    <t>*Zanjas abiertas con mayor diámetro.
*Taludes inclinados, tabiques.</t>
  </si>
  <si>
    <t>*Uso de EPP (casco, botas de seguridad antideslizantes o pantaneras).
*Personal entrenado y certificado en el cargo.</t>
  </si>
  <si>
    <t>*Uso de palancas para abrir tapas de manhole.</t>
  </si>
  <si>
    <t>*No transitar ni realizar trabajos en zonas de alto riesgo de arroyo durante lluvias. En caso de lluvia suspender la actividad.</t>
  </si>
  <si>
    <t>FÍSICO: 
Iluminación excesiva o deficiente</t>
  </si>
  <si>
    <t>BIOLÓGICO: 
Contacto con plantas urticantes</t>
  </si>
  <si>
    <t>BIOLÓGICO: 
Microorganismos (Virus y bacterias)</t>
  </si>
  <si>
    <t>BIOLÓGICO: 
Microorganismos (Virus-COVID-19)</t>
  </si>
  <si>
    <t>BIOLÓGICO: 
Picaduras y mordeduras de animales</t>
  </si>
  <si>
    <t>BIOMECÁNICO: 
Esfuerzos</t>
  </si>
  <si>
    <t>BIOMECÁNICO: 
Movimiento repetitivo</t>
  </si>
  <si>
    <t>BIOMECÁNICO: 
Postura forzada</t>
  </si>
  <si>
    <t>BIOMECÁNICO: 
Postura inadecuada</t>
  </si>
  <si>
    <t>BIOMECÁNICO: 
Postura prolongada mantenida</t>
  </si>
  <si>
    <t>FENÓMENOS NATURALES: 
Vendaval</t>
  </si>
  <si>
    <t>FÍSICO: 
Ruido intermitente o continuo</t>
  </si>
  <si>
    <t>*Mantenimiento al equipo de succión presión.</t>
  </si>
  <si>
    <t>*Mantenimiento preventivo a bomba trasvase.
*Cabina antiruido para la bomba trasvase.</t>
  </si>
  <si>
    <t>*Mantenimiento a bombas.</t>
  </si>
  <si>
    <t>*Mantenimiento preventivo al equipo succión presión.</t>
  </si>
  <si>
    <t>*Mantenimiento preventivo al equipo cargador.</t>
  </si>
  <si>
    <t>*Mantenimiento a bombas y equipo succión presión.
*Mantenimiento a planta de emergencia.</t>
  </si>
  <si>
    <t>PSICOSOCIAL: 
Demanda de las jornadas de trabajo: Trabajo noturno, horas  extras, turnos de trabajo.</t>
  </si>
  <si>
    <t xml:space="preserve">PSICOSOCIAL: 
Demandas emocionales: Exigencia de responsabilidad del cargo, reconocimiento y compensación, demandas de carga mental, claridad en rol, control y autonomía sobre el trabajo, participación y manejo del cambio. </t>
  </si>
  <si>
    <t>PSICOSOCIAL: 
Relaciones sociales en el trabajo: Tabajo en equipo, relación con los colaboradores.</t>
  </si>
  <si>
    <t>PÚBLICO: 
Agresiones de usuarios - Comunidad</t>
  </si>
  <si>
    <t>*Solicitar al área de Seguridad Física, acompañamiento del personal de vigilancia o policivo si la situación lo amerita.</t>
  </si>
  <si>
    <t>*Capacitación en riesgo público (cómo actuar ante estas situaciones).</t>
  </si>
  <si>
    <t>PÚBLICO: 
Asalto</t>
  </si>
  <si>
    <t>PÚBLICO: 
Secuestro</t>
  </si>
  <si>
    <t>*Campañas de Gestión Social</t>
  </si>
  <si>
    <t>QUÍMICOS: 
Gases y vapores</t>
  </si>
  <si>
    <t>*Cabina de protección.
*Señalización y advertencias.</t>
  </si>
  <si>
    <t xml:space="preserve">*Altas temperaturas por exposición al sol.
*Cambios de temperatura al entrar o salir del vehiculo.
*Fallas en el aire acondicionado.
 </t>
  </si>
  <si>
    <t xml:space="preserve">*Uso de herramientas de corte (segueta, pinzas, etc.)
*Superficies de trabajo con residuos cortantes y/o punzantes.
*Manipulacion de materiales de trabajo. </t>
  </si>
  <si>
    <t>*Actividades realizadas en campo donde hay maleza.</t>
  </si>
  <si>
    <t xml:space="preserve">*Actividades realizadas en campo donde hay maleza.
</t>
  </si>
  <si>
    <t>*Uso de EPP (guantes, botas pantaneras o de seguridad, jabón antibacterial).
*Uniforme de dotación (camisa manga larga).</t>
  </si>
  <si>
    <t>RA-IT-6 Seguridad para trabajos en las redes de alcantarillado
MC-ST-IT-12 Uso, cuidado y limitaciones de los elementos de protección personal.</t>
  </si>
  <si>
    <t>*Ingestión de alimentos/agua contaminados.</t>
  </si>
  <si>
    <t>*Maquinaria con cabina de protección.</t>
  </si>
  <si>
    <t>*Contacto directo entre personas portadoras del virus COVID-19 u objetos contaminados.</t>
  </si>
  <si>
    <t>*Contacto con insectos, roedores, serpientes y/o otros animales.
*Contacto con insectos, roedores, serpientes y/o otros animales cuando se realizan actividades de campo.</t>
  </si>
  <si>
    <t>*Suero antiofidico.</t>
  </si>
  <si>
    <t>*Contacto con insectos, roedores, serpientes y/o otros animales cuando se realizan actividades de campo.</t>
  </si>
  <si>
    <t>*Operación de maquinaria y/o equipos especializados</t>
  </si>
  <si>
    <t>*Operación de maquinaria y/o equipos especializados (varillas de sonda manual - rotosondas).</t>
  </si>
  <si>
    <t>*Suministro de soportes ergonómicos para el uso de equipos de cómputo.</t>
  </si>
  <si>
    <r>
      <t xml:space="preserve">*Digitación.
*CAD: Quitar grapas.
*Escanear.
*Inclinación del cuello al contestar el telefóno y atención al cliente.
*Conducción de motocicletas y automóviles.
</t>
    </r>
    <r>
      <rPr>
        <sz val="16"/>
        <color rgb="FFFF0000"/>
        <rFont val="Tahoma"/>
        <family val="2"/>
      </rPr>
      <t>*Excavaciones manuales
*Operación de maquinaria y/o equipos especializados
*Limpieza manual de rejillas
*Uso prolongado de equipo de cómputo y accesorios</t>
    </r>
  </si>
  <si>
    <t>*Ayuda mecánica (cuchara bivalva, equipo succión presión).</t>
  </si>
  <si>
    <t>*Alcazar objetivos que están ubicados fuera del alcance.
*Actos inseguros.</t>
  </si>
  <si>
    <t>*Operación de maquinaria pesada</t>
  </si>
  <si>
    <t>*Manejo de herramientas manuales (rotosonda)</t>
  </si>
  <si>
    <t>*Manejo de herramientas manuales (rastrillo).
*Mantenerse de pie por intervalos prolongados de tiempo.</t>
  </si>
  <si>
    <r>
      <t xml:space="preserve">*Labores en oficina en general.
*Actividades de vigilancia.
*Conducción de vehículosy motos.
*Operar maquinaria pesada. 
*Traslados terretres como pasajeros.
</t>
    </r>
    <r>
      <rPr>
        <sz val="16"/>
        <color rgb="FFFF0000"/>
        <rFont val="Tahoma"/>
        <family val="2"/>
      </rPr>
      <t>*Mantenerse de pie por intervalos prolongados de tiempo.
*Manejo de herramientas manuales.</t>
    </r>
  </si>
  <si>
    <t>*Labores en oficina en general.</t>
  </si>
  <si>
    <t>*Equipo cabinado.</t>
  </si>
  <si>
    <t>*Uso de EPP (casco, gafas, botas de seguridad).</t>
  </si>
  <si>
    <t>*Verificación del sitio de trabajo / condiciones ambientales. Suspender la actividad en caso de encontrarse no apto.</t>
  </si>
  <si>
    <t>*Verificación del sitio de trabajo / condiciones de humedad y estabilidad. Suspender la actividad en caso de encontrarse no apto.</t>
  </si>
  <si>
    <t>*Verificación del sitio de trabajo / condiciones ambientales. Suspender la actividad en caso de encontrarse no apto.
*Delimitar zona de trabajo, evitar realizar trabajos debajo de árboles con riesgo de caida.</t>
  </si>
  <si>
    <t>*Mantenimiento locativo a las instalaciones.
*Suspender actividades en caso de presentarse lluvias con fuertes vientos.</t>
  </si>
  <si>
    <t xml:space="preserve">*Luz natural (conducción de vehículos)
*Trabajos nocturnos </t>
  </si>
  <si>
    <t xml:space="preserve">*Luz natural.
*Trabajos nocturnos </t>
  </si>
  <si>
    <t>*Uso de EPP (gafas de seguridad, casco, guantes de seguridad, botas de seguridad).
*Ropa de trabajo con bandas reflectivas.</t>
  </si>
  <si>
    <t xml:space="preserve">*Luz natural.   </t>
  </si>
  <si>
    <t>*Uso de EPP (gafas de seguridad, casco, guantes de seguridad, botas de seguridad).</t>
  </si>
  <si>
    <t>*Luminarias.</t>
  </si>
  <si>
    <t>*Pantallas de computador.
*Lámparas.
*Sistemas de radiocomunicaciones.
*Microondas.</t>
  </si>
  <si>
    <t>MC-ST-PO-3 Evaluaciones médicas ocupacionales.</t>
  </si>
  <si>
    <t xml:space="preserve">*Uso de máquinas, equipos o herramientas.
*Circulación vehicular. 
*Operación de maquinaria. </t>
  </si>
  <si>
    <t>*Uso de máquinas, equipos o herramientas.</t>
  </si>
  <si>
    <t xml:space="preserve">*Circulación vehicular. </t>
  </si>
  <si>
    <t xml:space="preserve">*Uso de máquinas, equipos o herramientas.
*Circulación vehicular. </t>
  </si>
  <si>
    <t xml:space="preserve">*Planta eléctrica.
*Cuarto de máquinas.
*Uso de máquinas, equipos o herramientas.
*Circulación vehicular. </t>
  </si>
  <si>
    <t>*Planta eléctrica.
*Cuarto de máquinas.
*Uso de máquinas, equipos o herramientas.
*Circulación vehicular. 
*Operación de maquinaria.</t>
  </si>
  <si>
    <r>
      <t xml:space="preserve">*Uso de equipos de oficina, como impresoras y teléfonos.
*Planta eléctrica.
*Autogeneración.
*Cuarto de máquinas.
*Torre de enfriamiento.
*Chiller.
*Digiturno.
*Uso de máquinas, equipos o herramientas.
*Durante la calibración de medidores industriales con boquillas sónicas en campo.
*Utilización de pistola neumática. 
*Utilización de marcador vibrador electrónico, calibracion de equipos en laboratorio y taladro
*Circulacion vehicular. 
*Operación de maquinaria. 
</t>
    </r>
    <r>
      <rPr>
        <sz val="16"/>
        <color rgb="FFFF0000"/>
        <rFont val="Tahoma"/>
        <family val="2"/>
      </rPr>
      <t>*Distribución de puestos de trabajo.</t>
    </r>
  </si>
  <si>
    <t>*Mantenimiento preventivo al aire acondicionado del vehículo.</t>
  </si>
  <si>
    <t xml:space="preserve">*Altas temperaturas por exposición al sol.
 </t>
  </si>
  <si>
    <t>*Uso de EPP (casco, gafas oscuras, guantes, botas de seguridad).
*Ropa de trabajo (camisa manga larga, pantalon jean). *Hidratación
*Descansos y pausas moderadas durante intervalos de trabajo.</t>
  </si>
  <si>
    <t xml:space="preserve">*Altas temperaturas por exposición al sol.
*Cambios de temperatura al entrar o salir de oficina.
*Fallas en el aire acondicionado.
 </t>
  </si>
  <si>
    <t>*Mantenimiento preventivo al aire acondicionado de la oficina.</t>
  </si>
  <si>
    <t>*Altas temperaturas por exposición al sol.
*Cambios de temperatura al entrar o salir del vehiculo.
*Fallas en el aire acondicionado.</t>
  </si>
  <si>
    <t>*Mantenimiento preventivo al aire acondicionado del vehículo.
*Ubicarse en puntos de sombra.</t>
  </si>
  <si>
    <t xml:space="preserve">*Aires acondicionados.
*Cambios de temperatura al entrar o salir de la oficina.
*Fallas en el aire acondicionado.
*Deficiencia de ventilacion natural y/o artificial. </t>
  </si>
  <si>
    <t xml:space="preserve">MC-ST-PO-3 Evaluaciones médicas ocupacionales.
</t>
  </si>
  <si>
    <t>*Mantenimiento preventivo a aires acondicionados.</t>
  </si>
  <si>
    <t>*Mantenimiento preventivo al equipo cabrestante.</t>
  </si>
  <si>
    <t>*Supervisión remota de la máquina.</t>
  </si>
  <si>
    <t>*Uso de vehículos o motocicletas.</t>
  </si>
  <si>
    <t>*Mantenimiento preventivo y correctivo a los vehículos disponibles en la operación.</t>
  </si>
  <si>
    <t>*Atención a eventos de contingencia.</t>
  </si>
  <si>
    <r>
      <t xml:space="preserve">*Acumulación de trabajo.
*Perfiles de cargo mal diseñados.
*No remplazo de personas ausentes.
*Supresión de cargos.
</t>
    </r>
    <r>
      <rPr>
        <sz val="16"/>
        <color rgb="FFFF0000"/>
        <rFont val="Tahoma"/>
        <family val="2"/>
      </rPr>
      <t>*Exigencia en el cumplimiento de indicadores.</t>
    </r>
    <r>
      <rPr>
        <sz val="16"/>
        <rFont val="Tahoma"/>
        <family val="2"/>
      </rPr>
      <t xml:space="preserve">
</t>
    </r>
    <r>
      <rPr>
        <sz val="16"/>
        <color rgb="FFFF0000"/>
        <rFont val="Tahoma"/>
        <family val="2"/>
      </rPr>
      <t>*Atención a eventos de contingencia.
*Nuevos requerimientos urgentes de trabajo.</t>
    </r>
  </si>
  <si>
    <t xml:space="preserve">*Aires acondicionados.
*Altas temperaturas por exposición al sol.
*Cambios de temperatura al entrar o salir de la oficina.
*Fallas en el aire acondicionado.
*Deficiencia de ventilacion natural y/o artificial. </t>
  </si>
  <si>
    <t>*Labores en oficina general.
*Actos inseguros.
*Diseño inadecuado de puestos de trabajo.</t>
  </si>
  <si>
    <t>*Sistema de iluminación en trabajos nocturnos.
*Mantener en perfecto estado de orden y aseo la zona de trabajo.
*Señalización y advertencias.</t>
  </si>
  <si>
    <t>*Vehículos con vidrios polarizados.
*Sistema de iluminación en trabajos nocturnos.
*Mantener en perfecto estado de orden y aseo la zona de trabajo.
*Señalización y advertencias.</t>
  </si>
  <si>
    <t>*Equipo cabinado con polarizado.
*Sistema de iluminación en trabajos nocturnos.
*Mantener en perfecto estado de orden y aseo la zona de trabajo.
*Señalización y advertencias.</t>
  </si>
  <si>
    <t>*Ayuda mecánica (cuchara bivalva, equipo succión presión).
*Espacio acondicionado para labores administrativas y descanso.</t>
  </si>
  <si>
    <t>*Sistema de iluminación en trabajos nocturnos.
*Señalización y advertencias.</t>
  </si>
  <si>
    <t>*Mantenimiento locativo a las luminarias en las instalaciones.</t>
  </si>
  <si>
    <t>*Estudio iluminación.</t>
  </si>
  <si>
    <t>*Acumulación de trabajo por falta de equipos.
*Exigencia en el cumplimiento de indicadores.
*Atención a eventos de contingencia.
*Utilización de recursos de alto costo, responsabilidad de custodia.
*Conflictos personales y  familiares.</t>
  </si>
  <si>
    <r>
      <t xml:space="preserve">MC-ST-DC-15 Programa de vigilancia epidemiológica para factores de riesgos psicosociales.
*Programa EFR
*Aplicación de batería de riesgo psicosocial.
</t>
    </r>
    <r>
      <rPr>
        <sz val="16"/>
        <color rgb="FFFF0000"/>
        <rFont val="Tahoma"/>
        <family val="2"/>
      </rPr>
      <t>*Actas de entrega y recibo sobre los recursos asignados.</t>
    </r>
  </si>
  <si>
    <t>*Acumulación de trabajo por falta de equipos.
*Atención a eventos de contingencia.
*Utilización de recursos de alto costo, responsabilidad de custodia.
*Conflictos personales y  familiares.</t>
  </si>
  <si>
    <t>*Atención a eventos de contingencia.
*Utilización de recursos de alto costo, responsabilidad de custodia.
*Conflictos personales y  familiares.</t>
  </si>
  <si>
    <t>MC-ST-DC-15 Programa de vigilancia epidemiológica para factores de riesgos psicosociales.
*Programa EFR
*Aplicación de batería de riesgo psicosocial.</t>
  </si>
  <si>
    <t>*Acumulación de trabajo por falta de personal.
*Exigencia en el cumplimiento de indicadores.
*Atención a eventos de contingencia.
*Conflictos personales y  familiares.</t>
  </si>
  <si>
    <t>*Atención a eventos de contingencia.
*Conflictos personales y  familiares.</t>
  </si>
  <si>
    <t>*Acumulación de trabajo por falta de personal.
*Perfiles de cargo mal diseñados.
*Exigencia en el cumplimiento de indicadores.
*Atención a eventos de contingencia.
*Utilización de recursos de alto costo, responsabilidad de custodia.
*Conflictos personales y  familiares.</t>
  </si>
  <si>
    <t>*Acumulación de trabajo por falta de personal.
*Perfiles de cargo mal diseñados.
*Exigencia en el cumplimiento de indicadores.
*Atención a eventos de contingencia.
*Utilización de recursos de alto costo, responsabilidad de custodia.
*Responsabilidad sobre presupuesto de actividades.
*Conflictos personales y  familiares.</t>
  </si>
  <si>
    <t>*Desacuerdo entre compañeros.
*Conflictos personales y  familiares.</t>
  </si>
  <si>
    <t>*Gestión de quejas - en caso de ser representativas se escala a Gestión Humana.
*Programa EFR
*Evaluación de desempeño.</t>
  </si>
  <si>
    <t>*Programa EFR
*Evaluación de desempeño.</t>
  </si>
  <si>
    <t>*Realizar tareas en campo.
*Disturbios públicos.
*Vandalismo
*Paros, manifestaciones.
*Ingresar a zonas de riesgo.</t>
  </si>
  <si>
    <t>*Realizar tareas en campo.
*Atención de público.
*Disturbios públicos.
*Vandalismo
*Paros, manifestaciones.
*Ingresar a zonas de riesgo.</t>
  </si>
  <si>
    <t>*Disturbios públicos.
*Vandalismo
*Paros, manifestaciones.
*Ingresar a zonas de riesgo.</t>
  </si>
  <si>
    <t>*Disturbios públicos.
*Vandalismo
*Paros, manifestaciones.
*Estaciones ubicadas en zonas de riesgo.</t>
  </si>
  <si>
    <t xml:space="preserve">*Realizar tareas en la calle.
*Disturbios públicos.
*Vandalismo
*Paros, manifestaciones.
*Ingresar a zonas de riesgo.
*Tránsito por diversas zonas de la ciudad. </t>
  </si>
  <si>
    <t xml:space="preserve">*Visualizar previo a la ejecución de la obra la existencia de personas sospechosas. </t>
  </si>
  <si>
    <t>*Uso de medios de comunicación para informar emergencias.
*Permanecer en grupos al realizar trabajos en zonas de alto riesgo.
*No utilizar prendas ni elementos llamativos.</t>
  </si>
  <si>
    <t>*Solicitar al área de Seguridad Física, acompañamiento del personal de vigilancia o policivo si el sitio lo amerita.
*Capacitación en riesgo público (cómo actuar ante estas situaciones).
*Establecer estrategias de acompañamiento.</t>
  </si>
  <si>
    <t>PÚBLICO:
Atentado</t>
  </si>
  <si>
    <t>*Amenazas.
*Vandalismo.
*Paros, manifestaciones.
*Trabajo en zonas de alto riesgo público.</t>
  </si>
  <si>
    <t>*Realizar tareas en la calle.
*Disturbios públicos.
*Vandalismo
*Paros, manifestaciones.
*Ingresar a zonas de riesgo.
*Tránsito por diversas zonas de la ciudad. 
*Operar equipos o herramientas de alto costo.</t>
  </si>
  <si>
    <t xml:space="preserve">*Transito de rutas Triple A por diversas zonas de la ciudad. </t>
  </si>
  <si>
    <t>*Planificación de rutas seguras.
*Capacitación al personal contratista en manejo del riesgo público.
*Botones de pánico en rutas de transporte.</t>
  </si>
  <si>
    <t xml:space="preserve">*Uso de medios de comunicación para eventos de emergencia.
</t>
  </si>
  <si>
    <t>*Solicitar al área de Seguridad Física, acompañamiento del personal de vigilancia o policivo en sectores con problemática social.
*Capacitación en riesgo público (cómo actuar ante estas situaciones).</t>
  </si>
  <si>
    <t>*Campañas de Gestión Social y Fundación Triple A.</t>
  </si>
  <si>
    <t>*Fibras artificiales o de origen natural (fibras de vidrio)</t>
  </si>
  <si>
    <t>*Uso de EPP (gafas de seguridad, botas, respirador, guantes)</t>
  </si>
  <si>
    <t xml:space="preserve">*Gases tóxicos producidos por la descomposición de aguas residuales. </t>
  </si>
  <si>
    <t>*Destapar y airear los manholes - ingresar ventilación natural.</t>
  </si>
  <si>
    <t>*Uso de EPP (mascarilla).</t>
  </si>
  <si>
    <t>*Observación del entorno para la puesta en marcha del instructivo de trabajo y cumplimiento de las normas.</t>
  </si>
  <si>
    <t>MC-ST-IT-25 Trabajos en espacios confinados.
*Observación del entorno para la puesta en marcha del instructivo de trabajo y cumplimiento de las normas.</t>
  </si>
  <si>
    <t>*Uso de EPP (escafandra).
*Equipo de respiración autónomo (de cascada).
*Equipos para el trabajo en espacios confinados.</t>
  </si>
  <si>
    <t>*Oficinas cercanas al almacenamiento y operación con cloro gas u otros químicos.</t>
  </si>
  <si>
    <t>*Filtro de contensión de fugas de cloro gas.</t>
  </si>
  <si>
    <t>*Alarma de detección (emergencias).
*Alarma de evacuación (emergencias).</t>
  </si>
  <si>
    <t>*Plan de emergencia y contingencia.
*Formación de brigadistas y líderes de evacuación.</t>
  </si>
  <si>
    <t>*Medición de atmósfera previo al ingreso al manhole.</t>
  </si>
  <si>
    <t>*Uso de EPP (mascarilla, equipos para trabajo en espacios confinados).</t>
  </si>
  <si>
    <t>*Medición de atmósfera previo al ingreso al manhole.
*Sistema de ventilación y extración de aire.</t>
  </si>
  <si>
    <t>PÚBLICO: 
Atentado</t>
  </si>
  <si>
    <t>QUÍMICOS: 
Material particulado</t>
  </si>
  <si>
    <t>*Material partículado por excavación.</t>
  </si>
  <si>
    <t xml:space="preserve">*Limpieza de áreas.
*Manipulacion de residuos. 
*Manipulacion de sustancias quimicas. </t>
  </si>
  <si>
    <t>*Uso de EPP (mascarilla, botas, gafas, guantes de seguridad).</t>
  </si>
  <si>
    <t>*Hoja de seguridad de los químicos (manejo y contingencia).
MC-ST-PO-3 Evaluaciones medicas ocupacionales.</t>
  </si>
  <si>
    <t>*Material partículado en el entorno de trabajo.</t>
  </si>
  <si>
    <t>*Material partículado en el entorno de trabajo.
*Manipulación de sustancias químicas.</t>
  </si>
  <si>
    <t>MC-ST-PO-3 Evaluaciones medicas ocupacionales.
MC-ST-IT-12 Uso, cuidado y limitaciones de los elementos de protección personal.</t>
  </si>
  <si>
    <t>SEGURIDAD: 
Accidentes de tránsito</t>
  </si>
  <si>
    <t>*Mantenimiento preventivo y correctivo de vehículos.
*En vías de alta circulación se procura realizar el trabajo en horarios de bajo tráfico vehicular.</t>
  </si>
  <si>
    <t xml:space="preserve">*Vías deterioradas.
*Excesos de velocidad.
*Incumplimiento de normas y señales de tránsito.
*Vehículos en malas condiciones de funcionamiento.
*Falta de mantenimiento a vehículos.
*Personas imprudentes en la vía.
*Alta circulación vehicular.
*Trabajo y/o transito en zonas con trafico vehicular y/o operación de maquinaria pesada. </t>
  </si>
  <si>
    <t xml:space="preserve">*Trabajo y/o transito en zonas con trafico vehicular y/o operación de maquinaria pesada. </t>
  </si>
  <si>
    <t>*En vías de alta circulación se procura realizar el trabajo en horarios de bajo tráfico vehicular.</t>
  </si>
  <si>
    <t>*Reglamento Nacional de Tránsito, Normas de Tránsito locales y provinciales.
*Plan estratégico de seguridad víal.
*Plan de manejo de tráfico.
*Seguros vehiculares.
*Capacitación en manejo preventivo y seguridad vial.
*Acreditación conductor.
RA-IT-3 Operación de equipo succión presión.</t>
  </si>
  <si>
    <t xml:space="preserve">*Vías deterioradas.
*Maquinaria en malas condiciones de funcionamiento.
*Falta de mantenimiento de marquinaria.
*Personas imprudentes en la obra.
* Alta circulacion vehicular
* Volcamiento de maquinaria amarilla en movimiento.  
*Trabajo y/o transito en zonas con operación de maquinaria pesada. </t>
  </si>
  <si>
    <t>*Mantenimiento preventivo y correctivo de maquinaria.</t>
  </si>
  <si>
    <t>*Señalización (conos reflectivos, cinta de demarcación).</t>
  </si>
  <si>
    <t>*Uso del cinturón de seguridad.
*Señales de tránsito, semáforos, reguladores.
*Señalización (conos reflectivos, cinta de demarcación y cinta retroreflectiva en vehículos).</t>
  </si>
  <si>
    <t>*Plan estratégico de seguridad víal.
*Plan de manejo de tráfico.
*Seguros de operación.</t>
  </si>
  <si>
    <t>*Reglamento Nacional de Tránsito, Normas de Tránsito locales y provinciales.
*Plan estratégico de seguridad víal.
*Plan de manejo de tráfico.
*Seguros vehiculares.
*Capacitación en manejo preventivo y seguridad vial.
*Acreditación conductor.</t>
  </si>
  <si>
    <t>*Cierre y delimitación de la zona de trabajo.
*Uso del cinturón de seguridad.
*Señalización (conos reflectivos, cinta de demarcación y cinta retroreflectiva en maquinaria).</t>
  </si>
  <si>
    <t>*Señalización (conos reflectivos, cinta de demarcación o cinta retroreflectiva en maquinaria).</t>
  </si>
  <si>
    <t>*Cierre y delimitación de la zona de trabajo.
*Señalización (conos reflectivos, cinta de demarcación o cinta retroreflectiva en maquinaria).</t>
  </si>
  <si>
    <t>*Reglamento Nacional de Tránsito, Normas de Tránsito locales y provinciales.
*Plan estratégico de seguridad víal.
*Seguros vehiculares.
*Capacitación en manejo preventivo y seguridad vial.
*Acreditación conductor.</t>
  </si>
  <si>
    <t>*Cierre y delimitación de la zona de trabajo.
*Uso del cinturón de seguridad.
*Señales de tránsito, semáforos, reguladores.
*Señalización (conos reflectivos, cinta de demarcación y cinta retroreflectiva en vehículos).</t>
  </si>
  <si>
    <t xml:space="preserve">*Vías deterioradas.
*Vehículos en malas condiciones de funcionamiento.
*Falta de mantenimiento de vehículos.
*Personas imprudentes en la vía.
* Alta circulación vehicular
*Trabajo y/o transito en zonas con trafico vehicular y/o operación de maquinaria pesada. </t>
  </si>
  <si>
    <t xml:space="preserve">*Vías deterioradas.
*Vehículos en malas condiciones de funcionamiento.
*Falta de mantenimiento de vehículos.
*Personas imprudentes en la vía.
*Actos inseguros (sacar la cabeza y las manos por las ventanillas)
* Alta circulación vehicular
*Trabajo y/o transito en zonas con trafico vehicular y/o operación de maquinaria pesada. </t>
  </si>
  <si>
    <t xml:space="preserve">*Vías deterioradas.
*Incumplimiento de normas y señales de tránsito.
*Vehículos en malas condiciones de funcionamiento.
*Falta de mantenimiento a vehículos.
*Personas imprudentes en la vía.
* Alta circulación vehicular.
*Trabajo y/o transito en zonas con trafico vehicular y/o operación de maquinaria pesada. </t>
  </si>
  <si>
    <t xml:space="preserve">*Trabajo y/o transito en zonas con trafico vehicular y/o operación de maquinaria pesada.
*Desplazamiento en rutas corporativas.
</t>
  </si>
  <si>
    <t>*Señalización en vías internas.</t>
  </si>
  <si>
    <t>*Contrato de servicio de transporte especial.
*Pólizas de seguro.
*Interventoría a contratistas.</t>
  </si>
  <si>
    <t>*Reglamento Nacional de Tránsito, Normas de Tránsito locales y provinciales.
*Plan estratégico de seguridad víal.
*Contrato de Auxilio de Movilidad.
*Pólizas de seguro todo riesgo. 
*Capacitación en manejo preventivo y seguridad vial.</t>
  </si>
  <si>
    <t>SEGURIDAD: 
Eléctrico-Equipos energizados (alta o baja)</t>
  </si>
  <si>
    <t>*Contacto con tomacorrientes.
*Uso de extensiones eléctricas defectuosas.</t>
  </si>
  <si>
    <t>*Contacto con líneas eléctricas aereas.</t>
  </si>
  <si>
    <t>*Uso de pértigas dieléctricas telescópicas.</t>
  </si>
  <si>
    <t>*Uso de EPP (botas de seguridad).</t>
  </si>
  <si>
    <t>*Mira dieléctrica.</t>
  </si>
  <si>
    <t>*Uso de EPP (botas de seguridad, guantes).</t>
  </si>
  <si>
    <t>*Mantenimiento preventivo y correctivo de redes eléctricas.</t>
  </si>
  <si>
    <t>*Mantenimiento preventivo y correctivo de redes eléctricas.
*Reposición de extensiones eléctricas defectuosas.</t>
  </si>
  <si>
    <t>*Reporte de novedades en la infraestructura, condiciones inseguras. Plataforma HelpMe.</t>
  </si>
  <si>
    <t>*Realizar descarga estática antes de tocar superficies metálicas.</t>
  </si>
  <si>
    <t>*Equipos mal aislados eléctricamente.
*Uso prolongado de equipos energizados.
*Superficies metálicas.
*Exposición a ambientes secos.</t>
  </si>
  <si>
    <t>SEGURIDAD: 
Locativo-Caída de objetos</t>
  </si>
  <si>
    <t xml:space="preserve">*Falta de orden y aseo.
*Estructuras sin anclajes.
*Herramientas ubicadas en niveles superiores. </t>
  </si>
  <si>
    <t>MC-ST-IT-33 Orden y aseo.</t>
  </si>
  <si>
    <t>*Uso de EPP (casco de seguridad, gafas, guantes, botas con puntera de acero)</t>
  </si>
  <si>
    <t xml:space="preserve">*Falta de orden y aseo.
*Estructuras sin anclajes.
*Cargas suspendidas por maquinarias. </t>
  </si>
  <si>
    <t xml:space="preserve">*Cargas suspendidas por maquinarias. </t>
  </si>
  <si>
    <t>*Falta de orden y aseo.
*Estructuras sin anclajes.
*Herramientas ubicadas en niveles superiores.</t>
  </si>
  <si>
    <t>*Falta de orden y aseo.
*Estructuras sin anclajes.</t>
  </si>
  <si>
    <t xml:space="preserve">*Alcanzar objetos, herramientas o materiales, almacenados en estantes. 
*Herramientas ubicadas en niveles superiores. </t>
  </si>
  <si>
    <t>*Uso de archivadores de escritorio.</t>
  </si>
  <si>
    <t>RA-IT-4 Operación equipo cabrestante.
MC-ST-IT-12 Uso, cuidado y limitaciones de los elementos de protección personal.</t>
  </si>
  <si>
    <t>MC-ST-IT-33 Orden y aseo.
RA-IT-3. Operación equipo succión-presión.
MC-ST-IT-12 Uso, cuidado y limitaciones de los elementos de protección personal.</t>
  </si>
  <si>
    <t>RA-IT-1 Operación de equipo cargador BOBCAT.
MC-ST-IT-12 Uso, cuidado y limitaciones de los elementos de protección personal.</t>
  </si>
  <si>
    <t>MC-ST-IT-33 Orden y aseo.
RA-IT-6 Seguridad para trabajos en redes alcantarillado.
MC-ST-IT-12 Uso, cuidado y limitaciones de los elementos de protección personal.</t>
  </si>
  <si>
    <t>MC-ST-IT-33 Orden y aseo.
MC-ST-IT-12 Uso, cuidado y limitaciones de los elementos de protección personal.</t>
  </si>
  <si>
    <t>SEGURIDAD: Locativo-Condiciones de orden y aseo</t>
  </si>
  <si>
    <t>*Uso de EPP (casco, botas de seguridad)</t>
  </si>
  <si>
    <t>RA-IT-3 Operación equipo succión presión
MC-ST-IT-33 Orden y aseo.
MC-ST-IT-20 Inspecciones de seguridad.</t>
  </si>
  <si>
    <t>RA-IT-4 Operación equipo cabrestante
MC-ST-IT-33 Orden y aseo.
MC-ST-IT-20 Inspecciones de seguridad.</t>
  </si>
  <si>
    <t>*Uso de EPP (casco, guantes, gafas, botas de seguridad)
*La cuadrilla no puede realizar la instalación de las tuberías de alcantarillado por medio de túneles.</t>
  </si>
  <si>
    <t>*Uso de EPP (casco, guantes, botas de seguridad)</t>
  </si>
  <si>
    <t>*Mantener material y herramientas a mínimo 1,0 m del borde de la excavación.
*Uso de entibado metálico.
*Señalización y advertencias.</t>
  </si>
  <si>
    <t>*Uso de EPP (trabajo en espacios confinados)</t>
  </si>
  <si>
    <t>*Uso de EPP (casco, botas de seguridad, trabajo en espacios confinados)</t>
  </si>
  <si>
    <t>MC-ST-IT-33 Orden y aseo.
MC-ST-IT-20 Inspecciones de seguridad.
MC-ST-IT-25 Trabajos en espacios confinados</t>
  </si>
  <si>
    <t>*Desorden.
*Transitar por las instalaciones.
*Obstáculos en el piso.</t>
  </si>
  <si>
    <t>*Almacenamiento de sustancias químicas.</t>
  </si>
  <si>
    <t>MC-ST-IT-33 Orden y aseo.
MC-ST-IT-20 Inspecciones de seguridad.
*Hojas de seguridad de sustancias químicas.</t>
  </si>
  <si>
    <t>*Delimitación y señalización de zonas de almacenamiento.
*Etiquetado y rotulado de material.
*Uso de estibas.</t>
  </si>
  <si>
    <t>SEGURIDAD: Locativo-Superficie de trabajo irregular, deslizante, con diferencia de nivel</t>
  </si>
  <si>
    <t>*Estribos antideslizantes.</t>
  </si>
  <si>
    <t>*Golpes, heridas, contusiones, fracturas, esguinces, luxaciones, traumas del sistema osteomuscular, heridas.</t>
  </si>
  <si>
    <t>*Desnivel en el suelo.
*Realizar actividades de campo.
*Subir y bajar estribos.
*Transitar por áreas de trabajo.
*Obstáculos en el piso.
*Superficie resbalosa.</t>
  </si>
  <si>
    <t>*Desnivel en el suelo.
*Realizar actividades de campo.
*Transitar por áreas de trabajo.
*Obstáculos en el piso.
*Superficie resbalosa.</t>
  </si>
  <si>
    <r>
      <t xml:space="preserve">*Desnivel en el suelo.
*Desorden.
*Realizar actividades de campo.
*Subir y bajar escaleras.
*Subir y bajar estribos 
*Transitar por áreas de trabajo.
*Obstáculos en el piso.
</t>
    </r>
    <r>
      <rPr>
        <sz val="16"/>
        <color rgb="FFFF0000"/>
        <rFont val="Tahoma"/>
        <family val="2"/>
      </rPr>
      <t>*Superficie resbalosa.</t>
    </r>
  </si>
  <si>
    <t>*Desnivel en el suelo.
*Desorden.
*Realizar actividades de campo.
*Subir y bajar escaleras.
*Transitar por áreas de trabajo.
*Obstáculos en el piso.</t>
  </si>
  <si>
    <t>*Desnivel en el suelo.
*Desorden.
*Realizar actividades de campo.
*Subir y bajar estribos 
*Transitar por áreas de trabajo.
*Obstáculos en el piso.
*Superficie resbalosa.</t>
  </si>
  <si>
    <t>MC-ST-IT-12 Uso, cuidado y limitaciones de los elementos de protección personal.
MC-ST-IT-20 Inspecciones de seguridad.
*Observación de trabajo seguro.</t>
  </si>
  <si>
    <t>*Desnivel en el suelo.
*Realizar actividades de campo.
*Subir y bajar escaleras.
*Transitar por áreas de trabajo.
*Obstáculos en el piso.
*Superficie resbalosa.</t>
  </si>
  <si>
    <t>*Desnivel en el suelo.
*Desorden.
*Realizar actividades de campo.
*Subir y bajar escaleras.
*Transitar por áreas de trabajo.
*Obstáculos en el piso.
*Superficie resbalosa.</t>
  </si>
  <si>
    <t>*Escaleras con cintas antideslizantes.</t>
  </si>
  <si>
    <t>*Desnivel en el suelo.
*Desorden.
*Realizar actividades de campo.
*Subir y bajar estribos. 
*Transitar por áreas de trabajo.
*Obstáculos en el piso.
*Superficie resbalosa.</t>
  </si>
  <si>
    <t>*Desnivel en la superficie.
*Desorden.
*Realizar actividades de campo.
*Transitar por áreas de trabajo.
*Obstáculos en el piso.
*Superficie resbalosa.</t>
  </si>
  <si>
    <t>*Desnivel en el suelo.
*Desorden.
*Realizar actividades de campo.
*Subir y bajar escaleras.
*Subir y bajar estribos.
*Transitar por áreas de trabajo.
*Obstáculos en el piso.
*Superficie resbalosa.</t>
  </si>
  <si>
    <t>*Desnivel en el suelo.
*Realizar actividades de campo.
*Subir y bajar escaleras.
*Subir y bajar estribos. 
*Transitar por áreas de trabajo.
*Obstáculos en el piso.
*Superficie resbalosa.</t>
  </si>
  <si>
    <t>*Desnivel en el suelo.
*Desorden.
*Subir y bajar escaleras.
*Subir y bajar estribos.
*Transitar por las instalaciones.
*Obstáculos en el piso.
*Superficie resbalosa.</t>
  </si>
  <si>
    <t>*Escaleras con cintas antideslizantes.
*Aseo en instalaciones y áreas comunes.
*Mantenimiento locativo a las instalaciones.</t>
  </si>
  <si>
    <t>*Contratos de aseo en oficinas y áreas comunes.
*Mantenimiento locativo a las instalaciones.
*Transporte corporativo con pasamanos y bandas antideslizantes.</t>
  </si>
  <si>
    <t>*Trabajo en manholes con profundidad &gt; 2 metros.</t>
  </si>
  <si>
    <t>*Uso de EPP para trabajo en espacios confinados.</t>
  </si>
  <si>
    <t>MC-ST-PO-3 Evaluaciones médicas ocupacionales.
MC-ST-DC-13 Programa de protección contra caídas.
*Formación y/o competencia del personal.</t>
  </si>
  <si>
    <t>MC-ST-PO-3 Evaluaciones médicas ocupacionales.
MC-ST-DC-13 Programa de prevención y protección contra caídas.
*Formación y/o competencia del personal.</t>
  </si>
  <si>
    <t>SEGURIDAD: Tabajo en alturas</t>
  </si>
  <si>
    <t>SEGURIDAD: Trabajo en espacios confinados</t>
  </si>
  <si>
    <t>*Ingreso a zanjas con profundidad &gt; 1,2 metros</t>
  </si>
  <si>
    <t>SEGURIDAD: Trabajo en excavaciones</t>
  </si>
  <si>
    <t>*Uso de EPP (casco, guantes, botas de seguridad).</t>
  </si>
  <si>
    <t>MC-ST-IT-34 Seguridad de excavaciones en zanjas.
MC-ST-IT-12 Uso, cuidado y limitaciones de los elementos de protección personal.
MC-ST-DC-56 Programa de gestión para trabajo en espacios confinados.
*Formación para trabajo en espacios confinados.</t>
  </si>
  <si>
    <t>*Atrapamientos, fracturas múltiples, asfixia, muerte.</t>
  </si>
  <si>
    <t>*Ingreso a manholes con profundidad &gt; 1,2 metros</t>
  </si>
  <si>
    <r>
      <t xml:space="preserve">TIPO DE ACTIVIDAD: </t>
    </r>
    <r>
      <rPr>
        <b/>
        <sz val="10"/>
        <color indexed="8"/>
        <rFont val="Tahoma"/>
        <family val="2"/>
      </rPr>
      <t xml:space="preserve"> </t>
    </r>
  </si>
  <si>
    <t>*Uso de EPP (casco, guantes, botas de seguridad).
*Uso de equipos para trabajo en espacios confinados.</t>
  </si>
  <si>
    <t>*Medición de gases y atmósferas peligrosas
*Ventilar el manhole</t>
  </si>
  <si>
    <t>*Permiso de trabajo en espacios confinados
*Análisis de trabajo seguro
MC-ST-DC-56 Programa de gestión para trabajo en espacios confinados.
MC-ST-IT-12 Uso, cuidado y limitaciones de los elementos de protección personal.</t>
  </si>
  <si>
    <t>*Uso de EPP (casco, guantes, gafas, botas de seguridad).</t>
  </si>
  <si>
    <t>MC-ST-IT-34 Seguridad de excavaciones en zanjas.
MC-ST-IT-12 Uso, cuidado y limitaciones de los elementos de protección personal.
*Análisis de trabajo seguro.
*Observaciones en campo.</t>
  </si>
  <si>
    <t>*Contacto con insectos, roedores, serpientes y/o otros animales cuando se realizan actividades de mantenimiento.</t>
  </si>
  <si>
    <t>*Sistema mecánico de limpieza de rejillas.</t>
  </si>
  <si>
    <t>ZONA / LUGAR</t>
  </si>
  <si>
    <t>VÍAS PÚBLICAS Y EBARES</t>
  </si>
  <si>
    <t>VÍAS PÚBLICAS</t>
  </si>
  <si>
    <t>OFICINA ADMINISTRATIVA (ETAP FERRY)</t>
  </si>
  <si>
    <t>*Contacto con tomacorrientes.</t>
  </si>
  <si>
    <t>*Trabajo en manholes o pozos húmedos con profundidad &gt; 2 metros.</t>
  </si>
  <si>
    <t>*Ventilar el espacio de trabajo.</t>
  </si>
  <si>
    <t>*Uso de entibado.
*Manejo de aguas sobre la excavación.
*Señalización y demarcación de zona de trabajo.</t>
  </si>
  <si>
    <t xml:space="preserve">SEGURIDAD: Mecánico-Contacto con objetos cortantes / Punzantes </t>
  </si>
  <si>
    <t>*Superficies de trabajo con residuos cortantes y/o punzantes.</t>
  </si>
  <si>
    <t>*Uso de EPP (guantes).</t>
  </si>
  <si>
    <t>RA-IT-3 Operación equipo succión presión.
MC-ST-IT-12 Uso, cuidado y limitacines de los elementos de protección personal.</t>
  </si>
  <si>
    <t>*Uso de cajas de herramientas para almacenamiento.</t>
  </si>
  <si>
    <t>*Uso de herramientas de corte (machete)</t>
  </si>
  <si>
    <t>*Uso de elementos de oficina: Ganchos legajadores, hojas, grapas, exactos, etc.</t>
  </si>
  <si>
    <t>*Inducción de SST</t>
  </si>
  <si>
    <t>SEGURIDAD: Mecánico-Elementos de máquinas</t>
  </si>
  <si>
    <t>*Mantenimiento preventivo y correctivo del equipo.
*Control del nivel de presión con manómetros.
*Uso de la cola de tigre para disminuir el desgaste sobre las mangueras.</t>
  </si>
  <si>
    <t>*Uso EPP (gafas, guantes, casco, botas).</t>
  </si>
  <si>
    <t>*Tramo de manguera de prevención que permite identificar la proximidad de la boquilla.
*Demarcación de área de trabajo.</t>
  </si>
  <si>
    <t>*Demarcación de área de trabajo.</t>
  </si>
  <si>
    <t>*Capacitación y entrenamiento del equipo succión presión.
RA-IT-3 Operación de equipo de succión presión
RS-IT-6 Seguridad para trabajos en la red de alcantarillado
*Inspección preoperacional.</t>
  </si>
  <si>
    <t>RA-IT-4 Operación equipo cabrestante
MC-ST-IT-12 Uso, cuidado y limitaciones de los elementos de protección personal</t>
  </si>
  <si>
    <t>RA-IT-1 Operación equipo cargador bobcat
MC-ST-IT-12 Uso, cuidado y limitaciones de los elementos de protección personal</t>
  </si>
  <si>
    <t>MC-ST-IT-12 Uso, cuidado y limitaciones de los elementos de protección personal</t>
  </si>
  <si>
    <t>*Mantenimiento de la red de hidrantes.</t>
  </si>
  <si>
    <t>*Uso EPP (casco, gafas, guantes, botas de seguridad).</t>
  </si>
  <si>
    <t>RA-IT-3 Operación de equipo de succión presión.
RA-IT-6 Seguridad para trabajos en la red de alcantarillado.
MC-ST-IT-12 Uso, cuidado y limitaciones de los elementos de protección personal.
MC-ST-IT-15 Uso, cuidado y mantenimiento de herramientas.</t>
  </si>
  <si>
    <t>RA-IT-4 Operación de equipo cabrestante.
RA-IT-6 Seguridad para trabajos en la red de alcantarillado.
MC-ST-IT-12 Uso, cuidado y limitaciones de los elementos de protección personal.</t>
  </si>
  <si>
    <t>MC-ST-IT-34 Seguridad de excavaciones en zanjas.
MC-ST-IT-12 Uso, cuidado y limitaciones de los elementos de protección personal.
*Capacitación en uso adecuado de herramientas manuales.</t>
  </si>
  <si>
    <t>MC-ST-IT-12 Uso, cuidado y limitaciones de los elementos de protección personal.
MC-ST-IT-15 Uso, cuidado y mantenimiento de herramientas.</t>
  </si>
  <si>
    <t>MC-ST-IT-12 Uso, cuidado y limitaciones de los elementos de protección personal.
MC-ST-IT-15 Uso, cuidado y mantenimiento de herramientas.
*Capacitación en uso adecuado de herramientas manuales.</t>
  </si>
  <si>
    <t>RA-IT-6 Seguridad para trabajos en la red de alcantarillado.
MC-ST-IT-12 Uso, cuidado y limitaciones de los elementos de protección personal.
*Capacitación en uso adecuado de herramientas manuales.</t>
  </si>
  <si>
    <t>SEGURIDAD: Mecánico-Herramientas</t>
  </si>
  <si>
    <t xml:space="preserve">*Vientos en el sitio de trabajo. 
*Operación de la maquinaria. 
*Arena, particulas de residuos. 
</t>
  </si>
  <si>
    <t xml:space="preserve">*Vientos en el sitio de trabajo.  
*Arena, particulas de residuos. 
</t>
  </si>
  <si>
    <t xml:space="preserve">*Corte de madera para elaborar estacas.
*Vientos en el sitio de trabajo. </t>
  </si>
  <si>
    <t xml:space="preserve">*Vientos en el sitio de trabajo. 
</t>
  </si>
  <si>
    <t>*Uso de EPP (casco, gafas, guantes, botas de seguridad).</t>
  </si>
  <si>
    <t>SEGURIDAD: Mecánico-Materiales proyectados sólidos o fluido</t>
  </si>
  <si>
    <t>*Acompañamiento de empresa de servicios públicos de gas.</t>
  </si>
  <si>
    <t>SEGURIDAD: Tecnológico-Explosión.</t>
  </si>
  <si>
    <t>*Almacenamiento de sustancias inflamables.</t>
  </si>
  <si>
    <t>*Demarcación de zonas de almacenamiento.
*Etiquetado y rotulado de sustancias químicas.</t>
  </si>
  <si>
    <t>MC-ST-IT-12 Uso, cuidado y limitaciones de los elementos de protección personal.
*Hoja de seguridad del producto almacenado.</t>
  </si>
  <si>
    <t>*Rompimiento de una manguera de presión.
*Sobrepresión del equipo.</t>
  </si>
  <si>
    <t>*Demarcación de zonas de trabajo.</t>
  </si>
  <si>
    <t>MC-ST-IT-12 Uso, cuidado y limitaciones de los elementos de protección personal.
*Inspección preoperacional.</t>
  </si>
  <si>
    <t>*Saturación de vapores combustibles.
*Fallas en equipos. 
*Actos inseguros por terceros.</t>
  </si>
  <si>
    <t>*Porte de extintores en sitio de trabajo.
*Demarcación de zona de trabajo.</t>
  </si>
  <si>
    <t>*Brigadas de emergencia.
MC-ST-IT-12 Uso, cuidado y limitaciones de los elementos de protección personal</t>
  </si>
  <si>
    <t>*Brigadas de emergencia.
MC-ST-IT-12 Uso, cuidado y limitaciones de los elementos de protección personal.</t>
  </si>
  <si>
    <t>*Porte de extintores en sitio de trabajo.
*Demarcación de zona de trabajo.
*Acompañamiento de empresas de servicios públicos de gas y/o energía.</t>
  </si>
  <si>
    <t xml:space="preserve">*Fallas en vehiculos y/o maquinas. </t>
  </si>
  <si>
    <t>*Demarcación de zona de trabajo.</t>
  </si>
  <si>
    <t>*Cortocircuitos.
*Saturación de vapores combustibles.
*Fallas en vehículos y/o máquinas.</t>
  </si>
  <si>
    <t>*Mantenimiento de estaciones.</t>
  </si>
  <si>
    <t>*Brigadas de emergencia.
RA-IT-3 Operación equipo succión presión.
MC-ST-IT-12 Uso, cuidado y limitaciones de los elementos de protección personal.</t>
  </si>
  <si>
    <t>*Porte de extintores en las instalaciones.
*Control de acceso.</t>
  </si>
  <si>
    <t>*Cortocircuitos.</t>
  </si>
  <si>
    <t>*Porte de extintores en las instalaciones.</t>
  </si>
  <si>
    <t>*Mantenimiento de instalaciones.</t>
  </si>
  <si>
    <t>*Acumulación de trabajo por falta de equipos.
*Exigencia en el cumplimiento de indicadores.
*Atención a eventos de contingencia.
*Falta de recurso humano.</t>
  </si>
  <si>
    <t>*Conducción de vehículos.
*Manejo de herramientas manuales.</t>
  </si>
  <si>
    <t>*Conducción de vehículos.
*Operación de maquinaria y/o equipos especializados</t>
  </si>
  <si>
    <t>*Conducción de vehículos.
*Mantenerse de pie por intervalos prolongados de tiempo.</t>
  </si>
  <si>
    <t>*Acumulación de trabajo por falta de equipos.
*Falta de recurso humano.</t>
  </si>
  <si>
    <t>*Perfiles de cargo mal diseñados / carga laboral.
*Atención a eventos de contingencia.
*Falta de recurso humano.</t>
  </si>
  <si>
    <t>*Uso de equipos de oficina, como impresoras y teléfonos.
*Distribución de puestos de trabajo.</t>
  </si>
  <si>
    <t>*Perfiles de cargo mal diseñados / carga laboral.
*Exigencia en el cumplimiento de indicadores.
*Nuevos requerimientos urgentes de trabajo.
*Acumulación de trabajo.
*No reemplazo de personas ausentes.
*Falta de recurso humano.</t>
  </si>
  <si>
    <t>*Almacenamiento de combustible. 
*Rebose de red.
*Impulsión de aguas residuales.</t>
  </si>
  <si>
    <t>*Mantenimiento de tuberías de impulsión.</t>
  </si>
  <si>
    <t>*Etiqueta y rotulado de sustancias químicas.</t>
  </si>
  <si>
    <t>*Hoja de seguridad.
MC-ST-IT-12 Uso, cuidado y limitaciones de los elementos de protección personal.</t>
  </si>
  <si>
    <t xml:space="preserve">*Almacenamiento de sustancias quimicas (cloro gas). </t>
  </si>
  <si>
    <t>*Hoja de seguridad.
*Plan de contingencia.
*Brigadas de emergencia.</t>
  </si>
  <si>
    <t>*Etiqueta y rotulado de sustancias químicas.
*Sistema automático de soda caustica.
*Alarma sonora.
*Mangaveleta.
*Cilindros con fusibles para accionar en caso de sobrepresión por temperatura.</t>
  </si>
  <si>
    <t>*Rotura de tubería.</t>
  </si>
  <si>
    <t xml:space="preserve">*Saturación de vapores combustibles.
*Rotura de tubería.
*Fallas en vehiculos y/o maquinas. </t>
  </si>
  <si>
    <t>*Uso de EPP (casco, gafas, guantes, botas de seguridad y/o escafandra).</t>
  </si>
  <si>
    <t>*Brigada de emergencia.
MC-ST-IT-12 Uso, cuidado y limitaciones de los elementos de protección personal.</t>
  </si>
  <si>
    <t>*Falta de orden y aseo.
*Obstáculos en el piso.
*Falta de señalización y demarcación.
*Cargas mal apiladas, o almacenadas de forma insegura o irresponsable.</t>
  </si>
  <si>
    <t>EBARES (TODAS)</t>
  </si>
  <si>
    <t>QUÍMICOS: Fibras</t>
  </si>
  <si>
    <t xml:space="preserve">*Cefaleas, falta de coordinación, náuseas, vómitos, irritación de vías respiratorias, ojos, piel y tracto gastrointestinal,  reacciones alérgicas </t>
  </si>
  <si>
    <t>*Equipo de control de olores en sedes con mayor emisión.</t>
  </si>
  <si>
    <t>*Vías deterioradas.
*Vehículos en malas condiciones de funcionamiento.
*Circulación de vehículos y equipo pesado al interior de las estaciones.</t>
  </si>
  <si>
    <t>*Plan estratégico de seguridad víal.
*Capacitación en manejo preventivo y seguridad vial.
*Acreditación conductor.</t>
  </si>
  <si>
    <t>*Realizar tareas cerca a cuerpos de aguas profundas</t>
  </si>
  <si>
    <t>*Chaleco salvavidas.</t>
  </si>
  <si>
    <t>*Barandas de protección.</t>
  </si>
  <si>
    <t>*Entrenamiento en salvamento y rescate acuático.
MC-ST-IT-6 Normas de seguridad para trabajos en cercanía de aguas profundas.</t>
  </si>
  <si>
    <t>SEGURIDAD: Locativo-Falta de señalización y demarcación</t>
  </si>
  <si>
    <t>*Golpes, heridas, contusiones, fracturas, esguinces, luxaciones.</t>
  </si>
  <si>
    <t>EBAR FELICIDAD (BQ), EBAR MALLORQUÍN (BQ), EBAR PORVENIR (SO)</t>
  </si>
  <si>
    <t>EBAR REBOLO (BQ)</t>
  </si>
  <si>
    <t>*Señalización y demarcaciones internas de seguridad vial.</t>
  </si>
  <si>
    <t>SIFÓN INVERTIDO (SO)</t>
  </si>
  <si>
    <t>*Ayuda mecánica (equipo succión presión).</t>
  </si>
  <si>
    <t>*Apertura de compuertas para ingreso de luz natural.
*Uso de linternas frontales en caso de ser deficiente.</t>
  </si>
  <si>
    <t>*Trabajo en espacios confinados, espacio &gt; 4m.</t>
  </si>
  <si>
    <t xml:space="preserve">*Visualizar previo a la ejecución de la actividad la existencia de personas sospechosas. </t>
  </si>
  <si>
    <t>*Uso de medios de comunicación para informar emergencias.
*Permanecer en grupos al realizar la actividad.
*No utilizar prendas ni elementos llamativos.</t>
  </si>
  <si>
    <t>*Solicitar al área de Seguridad Física, acompañamiento del personal de vigilancia o policivo si la ocasión lo amerita.
*Capacitación en riesgo público (cómo actuar ante estas situaciones).</t>
  </si>
  <si>
    <t>*Agresiones físicas, heridas, pérdidas económicas.</t>
  </si>
  <si>
    <t>*Destapar y airear el espacio - ingresar ventilación natural.</t>
  </si>
  <si>
    <t>*Desnivel en el suelo.
*Subir y bajar escaleras.
*Superficie resbalosa.</t>
  </si>
  <si>
    <t>*ARO
MC-ST-IT-12 Uso, cuidado y limitaciones de los elementos de protección personal.</t>
  </si>
  <si>
    <t>*Ingreso a pozos con profundidad &gt; 4 metros</t>
  </si>
  <si>
    <t>*Uso de EPP (arnés y linea de vida).</t>
  </si>
  <si>
    <t>*Uso de escaleras para el ingreso al pozo.</t>
  </si>
  <si>
    <t>*Medición de gases y atmósferas peligrosas
*Apertura de compuertas para ventilar el espacio.</t>
  </si>
  <si>
    <t>*Sofocamiento, caídas, fatiga por el calor, intoxicaciones por atmosferas peligrosas.</t>
  </si>
  <si>
    <t>*Uso de EPP (escafandra).
*Uso de equipos para trabajo en espacios confinados.</t>
  </si>
  <si>
    <t>*Uso de EPP (escafandra).</t>
  </si>
  <si>
    <t>*Atmósferas peligrosas.</t>
  </si>
  <si>
    <t>*Capacitación en autocuidado</t>
  </si>
  <si>
    <t>*Uso de EPP (gafas, mascarilla, guantes de seguridad, botas de seguridad).
*Ropa de trabajo.  
*Uso de jabón antibacterial.
*Vacunación.</t>
  </si>
  <si>
    <t>*Capacitación en riesgo público (cómo actuar ante estas situaciones).*Permanecer en grupos al realizar trabajos en zonas de alto riesgo.
*Establecer estrategias de acompañamiento.</t>
  </si>
  <si>
    <t>*Capacitación en riesgo público (cómo actuar ante estas situaciones).
*Permanecer en grupos al realizar trabajos en zonas de alto riesgo.
*Establecer estrategias de acompañamiento.</t>
  </si>
  <si>
    <t>*Uso de EPP (gafas, mascarilla, guantes de seguridad, botas de seguridad)
*Ropa de trabajo.  
*Uso de jabón antibacterial
*Vacunación</t>
  </si>
  <si>
    <t>*Pausas activas.</t>
  </si>
  <si>
    <t>*Apoyo policivo en zonas de alto riesgo.
*Uso de medios de comunicación.
*No utilizar prendas ni equipos llamativos.</t>
  </si>
  <si>
    <t>*Capacitación en gestión del riesgo público (cómo actuar en esas situaciones).
*Permanecer en grupos al realizar trabajos en zonas de alto riesgo.</t>
  </si>
  <si>
    <t>*Permanecer en grupos al realizar trabajos en zonas de alto riesgo.
*Establecer estrategias de acompañamiento.
*Capacitación en riesgo público (cómo actuar ante estas situaciones).</t>
  </si>
  <si>
    <t>*Lavado de manos.</t>
  </si>
  <si>
    <t>*Uso de EPP (guantes tipo mecánico worknit y guantes tipo compresorista)</t>
  </si>
  <si>
    <t>MC-ST-DC-3 Programa de vigilancia epidemiológica, vibración segmentaria.
MC-ST-PO-3 Evaluaciones médicas ocupacionales.
*SVE Prevención de riesgos osteomusculares
*Medición higiénica de vibración</t>
  </si>
  <si>
    <t>MC-ST-DC-3 Programa de vigilancia epidemiológica, vibración segmentaria.
MC-ST-PO-3 Evaluaciones médicas ocupacionales.
*SVE Prevención de riesgos osteomusculares
*Medicion higiénica de vibración</t>
  </si>
  <si>
    <t>MC-ST-DC-3 Programa de vigilancia epidemiológica, vibración segmentaria.
MC-ST-PO-3 Evaluaciones médicas ocupacionales.
*SVE Prevención de riesgos osteomusculares.
*Medicion higiénica de vibración</t>
  </si>
  <si>
    <t>MC-ST-DC-3 Programa de vigilancia epidemiológica, vibración segmentaria.
MC-ST-PO-3 Evaluaciones médicas ocupacionales.
*SVE Prevención de riesgos osteomusculares.
*Medición higiénica de vibración</t>
  </si>
  <si>
    <t>MC-ST-DC-15 Programa de vigilancia epidemiológica para factores de riesgos psicosociales.
*Programa EFR
*Aplicación de batería de riesgo psicosocial.
*Actas de entrega y recibo sobre los recursos asignados.</t>
  </si>
  <si>
    <t>RA-IT-4 Operación de equipo cabrestante.
*Plan estratégico de seguridad víal.
*Plan de manejo de tráfico.
*Seguros de operación.</t>
  </si>
  <si>
    <t>RA-IT-4 Operación de equipo cabrestante.
MC-ST-IT-12 Uso, cuidado y limitaciones de los elementos de protección personal.
*Brigadas de emergencia.</t>
  </si>
  <si>
    <t>RA-IT-1 Operación equipo cargador Bobcat
*Reglamento Nacional de Tránsito, Normas de Tránsito locales y provinciales.
*Plan estratégico de seguridad víal.
*Plan de manejo de tráfico.
*Seguros vehiculares.
*Capacitación en manejo preventivo y seguridad vial.
*Acreditación conductor.</t>
  </si>
  <si>
    <t>MC-ST-IT-12 Uso, cuidado y limitaciones de los elementos de protección personal.
*Brigadas de emergencia.</t>
  </si>
  <si>
    <t>MC-ST-IT-12 Uso, cuidado y limitaciones de los elementos de protección personal
*Brigadas de emergencia.</t>
  </si>
  <si>
    <t>LIMPIEZA Y MANTENIMIENTO PREVENTIVO Y CORRECTIVO DE LA RED SANITARIA Y ELEMENTOS AUXILIARES / (OPERACIÓN DE BOMBA TRASVASE).</t>
  </si>
  <si>
    <t>LIMPIEZA Y MANTENIMIENTO PREVENTIVO Y CORRECTIVO DE LA RED SANITARIA Y ELEMENTOS AUXILIARES / (BLOQUEO DE RED).</t>
  </si>
  <si>
    <t>SUPERVISIÓN DE PROCESO: SEGUIMIENTO Y SUPERVISIÓN EN CAMPO DE LAS ACTIVIDADES PLANIFICADAS EN LA OPERACIÓN (PROCESO RECOLECCIÓN Y TRANSPORTE AGUAS RESIDUALES).</t>
  </si>
  <si>
    <t>LABORES ADMINISTRATIVAS DEL PROCESO: PLANIFICACIÓN, ANÁLISIS, GESTIÓN DE RECURSOS, ATENCIÓN A INCIDENCIAS, PROCESOS DE CONTINUIDAD (RECOLECCIÓN Y TRANSPORTE AGUAS RESIDUALES).</t>
  </si>
  <si>
    <t>RECOLECCIÓN Y TRANSPORTE DE AGUAS RESIDUALES</t>
  </si>
  <si>
    <t>LIMPIEZA Y MANTENIMIENTO PREVENTIVO Y CORRECTIVO DE LA RED SANITARIA Y ELEMENTOS AUXILIARES / (REMOCIÓN DE SOLIDOS SEDIMENTABLES Y LIMPIEZA DE REJILLAS).</t>
  </si>
  <si>
    <t>LIMPIEZA Y MANTENIMIENTO PREVENTIVO Y CORRECTIVO DE LA RED SANITARIA Y ELEMENTOS AUXILIARES / (LIMPIEZA DE LAS ESTACIONES DE BOMBEO DE AGUA RESIDUAL - ESTACIONES ELEVADORAS: REMOCIÓN DE SOLIDOS SEDIMENTABLES O SISTEMA DE DESBASTE EN EL POZO, LIMPIEZA DE REJILLAS Y MANTENIMIENTO DE LA ESTRUCTURA).</t>
  </si>
  <si>
    <t>MANTENIMIENTO Y ACTUALIZACIÓN DE LOS SISTEMAS DE INFORMACIÓN Y CONTROL / (LEVANTAMIENTO TOPOGRAFICO DE LA RED DE AGUAS RESIDUALES).</t>
  </si>
  <si>
    <t>LIMPIEZA Y MANTENIMIENTO PREVENTIVO Y CORRECTIVO DE LA RED SANITARIA Y ELEMENTOS AUXILIARES / (REPARACIÓN Y/O REPOSICIÓN DE TUBERÍAS (EXCAVACIONES CON LA RETROEXCAVADORA)).</t>
  </si>
  <si>
    <t>LIMPIEZA Y MANTENIMIENTO PREVENTIVO Y CORRECTIVO DE LA RED SANITARIA Y ELEMENTOS AUXILIARES / (LIMPIEZA DE LA RED CON EQUIPO DE SUCCIÓN PRESIÓN (OPERACIÓN Y MANEJO)).</t>
  </si>
  <si>
    <t>CONSTRUCCIÓN DE ACOMETIDAS, POZOS DE INSPECCIÓN Y REGISTROS DOMICILIARIOS / (ELABORACIÓN DE ACOMETIDAS, POZOS DE INSPECCIÓN Y REGISTROS DOMICILIARIOS).</t>
  </si>
  <si>
    <t>LIMPIEZA Y MANTENIMIENTO PREVENTIVO Y CORRECTIVO DE LA RED SANITARIA Y ELEMENTOS AUXILIARES / (OPERACIÓN EQUIPOS DE INSPECCIÓN Y LOCALIZADORES DE REDES DE ALCANTARILLADO).</t>
  </si>
  <si>
    <t>LIMPIEZA Y MANTENIMIENTO PREVENTIVO Y CORRECTIVO DE LA RED SANITARIA Y ELEMENTOS AUXILIARES / (SONDEO DE RED LOCAL, ACOMETIDAS, REGISTRO DOMICILIARIO, POZOS DE INSPECCIÓN).</t>
  </si>
  <si>
    <t>LIMPIEZA Y MANTENIMIENTO PREVENTIVO Y CORRECTIVO DE LA RED SANITARIA Y ELEMENTOS AUXILIARES / (REPARACIÓN Y/O REPOSICIÓN DE TUBERÍAS (EXCAVACIONES MANUALES)).</t>
  </si>
  <si>
    <t>LIMPIEZA Y MANTENIMIENTO PREVENTIVO Y CORRECTIVO DE LA RED SANITARIA Y ELEMENTOS AUXILIARES / (ROTURA DE PAVIMENTO (OPERACIÓN DEL CARGADOR COMPACTO)).</t>
  </si>
  <si>
    <t>LIMPIEZA Y MANTENIMIENTO PREVENTIVO Y CORRECTIVO DE LA RED SANITARIA Y ELEMENTOS AUXILIARES / (LIMPIEZA DE LA RED CON EL EQUIPO CABRESTANTE (OPERACIÓN Y MANEJO)).</t>
  </si>
  <si>
    <t>*Dermatosis, reacciones alérgicas.</t>
  </si>
  <si>
    <t>*Contacto con fluídos corporales y secreciones.
*Exposición a aguas residuales.</t>
  </si>
  <si>
    <t>*Dermatosis, reacciones alérgicas, enfermedades infecto contagiosas.</t>
  </si>
  <si>
    <t>*Problemas digestivos.</t>
  </si>
  <si>
    <t>*IRA-Infección Respiratoria Aguda de leve a grave, neumonia, alteraciones en los diferentes sistemas.</t>
  </si>
  <si>
    <t xml:space="preserve">RA-IT-6 Seguridad para trabajos en las redes de alcantarillado.
MC-ST-IT-12 Uso, cuidado y limitaciones de los elementos de protección personal.
*Programa de riesgo biológico. 
*Evaluaciones médicas ocupacionales. </t>
  </si>
  <si>
    <t xml:space="preserve">TA-DC-4 Manual de operaciones de estaciones de alcantarillado.
RA-IT-6 Seguridad para trabajos en las redes de alcantarillado.
MC-ST-IT-12 Uso, cuidado y limitaciones de los elementos de protección personal.
*Programa de riesgo biológico. 
*Evaluaciones médicas ocupacionales. </t>
  </si>
  <si>
    <t>*Limpieza y desinfección de superficies y puestos de trabajo.</t>
  </si>
  <si>
    <t>*Vacunación.
*Uso de tapabocas ante sintomas respiratorios.</t>
  </si>
  <si>
    <t>*Reacciones alérgicas, enfermedades infecto contagiosas, alteraciones en los diferentes sistemas.</t>
  </si>
  <si>
    <t>*Uso de EPP (guantes, botas de seguridad o pantaneras).
*Ropa de trabajo.
*Suero antiofidico.</t>
  </si>
  <si>
    <t>MC-ST-IT-33 Orden y aseo.
MC-ST-IT-20 Inspecciones de seguridad.
*ARO (Análisis Riesgo Ocupacional)</t>
  </si>
  <si>
    <t>*Fumigaciones y uso de insecticidas.</t>
  </si>
  <si>
    <t>*Lesiones del sistema músculo esquelético, fatiga, alteraciones lumbares, dorsales, cervicales y sacras.</t>
  </si>
  <si>
    <t>MC-ST-IT-13 Manejo seguro de carga manual.
*SVE Prevención de riesgos osteomusculares.</t>
  </si>
  <si>
    <t>*Uso de palancas para abrir tapas de manhole.
*Carretilla para movimiento de sacos.</t>
  </si>
  <si>
    <t>*SVE Prevención de riesgos osteomusculares.
*Evaluaciones médicas ocupacionales.</t>
  </si>
  <si>
    <t>*Operación de maquinaria y/o equipos especializados.</t>
  </si>
  <si>
    <t>*Excavaciones manuales.</t>
  </si>
  <si>
    <t>*Conducción de vehículos.
*Operación de maquinaria y/o equipos especializados.</t>
  </si>
  <si>
    <t>*Limpieza manual de rejillas.</t>
  </si>
  <si>
    <t>*Digitación.
*Uso prolongado de equipo de cómputo y accesorios.</t>
  </si>
  <si>
    <t xml:space="preserve">*Manipular y/o realizar tareas que requieran extension de los brazos. </t>
  </si>
  <si>
    <t>MC-ST-IT-34 Seguridad de excavaciones en zanjas.
*SVE Prevención de riesgos osteomusculares.
*Evaluaciones médicas ocupacionales.</t>
  </si>
  <si>
    <t>*Evaluaciones médicas ocupacionales.</t>
  </si>
  <si>
    <t>*Contusiones, fracturas.</t>
  </si>
  <si>
    <t>*Atender señalizaciones de "Arroyo Peligroso" cuando se presenten fuertes precipitaciones.</t>
  </si>
  <si>
    <t>*Plan estratégico de seguridad vial.</t>
  </si>
  <si>
    <t>*Contusiones, fracturas, atrapamiento.</t>
  </si>
  <si>
    <t>*Lluvias, vendavales, tormentas eléctricas.
*Movimientos de tierra (terremoto).</t>
  </si>
  <si>
    <t>*Plan de Contingencia.
*Formación de brigadistas.</t>
  </si>
  <si>
    <t>MC-ST-IT-20 Inspecciones de seguridad.
*Plan de Contingencia.
*Formación de brigadistas.</t>
  </si>
  <si>
    <t>*Contusiones, fracturas, accidentes de tránsito, pérdida de visibilidad, muerte.</t>
  </si>
  <si>
    <t>*Resguardarse en un lugar seguro.</t>
  </si>
  <si>
    <t>*Contusiones, fracturas, accidentes de tránsito, pérdidas de visibilidad.</t>
  </si>
  <si>
    <t>*Fatiga visual, cefalea, disminución de la destreza y precisión.</t>
  </si>
  <si>
    <t>*ARO (Análisis Riesgo Ocupacional).</t>
  </si>
  <si>
    <t>MC-ST-IT-33 Orden y aseo.
MC-ST-IT-12 Uso, cuidado y limitaciones de los elementos de protección personal.
*ARO (Análisis Riesgo Ocupacional).</t>
  </si>
  <si>
    <t>MC-ST-IT-12 Uso, cuidado y limitaciones de los elementos de protección personal.
*ARO (Análisis Riesgo Ocupacional).</t>
  </si>
  <si>
    <t>*Uso de EPP (gafas oscuras, gorra tipo chavo, protector solar, botas de seguridad)
*Ropa de trabajo (camisa manga larga).
*Hidratación.
*Descansos y pausas moderadas durante los intérvalos de trabajo.</t>
  </si>
  <si>
    <t>MC-ST-PO-3 Evaluaciones médicas ocupacionales.
*Campaña prevención de cancer de piel (charlas y suministro de protector solar).</t>
  </si>
  <si>
    <t>FÍSICO: 
Radiaciones no ionizantes ultravioleta.</t>
  </si>
  <si>
    <t>*Realizar trabajos al aire libre, sol.</t>
  </si>
  <si>
    <t>FÍSICO: 
Radiaciones no ionizantes ultravioleta, infraroja.</t>
  </si>
  <si>
    <t>*Fatiga auditiva, pérdida de la audición (hipoacusia).</t>
  </si>
  <si>
    <t>*Fatiga auditiva.</t>
  </si>
  <si>
    <t>*Cabina de protección.</t>
  </si>
  <si>
    <t>*Mantenimiento preventivo a la retroexcavadora.</t>
  </si>
  <si>
    <t>*Disconfort térmico, fatiga, mareos, desmayos, deshidratación.</t>
  </si>
  <si>
    <t>MC-ST-PO-3 Evaluaciones médicas ocupacionales.
MC-ST-IT-12 Uso, cuidado y limitaciones de los elementos de protección personal.
*Campaña prevención de cancer de piel (suministro de protector solar).</t>
  </si>
  <si>
    <t>*Uso de EPP (casco, gafas oscuras, guantes, botas de seguridad).
*Ropa de trabajo. *Hidratación.
*Descansos y pausas moderadas durante intervalos de trabajo.</t>
  </si>
  <si>
    <t>*Uso de EPP (gorra, gafas oscuras, guantes, botas de seguridad).
*Ropa de trabajo. *Hidratación.
*Descansos y pausas moderadas durante intervalos de trabajo.</t>
  </si>
  <si>
    <t>*Hidratación.</t>
  </si>
  <si>
    <t>ELABORACIÓN MATRIZ DEL PROCESO RECOLECCIÓN Y TRANSPORTE DE AGUAS RESIDUALES, BASADOS EN METODOLOGÍA NTC ISO 31000:2018</t>
  </si>
  <si>
    <t>Oficial de Redes Alcantarillado, Operador Equipo Pesado, Contratista</t>
  </si>
  <si>
    <t>Oficial Conductor, Oficial de Redes Alcantarillado, Contratista</t>
  </si>
  <si>
    <t>Operador Equipo Pesado</t>
  </si>
  <si>
    <t>Oficial Redes Alcantarillado, Operador Equipo Pesado</t>
  </si>
  <si>
    <t>Operador Bomba, Oficial Redes Alcantarillado, Contratista</t>
  </si>
  <si>
    <t>Subgerente Redes Alcantarillado, Director Mantenimiento Correctivo, Director Tratamiento y Bombeo, Director Mantenimiento Preventivo y Nuevas Instalaciones, Ingeniero Redes Alcantarillado, Ingeniero Estaciones y Edares, Ingeniero Mantenimiento Preventivo y Nuevas Instalaciones, Coordinador Industrial, Analista en su Especialidad, Auxiliar Redes Alcantarillado, Auxiliar Administrativo en su Especialidad, Dibujante, Topógrafo, Estudiante en Práctica</t>
  </si>
  <si>
    <t>Ingeniero Redes Alcantarillado, Ingeniero Mantenimiento Preventivo y Nuevas Instalaciones, Ingeniero de Estaciones y Edares, Supervisor de Redes Alcantarillado, Oficial Conductor</t>
  </si>
  <si>
    <t>ELIANNA TINOCO, ANALISTA EN SU ESPECIALIDAD
JESÚS VASQUEZ, ING. MANTENIMIENTO PREVENTIVO Y NUEVAS INSTALACIONES
ANDRIS CASTRO, OFICIAL REDES ALCANTARILLADO
WENDY VEGA, ASESOR SST</t>
  </si>
  <si>
    <t>*Vibraciones mano-brazo: Trastornos vasculares, nerviosos, musculares, de los huesos y de las articulaciones de las extremidades superiores.</t>
  </si>
  <si>
    <t>*Vibraciones de cuerpo entero: Trastornos respiratorios, músculo-esqueléticos, sensoriales, cardiovasculares, efectos sobre el sistema nervioso, sobre el sistema circulatorio o sobre el sistema digestivo.</t>
  </si>
  <si>
    <t xml:space="preserve">*Vías deterioradas.
*Maquinaria en malas condiciones de funcionamiento.
*Falta de mantenimiento de marquinaria.
*Personas imprudentes en la obra.
*Alta circulacion vehicular
*Volcamiento de maquinaria amarilla en movimiento.  
*Trabajo y/o transito en zonas con operación de maquinaria pesada. </t>
  </si>
  <si>
    <t>Oficial Conductor, Oficial de Redes Alcantarillado, Operador Equipo Pesado, Contratista</t>
  </si>
  <si>
    <t>MC-ST-DC-15 Programa de vigilancia epidemiológica para factores de riesgos psicosociales.
*Refuerzo con otras unidades de trabajo.
*Medidas EFR.
*Programación y compensación de turnos de trabajo.
*Aplicación de batería de riesgo psicosocial.</t>
  </si>
  <si>
    <t>MC-ST-DC-15 Programa de vigilancia epidemiológica para factores de riesgos psicosociales.
*Medidas EFR.
*Programación y compensación de turnos de trabajo.
*Aplicación de batería de riesgo psicosocial.</t>
  </si>
  <si>
    <t>MC-ST-DC-15 Programa de vigilancia epidemiológica para factores de riesgos psicosociales.
*Medidas EFR.
*Aplicación de batería de riesgo psicosocial.</t>
  </si>
  <si>
    <t>MC-ST-DC-15 Programa de vigilancia epidemiológica para factores de riesgos psicosociales.
*Aplicación de batería de riesgo psicosocial.</t>
  </si>
  <si>
    <t>Operador Unidad de Inspección, Oficial de Redes Alcantarillado, Contratista</t>
  </si>
  <si>
    <t>Oficial de Redes Alcantarillado, Contratista</t>
  </si>
  <si>
    <t>Oficial de Redes Alcantarillado, Operador Bomba</t>
  </si>
  <si>
    <t>Topógrafo, Oficial Redes Alcantarillado, Estudiante en Práctica, Contratista</t>
  </si>
  <si>
    <t>FENÓMENOS NATURALES: Arroyos</t>
  </si>
  <si>
    <t>FENÓMENOS NATURALES: Derrumbe</t>
  </si>
  <si>
    <t>FENÓMENOS NATURALES: Tormenta eléctrica</t>
  </si>
  <si>
    <t>SEGURIDAD: 
Exposición a cuerpos de aguas profundas (Inmersión)</t>
  </si>
  <si>
    <t>SEGURIDAD: Tecnológico-Incendios</t>
  </si>
  <si>
    <t>SEGURIDAD: Tecnológico-Fugas</t>
  </si>
  <si>
    <t>SEGURIDAD: 
Locativo-Almacenamiento</t>
  </si>
  <si>
    <t>*Agresiones verbales y físicas, heridas, estrés laboral, pérdidas económicas.</t>
  </si>
  <si>
    <t>*Cefaleas, falta de coordinación, náuseas, vómitos, irritación de vías respiratorias, ojos, piel y tracto gastrointestinal, quemaduras, dermatitis, reacciones alérgicas.</t>
  </si>
  <si>
    <t>*Fracturas, contusiones, daño cervical, pérdidas económicas.</t>
  </si>
  <si>
    <t>*Cefaleas, falta de coordinación, náuseas, vómitos, irritación de vías respiratorias, ojos, piel y tracto gastrointestinal, Quemaduras, dermatitis, reacciones alérgicas.</t>
  </si>
  <si>
    <t>*Golpes, heridas, fracturas, atrapamientos, quemaduras.
*Cefaleas, falta de coordinación, náuseas, vómitos, irritación de vías respiratorias, ojos, piel y tracto gastrointestinal, dermatitis, reacciones alérgicas.
*Daños materiales.</t>
  </si>
  <si>
    <t>*Golpes, heridas, fracturas, atrapamientos, quemaduras.
*Riesgo bilógico.
*Cefaleas, falta de coordinación, náuseas, vómitos, irritación de vías respiratorias, ojos, piel y tracto gastrointestinal, dermatitis, reacciones alérgicas.
*Daños materiales.</t>
  </si>
  <si>
    <t>*Electrocución, paro cardiaco, paro respiratorio, fibrilación ventricular, tetanización, quemaduras severas, shock eléctrico.
*Golpes, heridas, fracturas, atrapamientos, electrocución, quemaduras.</t>
  </si>
  <si>
    <t>MANTENIMIENTO DE SISTEMAS DE BOMBEO DE AGUA RESIDUAL (MONTAJE Y DESMONTE DE BOMBAS, LIMPIEZA DE EQUIPOS, AJUSTE DE SELLOS, LIMPIEZA MANUAL DE LÍNEAS DE SUCCIÓN Y DESCARGA)</t>
  </si>
  <si>
    <t>Operador Bomba</t>
  </si>
  <si>
    <t>*Uso de EPP (gafas, mascarilla, guantes de seguridad, botas de seguridad, escafandra).
*Ropa de trabajo.  
*Uso de jabón antibacterial.
*Vacunación.</t>
  </si>
  <si>
    <t xml:space="preserve">TA-DC-4 Manual de operaciones de estaciones de alcantarillado.
MC-ST-IT-12 Uso, cuidado y limitaciones de los elementos de protección personal.
*Programa de riesgo biológico. 
*Evaluaciones médicas ocupacionales. </t>
  </si>
  <si>
    <t>*Uso de diferenciales para el montaje y desmonte de equipos de bombeo.</t>
  </si>
  <si>
    <t>*Mantenimiento locativo y electromecánico a las instalaciones.
*Verificación del sitio de trabajo / condiciones ambientales. Suspender la actividad en caso de encontrarse no apto.</t>
  </si>
  <si>
    <t xml:space="preserve">*Trabajos nocturnos </t>
  </si>
  <si>
    <t>*Sistema de iluminación en estaciones de bombeo.
*Mantener en perfecto estado de orden y aseo la zona de trabajo.</t>
  </si>
  <si>
    <t>*Planta eléctrica.
*Cuarto de máquinas.
*Uso de máquinas, equipos o herramientas.</t>
  </si>
  <si>
    <t>*Mantenimiento a bombas.
*Mantenimiento a planta de emergencia.</t>
  </si>
  <si>
    <t>*Plantas de emergencia con cabinas de insonorización.</t>
  </si>
  <si>
    <t>*Operación de equipos de bombeo.</t>
  </si>
  <si>
    <t>*Mantenimiento preventivo y correctivo de equipos.</t>
  </si>
  <si>
    <t>*Uso de EPP (guantes, protector auditivo, botas de seguridad)</t>
  </si>
  <si>
    <t>*Hoja de seguridad de los químicos usados en la operación.
MC-ST-PO-3 Evaluaciones medicas ocupacionales.</t>
  </si>
  <si>
    <t>*Contacto con tableros eléctricos y cables de alta tensión.</t>
  </si>
  <si>
    <t>*Desnivel en el suelo.
*Desorden.
*Subir y bajar escaleras.
*Transitar por áreas de trabajo.
*Obstáculos en el piso.
*Superficie resbalosa.</t>
  </si>
  <si>
    <t>*Escaleras con superficie antideslizantes.</t>
  </si>
  <si>
    <t>OPERACIÓN DE SISTEMAS DE BOMBEO DE AGUA RESIDUAL (MANIPULACIÓN DE TABLERO ELÉCTRICO, ENCENDIDO Y APAGADO DE BOMBAS, REVISIÓN DE AMPERAJE, OPERACIÓN DE PLANTA DE EMERGENCIA)</t>
  </si>
  <si>
    <t>*Saturación de vapores combustibles.</t>
  </si>
  <si>
    <t>*Demarcación de zonas de almacenamiento.</t>
  </si>
  <si>
    <t xml:space="preserve">*Almacenamiento de combustible. </t>
  </si>
  <si>
    <t>*Etiqueta y rotulado de sustancias químicas.
*Uso de tanques especiales de almacenamiento de combustible.</t>
  </si>
  <si>
    <t>*Hoja de seguridad.
MC-ST-IT-12 Uso, cuidado y limitaciones de los elementos de protección personal.
*Plan de contingencia.
*Brigadas de emergencia.</t>
  </si>
  <si>
    <t>*Cortocircuitos.
*Saturación de vapores combustibles.
*Fallas en máquinas.</t>
  </si>
  <si>
    <t>*Cortocircuitos.
*Fallas en máquinas.</t>
  </si>
  <si>
    <t>*Ingreso a cámara seca con profundidad &gt; 1,2 metros</t>
  </si>
  <si>
    <t>*Análisis de trabajo seguro
MC-ST-IT-12 Uso, cuidado y limitaciones de los elementos de protección personal.</t>
  </si>
  <si>
    <t>*Ventilar el espacio de trabajo.
*Escalera de acceso-</t>
  </si>
  <si>
    <t>*Asfixia, sofocamiento, choques eléctricos, caídas y fatiga por el calor, atrapamientos.</t>
  </si>
  <si>
    <r>
      <rPr>
        <b/>
        <sz val="16"/>
        <color rgb="FFFF0000"/>
        <rFont val="Tahoma"/>
        <family val="2"/>
      </rPr>
      <t>MC-ST-FR-XX</t>
    </r>
    <r>
      <rPr>
        <b/>
        <sz val="16"/>
        <color theme="1"/>
        <rFont val="Tahoma"/>
        <family val="2"/>
      </rPr>
      <t xml:space="preserve">
Version: </t>
    </r>
    <r>
      <rPr>
        <sz val="16"/>
        <color theme="1"/>
        <rFont val="Tahoma"/>
        <family val="2"/>
      </rPr>
      <t>01</t>
    </r>
    <r>
      <rPr>
        <b/>
        <sz val="16"/>
        <color theme="1"/>
        <rFont val="Tahoma"/>
        <family val="2"/>
      </rPr>
      <t xml:space="preserve">
Fecha: </t>
    </r>
    <r>
      <rPr>
        <sz val="16"/>
        <color theme="1"/>
        <rFont val="Tahoma"/>
        <family val="2"/>
      </rPr>
      <t>06/03/2024</t>
    </r>
  </si>
  <si>
    <t>MC-ST-FR-92
Version: 00
Fecha: 04/03/2024</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</si>
</sst>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0"/>
      <name val="Arial"/>
      <family val="2"/>
    </font>
    <font>
      <sz val="12"/>
      <name val="Times New Roman"/>
      <family val="1"/>
    </font>
    <font>
      <sz val="11"/>
      <name val="Arial"/>
      <family val="2"/>
    </font>
    <font>
      <b/>
      <sz val="11"/>
      <name val="Arial"/>
      <family val="2"/>
    </font>
    <font>
      <b/>
      <sz val="16"/>
      <color theme="1"/>
      <name val="Tahoma"/>
      <family val="2"/>
    </font>
    <font>
      <b/>
      <sz val="16"/>
      <name val="Tahoma"/>
      <family val="2"/>
    </font>
    <font>
      <sz val="16"/>
      <color theme="1"/>
      <name val="Tahoma"/>
      <family val="2"/>
    </font>
    <font>
      <sz val="16"/>
      <color rgb="FFFF0000"/>
      <name val="Tahoma"/>
      <family val="2"/>
    </font>
    <font>
      <sz val="16"/>
      <name val="Tahoma"/>
      <family val="2"/>
    </font>
    <font>
      <b/>
      <sz val="9"/>
      <name val="Tahoma"/>
      <family val="2"/>
    </font>
    <font>
      <sz val="9"/>
      <name val="Tahoma"/>
      <family val="2"/>
    </font>
    <font>
      <b/>
      <sz val="9"/>
      <color rgb="FF000000"/>
      <name val="Tahoma"/>
      <family val="2"/>
    </font>
    <font>
      <b/>
      <sz val="9"/>
      <color theme="1"/>
      <name val="Tahoma"/>
      <family val="2"/>
    </font>
    <font>
      <sz val="9"/>
      <color theme="1"/>
      <name val="Tahoma"/>
      <family val="2"/>
    </font>
    <font>
      <sz val="9"/>
      <color rgb="FF000000"/>
      <name val="Tahoma"/>
      <family val="2"/>
    </font>
    <font>
      <b/>
      <sz val="9"/>
      <color rgb="FF000000"/>
      <name val="Arial"/>
      <family val="2"/>
    </font>
    <font>
      <b/>
      <u/>
      <sz val="9"/>
      <color rgb="FF000000"/>
      <name val="Tahoma"/>
      <family val="2"/>
    </font>
    <font>
      <sz val="9"/>
      <color rgb="FF000000"/>
      <name val="Arial"/>
      <family val="2"/>
    </font>
    <font>
      <b/>
      <sz val="8"/>
      <color rgb="FF000000"/>
      <name val="Tahoma"/>
      <family val="2"/>
    </font>
    <font>
      <sz val="8"/>
      <color rgb="FF000000"/>
      <name val="Tahoma"/>
      <family val="2"/>
    </font>
    <font>
      <sz val="12"/>
      <name val="Tahoma"/>
      <family val="2"/>
    </font>
    <font>
      <b/>
      <sz val="18"/>
      <name val="Tahoma"/>
      <family val="2"/>
    </font>
    <font>
      <sz val="11"/>
      <color theme="1"/>
      <name val="Tahoma"/>
      <family val="2"/>
    </font>
    <font>
      <sz val="8"/>
      <name val="Tahoma"/>
      <family val="2"/>
    </font>
    <font>
      <b/>
      <sz val="12"/>
      <name val="Tahoma"/>
      <family val="2"/>
    </font>
    <font>
      <b/>
      <sz val="10"/>
      <name val="Tahoma"/>
      <family val="2"/>
    </font>
    <font>
      <b/>
      <sz val="8"/>
      <name val="Tahoma"/>
      <family val="2"/>
    </font>
    <font>
      <sz val="9"/>
      <color rgb="FFFF0000"/>
      <name val="Tahoma"/>
      <family val="2"/>
    </font>
    <font>
      <b/>
      <sz val="12"/>
      <color rgb="FFFF0000"/>
      <name val="Tahoma"/>
      <family val="2"/>
    </font>
    <font>
      <b/>
      <sz val="11"/>
      <color theme="1"/>
      <name val="Tahoma"/>
      <family val="2"/>
    </font>
    <font>
      <b/>
      <sz val="11"/>
      <name val="Tahoma"/>
      <family val="2"/>
    </font>
    <font>
      <sz val="11"/>
      <name val="Tahoma"/>
      <family val="2"/>
    </font>
    <font>
      <sz val="18"/>
      <name val="Tahoma"/>
      <family val="2"/>
    </font>
    <font>
      <b/>
      <sz val="20"/>
      <color theme="1"/>
      <name val="Tahoma"/>
      <family val="2"/>
    </font>
    <font>
      <b/>
      <sz val="10"/>
      <color theme="1"/>
      <name val="Tahoma"/>
      <family val="2"/>
    </font>
    <font>
      <b/>
      <sz val="10"/>
      <color indexed="8"/>
      <name val="Tahoma"/>
      <family val="2"/>
    </font>
    <font>
      <b/>
      <sz val="16"/>
      <color rgb="FFFF0000"/>
      <name val="Tahoma"/>
      <family val="2"/>
    </font>
  </fonts>
  <fills count="25">
    <fill>
      <patternFill patternType="none"/>
    </fill>
    <fill>
      <patternFill patternType="gray125"/>
    </fill>
    <fill>
      <patternFill patternType="solid">
        <fgColor theme="8" tint="0.39997558519241921"/>
        <bgColor indexed="64"/>
      </patternFill>
    </fill>
    <fill>
      <patternFill patternType="solid">
        <fgColor indexed="9"/>
        <bgColor indexed="64"/>
      </patternFill>
    </fill>
    <fill>
      <patternFill patternType="solid">
        <fgColor indexed="11"/>
        <bgColor indexed="64"/>
      </patternFill>
    </fill>
    <fill>
      <patternFill patternType="solid">
        <fgColor indexed="10"/>
        <bgColor indexed="64"/>
      </patternFill>
    </fill>
    <fill>
      <patternFill patternType="solid">
        <fgColor indexed="49"/>
        <bgColor indexed="64"/>
      </patternFill>
    </fill>
    <fill>
      <patternFill patternType="solid">
        <fgColor indexed="53"/>
        <bgColor indexed="64"/>
      </patternFill>
    </fill>
    <fill>
      <patternFill patternType="solid">
        <fgColor theme="0"/>
        <bgColor indexed="64"/>
      </patternFill>
    </fill>
    <fill>
      <patternFill patternType="solid">
        <fgColor rgb="FFFFFF00"/>
        <bgColor indexed="64"/>
      </patternFill>
    </fill>
    <fill>
      <patternFill patternType="solid">
        <fgColor rgb="FFF9A805"/>
        <bgColor indexed="64"/>
      </patternFill>
    </fill>
    <fill>
      <patternFill patternType="solid">
        <fgColor rgb="FF1DE722"/>
        <bgColor indexed="64"/>
      </patternFill>
    </fill>
    <fill>
      <patternFill patternType="solid">
        <fgColor rgb="FFFF000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F2F2F2"/>
        <bgColor indexed="64"/>
      </patternFill>
    </fill>
    <fill>
      <patternFill patternType="solid">
        <fgColor rgb="FFFFFFCC"/>
        <bgColor indexed="64"/>
      </patternFill>
    </fill>
    <fill>
      <patternFill patternType="solid">
        <fgColor rgb="FFFFFF00"/>
        <bgColor rgb="FF000000"/>
      </patternFill>
    </fill>
    <fill>
      <patternFill patternType="solid">
        <fgColor rgb="FFFF0000"/>
        <bgColor rgb="FF000000"/>
      </patternFill>
    </fill>
    <fill>
      <patternFill patternType="solid">
        <fgColor rgb="FFD9D9D9"/>
        <bgColor indexed="64"/>
      </patternFill>
    </fill>
    <fill>
      <patternFill patternType="solid">
        <fgColor rgb="FFF2F2F2"/>
        <bgColor rgb="FF000000"/>
      </patternFill>
    </fill>
    <fill>
      <patternFill patternType="solid">
        <fgColor rgb="FFFCF305"/>
        <bgColor rgb="FF000000"/>
      </patternFill>
    </fill>
    <fill>
      <patternFill patternType="solid">
        <fgColor rgb="FF00B050"/>
        <bgColor rgb="FF000000"/>
      </patternFill>
    </fill>
    <fill>
      <patternFill patternType="solid">
        <fgColor rgb="FFF9A805"/>
        <bgColor rgb="FF000000"/>
      </patternFill>
    </fill>
    <fill>
      <patternFill patternType="solid">
        <fgColor rgb="FF00FF00"/>
        <bgColor rgb="FF000000"/>
      </patternFill>
    </fill>
  </fills>
  <borders count="12">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8">
    <xf numFmtId="0" fontId="0" fillId="0" borderId="0"/>
    <xf numFmtId="9" fontId="3" fillId="0" borderId="0" applyFont="0" applyFill="0" applyBorder="0" applyAlignment="0" applyProtection="0"/>
    <xf numFmtId="0" fontId="5" fillId="0" borderId="0"/>
    <xf numFmtId="0" fontId="3" fillId="0" borderId="0"/>
    <xf numFmtId="0" fontId="2" fillId="0" borderId="0"/>
    <xf numFmtId="0" fontId="4" fillId="0" borderId="0"/>
    <xf numFmtId="0" fontId="1" fillId="0" borderId="0"/>
    <xf numFmtId="0" fontId="4" fillId="0" borderId="0"/>
  </cellStyleXfs>
  <cellXfs count="170">
    <xf numFmtId="0" fontId="0" fillId="0" borderId="0" xfId="0"/>
    <xf numFmtId="0" fontId="6" fillId="0" borderId="2" xfId="0" applyFont="1" applyBorder="1" applyAlignment="1">
      <alignment horizontal="left" vertical="center"/>
    </xf>
    <xf numFmtId="0" fontId="6" fillId="0" borderId="2" xfId="2" applyFont="1" applyBorder="1" applyAlignment="1">
      <alignment horizontal="left"/>
    </xf>
    <xf numFmtId="0" fontId="6" fillId="0" borderId="2" xfId="2" applyFont="1" applyBorder="1" applyAlignment="1">
      <alignment vertical="center" wrapText="1"/>
    </xf>
    <xf numFmtId="0" fontId="7" fillId="0" borderId="6" xfId="2" applyFont="1" applyBorder="1" applyAlignment="1">
      <alignment vertical="center" wrapText="1"/>
    </xf>
    <xf numFmtId="0" fontId="7" fillId="0" borderId="2" xfId="2" applyFont="1" applyBorder="1" applyAlignment="1">
      <alignment horizontal="left" vertical="center" wrapText="1"/>
    </xf>
    <xf numFmtId="0" fontId="7" fillId="0" borderId="2" xfId="2" applyFont="1" applyBorder="1" applyAlignment="1">
      <alignment vertical="center"/>
    </xf>
    <xf numFmtId="0" fontId="6" fillId="0" borderId="2" xfId="0" applyFont="1" applyBorder="1" applyAlignment="1">
      <alignment horizontal="center" vertical="center"/>
    </xf>
    <xf numFmtId="0" fontId="7" fillId="0" borderId="2" xfId="2" applyFont="1" applyBorder="1" applyAlignment="1">
      <alignment vertical="center" wrapText="1"/>
    </xf>
    <xf numFmtId="0" fontId="10" fillId="0" borderId="0" xfId="4" applyFont="1"/>
    <xf numFmtId="0" fontId="10" fillId="0" borderId="0" xfId="4" applyFont="1" applyAlignment="1">
      <alignment vertical="center"/>
    </xf>
    <xf numFmtId="0" fontId="10" fillId="0" borderId="0" xfId="4" applyFont="1" applyAlignment="1">
      <alignment vertical="center" wrapText="1"/>
    </xf>
    <xf numFmtId="0" fontId="14" fillId="0" borderId="0" xfId="5" applyFont="1"/>
    <xf numFmtId="0" fontId="14" fillId="0" borderId="2" xfId="5" applyFont="1" applyBorder="1" applyAlignment="1">
      <alignment horizontal="center" vertical="center" wrapText="1"/>
    </xf>
    <xf numFmtId="0" fontId="16" fillId="16" borderId="2" xfId="5" applyFont="1" applyFill="1" applyBorder="1" applyAlignment="1">
      <alignment vertical="center" wrapText="1"/>
    </xf>
    <xf numFmtId="0" fontId="15" fillId="9" borderId="2" xfId="5" applyFont="1" applyFill="1" applyBorder="1" applyAlignment="1">
      <alignment horizontal="left" vertical="center" readingOrder="1"/>
    </xf>
    <xf numFmtId="0" fontId="15" fillId="12" borderId="2" xfId="5" applyFont="1" applyFill="1" applyBorder="1" applyAlignment="1">
      <alignment horizontal="left" vertical="center" readingOrder="1"/>
    </xf>
    <xf numFmtId="0" fontId="17" fillId="0" borderId="2" xfId="5" applyFont="1" applyBorder="1" applyAlignment="1">
      <alignment horizontal="left" vertical="center" wrapText="1"/>
    </xf>
    <xf numFmtId="0" fontId="16" fillId="9" borderId="2" xfId="5" applyFont="1" applyFill="1" applyBorder="1" applyAlignment="1">
      <alignment vertical="center" wrapText="1"/>
    </xf>
    <xf numFmtId="0" fontId="16" fillId="12" borderId="2" xfId="5" applyFont="1" applyFill="1" applyBorder="1" applyAlignment="1">
      <alignment vertical="center" wrapText="1"/>
    </xf>
    <xf numFmtId="0" fontId="15" fillId="17" borderId="2" xfId="5" applyFont="1" applyFill="1" applyBorder="1" applyAlignment="1">
      <alignment horizontal="justify" vertical="center" wrapText="1"/>
    </xf>
    <xf numFmtId="0" fontId="15" fillId="18" borderId="2" xfId="5" applyFont="1" applyFill="1" applyBorder="1" applyAlignment="1">
      <alignment horizontal="justify" vertical="center" wrapText="1"/>
    </xf>
    <xf numFmtId="0" fontId="15" fillId="18" borderId="2" xfId="5" applyFont="1" applyFill="1" applyBorder="1" applyAlignment="1">
      <alignment vertical="center" wrapText="1"/>
    </xf>
    <xf numFmtId="0" fontId="12" fillId="8" borderId="0" xfId="3" applyFont="1" applyFill="1"/>
    <xf numFmtId="0" fontId="12" fillId="0" borderId="0" xfId="3" applyFont="1"/>
    <xf numFmtId="0" fontId="12" fillId="0" borderId="0" xfId="3" applyFont="1" applyAlignment="1">
      <alignment vertical="center" wrapText="1"/>
    </xf>
    <xf numFmtId="0" fontId="10" fillId="0" borderId="0" xfId="3" applyFont="1" applyAlignment="1">
      <alignment horizontal="center"/>
    </xf>
    <xf numFmtId="0" fontId="12" fillId="8" borderId="0" xfId="3" applyFont="1" applyFill="1" applyAlignment="1">
      <alignment horizontal="center"/>
    </xf>
    <xf numFmtId="0" fontId="12" fillId="8" borderId="0" xfId="3" applyFont="1" applyFill="1" applyAlignment="1">
      <alignment horizontal="center" vertical="center"/>
    </xf>
    <xf numFmtId="0" fontId="24" fillId="3" borderId="0" xfId="0" applyFont="1" applyFill="1"/>
    <xf numFmtId="0" fontId="26" fillId="0" borderId="0" xfId="0" applyFont="1"/>
    <xf numFmtId="0" fontId="27" fillId="3" borderId="0" xfId="0" applyFont="1" applyFill="1"/>
    <xf numFmtId="0" fontId="24" fillId="6" borderId="0" xfId="0" applyFont="1" applyFill="1"/>
    <xf numFmtId="0" fontId="28" fillId="3" borderId="0" xfId="0" applyFont="1" applyFill="1" applyAlignment="1">
      <alignment vertical="center"/>
    </xf>
    <xf numFmtId="0" fontId="28" fillId="3" borderId="0" xfId="0" applyFont="1" applyFill="1" applyAlignment="1">
      <alignment horizontal="center" vertical="center"/>
    </xf>
    <xf numFmtId="0" fontId="29" fillId="4" borderId="2" xfId="0" applyFont="1" applyFill="1" applyBorder="1" applyAlignment="1">
      <alignment horizontal="center" vertical="center" wrapText="1"/>
    </xf>
    <xf numFmtId="0" fontId="29" fillId="9" borderId="2" xfId="0" applyFont="1" applyFill="1" applyBorder="1" applyAlignment="1">
      <alignment horizontal="center" vertical="center" wrapText="1"/>
    </xf>
    <xf numFmtId="0" fontId="29" fillId="10" borderId="2" xfId="0" applyFont="1" applyFill="1" applyBorder="1" applyAlignment="1">
      <alignment horizontal="center" vertical="center" wrapText="1"/>
    </xf>
    <xf numFmtId="0" fontId="29" fillId="5" borderId="2" xfId="0" applyFont="1" applyFill="1" applyBorder="1" applyAlignment="1">
      <alignment horizontal="center" vertical="center" wrapText="1"/>
    </xf>
    <xf numFmtId="0" fontId="28" fillId="3" borderId="4" xfId="0" applyFont="1" applyFill="1" applyBorder="1" applyAlignment="1">
      <alignment horizontal="center" vertical="center"/>
    </xf>
    <xf numFmtId="0" fontId="24" fillId="7" borderId="0" xfId="0" applyFont="1" applyFill="1"/>
    <xf numFmtId="0" fontId="28" fillId="3" borderId="0" xfId="0" applyFont="1" applyFill="1" applyAlignment="1">
      <alignment horizontal="center"/>
    </xf>
    <xf numFmtId="0" fontId="24" fillId="0" borderId="0" xfId="0" applyFont="1" applyAlignment="1">
      <alignment horizontal="center"/>
    </xf>
    <xf numFmtId="0" fontId="28" fillId="3" borderId="0" xfId="0" applyFont="1" applyFill="1" applyAlignment="1">
      <alignment horizontal="center" vertical="center" wrapText="1"/>
    </xf>
    <xf numFmtId="0" fontId="29" fillId="8" borderId="0" xfId="0" applyFont="1" applyFill="1" applyAlignment="1">
      <alignment horizontal="center"/>
    </xf>
    <xf numFmtId="0" fontId="28" fillId="3" borderId="0" xfId="0" applyFont="1" applyFill="1" applyAlignment="1">
      <alignment vertical="center" wrapText="1"/>
    </xf>
    <xf numFmtId="9" fontId="28" fillId="3" borderId="0" xfId="0" applyNumberFormat="1" applyFont="1" applyFill="1" applyAlignment="1">
      <alignment horizontal="center" vertical="center" wrapText="1"/>
    </xf>
    <xf numFmtId="0" fontId="29" fillId="11" borderId="2" xfId="0" applyFont="1" applyFill="1" applyBorder="1" applyAlignment="1">
      <alignment horizontal="center" vertical="center" wrapText="1"/>
    </xf>
    <xf numFmtId="0" fontId="28" fillId="3" borderId="4" xfId="0" applyFont="1" applyFill="1" applyBorder="1" applyAlignment="1">
      <alignment horizontal="center" vertical="center" wrapText="1"/>
    </xf>
    <xf numFmtId="0" fontId="15" fillId="13" borderId="2" xfId="5" applyFont="1" applyFill="1" applyBorder="1" applyAlignment="1">
      <alignment horizontal="left" vertical="center" readingOrder="1"/>
    </xf>
    <xf numFmtId="0" fontId="15" fillId="10" borderId="2" xfId="5" applyFont="1" applyFill="1" applyBorder="1" applyAlignment="1">
      <alignment horizontal="left" vertical="center" readingOrder="1"/>
    </xf>
    <xf numFmtId="0" fontId="16" fillId="13" borderId="2" xfId="5" applyFont="1" applyFill="1" applyBorder="1" applyAlignment="1">
      <alignment vertical="center" wrapText="1"/>
    </xf>
    <xf numFmtId="0" fontId="16" fillId="10" borderId="2" xfId="5" applyFont="1" applyFill="1" applyBorder="1" applyAlignment="1">
      <alignment vertical="center" wrapText="1"/>
    </xf>
    <xf numFmtId="0" fontId="15" fillId="20" borderId="2" xfId="5" applyFont="1" applyFill="1" applyBorder="1" applyAlignment="1">
      <alignment vertical="center" wrapText="1"/>
    </xf>
    <xf numFmtId="0" fontId="15" fillId="21" borderId="2" xfId="5" applyFont="1" applyFill="1" applyBorder="1" applyAlignment="1">
      <alignment vertical="center" wrapText="1"/>
    </xf>
    <xf numFmtId="0" fontId="18" fillId="18" borderId="2" xfId="5" applyFont="1" applyFill="1" applyBorder="1" applyAlignment="1">
      <alignment vertical="center" wrapText="1"/>
    </xf>
    <xf numFmtId="0" fontId="16" fillId="20" borderId="2" xfId="5" applyFont="1" applyFill="1" applyBorder="1" applyAlignment="1">
      <alignment vertical="center" wrapText="1"/>
    </xf>
    <xf numFmtId="0" fontId="18" fillId="21" borderId="2" xfId="5" applyFont="1" applyFill="1" applyBorder="1" applyAlignment="1">
      <alignment vertical="center" wrapText="1"/>
    </xf>
    <xf numFmtId="0" fontId="15" fillId="22" borderId="2" xfId="5" applyFont="1" applyFill="1" applyBorder="1" applyAlignment="1">
      <alignment horizontal="justify" vertical="center" wrapText="1"/>
    </xf>
    <xf numFmtId="0" fontId="18" fillId="0" borderId="2" xfId="5" applyFont="1" applyBorder="1" applyAlignment="1">
      <alignment horizontal="left" vertical="center" wrapText="1"/>
    </xf>
    <xf numFmtId="0" fontId="15" fillId="22" borderId="2" xfId="5" applyFont="1" applyFill="1" applyBorder="1" applyAlignment="1">
      <alignment vertical="center" wrapText="1"/>
    </xf>
    <xf numFmtId="0" fontId="18" fillId="22" borderId="2" xfId="5" applyFont="1" applyFill="1" applyBorder="1" applyAlignment="1">
      <alignment vertical="center" wrapText="1"/>
    </xf>
    <xf numFmtId="0" fontId="15" fillId="23" borderId="2" xfId="5" applyFont="1" applyFill="1" applyBorder="1" applyAlignment="1">
      <alignment vertical="center" wrapText="1"/>
    </xf>
    <xf numFmtId="0" fontId="18" fillId="23" borderId="2" xfId="5" applyFont="1" applyFill="1" applyBorder="1" applyAlignment="1">
      <alignment vertical="center" wrapText="1"/>
    </xf>
    <xf numFmtId="0" fontId="29" fillId="18" borderId="2" xfId="0" applyFont="1" applyFill="1" applyBorder="1" applyAlignment="1">
      <alignment horizontal="center" vertical="center" wrapText="1"/>
    </xf>
    <xf numFmtId="0" fontId="29" fillId="23"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29" fillId="24" borderId="3" xfId="0" applyFont="1" applyFill="1" applyBorder="1" applyAlignment="1">
      <alignment horizontal="center" vertical="center" wrapText="1"/>
    </xf>
    <xf numFmtId="0" fontId="29" fillId="3" borderId="0" xfId="0" applyFont="1" applyFill="1" applyAlignment="1">
      <alignment horizontal="center" vertical="center"/>
    </xf>
    <xf numFmtId="0" fontId="29" fillId="3" borderId="2" xfId="0" applyFont="1" applyFill="1" applyBorder="1" applyAlignment="1">
      <alignment horizontal="left" vertical="center"/>
    </xf>
    <xf numFmtId="0" fontId="28" fillId="3" borderId="2" xfId="0" applyFont="1" applyFill="1" applyBorder="1" applyAlignment="1">
      <alignment horizontal="center" vertical="center"/>
    </xf>
    <xf numFmtId="0" fontId="34" fillId="3" borderId="0" xfId="0" applyFont="1" applyFill="1" applyAlignment="1">
      <alignment horizontal="center" vertical="center" wrapText="1"/>
    </xf>
    <xf numFmtId="0" fontId="12" fillId="0" borderId="0" xfId="4" applyFont="1" applyAlignment="1">
      <alignment vertical="center"/>
    </xf>
    <xf numFmtId="0" fontId="12" fillId="0" borderId="2" xfId="6" applyFont="1" applyBorder="1" applyAlignment="1">
      <alignment vertical="center" wrapText="1"/>
    </xf>
    <xf numFmtId="0" fontId="10" fillId="0" borderId="2" xfId="6" applyFont="1" applyBorder="1" applyAlignment="1">
      <alignment vertical="center" wrapText="1"/>
    </xf>
    <xf numFmtId="0" fontId="9" fillId="8" borderId="2" xfId="5" applyFont="1" applyFill="1" applyBorder="1" applyAlignment="1">
      <alignment horizontal="center" vertical="center" textRotation="90" wrapText="1"/>
    </xf>
    <xf numFmtId="0" fontId="32" fillId="8" borderId="2" xfId="5" applyFont="1" applyFill="1" applyBorder="1" applyAlignment="1" applyProtection="1">
      <alignment horizontal="center" vertical="center" textRotation="255" wrapText="1"/>
      <protection locked="0"/>
    </xf>
    <xf numFmtId="0" fontId="0" fillId="0" borderId="0" xfId="0" applyAlignment="1">
      <alignment wrapText="1"/>
    </xf>
    <xf numFmtId="0" fontId="34" fillId="2" borderId="2" xfId="2" applyFont="1" applyFill="1" applyBorder="1" applyAlignment="1">
      <alignment horizontal="center" vertical="center"/>
    </xf>
    <xf numFmtId="49" fontId="35" fillId="0" borderId="2" xfId="2" applyNumberFormat="1" applyFont="1" applyBorder="1" applyAlignment="1">
      <alignment horizontal="center" vertical="center"/>
    </xf>
    <xf numFmtId="14" fontId="35" fillId="0" borderId="2" xfId="0" applyNumberFormat="1" applyFont="1" applyBorder="1" applyAlignment="1">
      <alignment horizontal="center" vertical="center" wrapText="1"/>
    </xf>
    <xf numFmtId="0" fontId="0" fillId="0" borderId="2" xfId="0" applyBorder="1"/>
    <xf numFmtId="0" fontId="8" fillId="14" borderId="2" xfId="6" applyFont="1" applyFill="1" applyBorder="1" applyAlignment="1">
      <alignment horizontal="center" vertical="center" wrapText="1"/>
    </xf>
    <xf numFmtId="0" fontId="10" fillId="0" borderId="2" xfId="6" applyFont="1" applyBorder="1" applyAlignment="1">
      <alignment horizontal="left" vertical="center" wrapText="1"/>
    </xf>
    <xf numFmtId="0" fontId="36" fillId="0" borderId="2" xfId="6" applyFont="1" applyBorder="1" applyAlignment="1">
      <alignment vertical="center" wrapText="1"/>
    </xf>
    <xf numFmtId="0" fontId="33" fillId="0" borderId="0" xfId="0" applyFont="1" applyAlignment="1">
      <alignment horizontal="center" vertical="center"/>
    </xf>
    <xf numFmtId="0" fontId="33" fillId="0" borderId="0" xfId="0" applyFont="1" applyAlignment="1">
      <alignment vertical="center" wrapText="1"/>
    </xf>
    <xf numFmtId="0" fontId="34" fillId="2" borderId="2" xfId="2" applyFont="1" applyFill="1" applyBorder="1" applyAlignment="1">
      <alignment horizontal="center" vertical="center" wrapText="1"/>
    </xf>
    <xf numFmtId="0" fontId="11" fillId="0" borderId="2" xfId="6" applyFont="1" applyBorder="1" applyAlignment="1">
      <alignment vertical="center" wrapText="1"/>
    </xf>
    <xf numFmtId="0" fontId="14" fillId="0" borderId="0" xfId="5" applyFont="1" applyAlignment="1">
      <alignment vertical="center"/>
    </xf>
    <xf numFmtId="0" fontId="32" fillId="10" borderId="2" xfId="5" applyFont="1" applyFill="1" applyBorder="1" applyAlignment="1" applyProtection="1">
      <alignment horizontal="center" vertical="center" textRotation="255" wrapText="1"/>
      <protection locked="0"/>
    </xf>
    <xf numFmtId="0" fontId="32" fillId="0" borderId="2" xfId="5" applyFont="1" applyBorder="1" applyAlignment="1" applyProtection="1">
      <alignment horizontal="center" vertical="center" textRotation="255" wrapText="1"/>
      <protection locked="0"/>
    </xf>
    <xf numFmtId="9" fontId="11" fillId="0" borderId="2" xfId="1" applyFont="1" applyFill="1" applyBorder="1" applyAlignment="1" applyProtection="1">
      <alignment horizontal="center" vertical="center" wrapText="1"/>
      <protection locked="0"/>
    </xf>
    <xf numFmtId="0" fontId="33" fillId="8" borderId="2" xfId="3" applyFont="1" applyFill="1" applyBorder="1" applyAlignment="1">
      <alignment horizontal="left" vertical="center" wrapText="1"/>
    </xf>
    <xf numFmtId="0" fontId="26" fillId="0" borderId="2" xfId="0" applyFont="1" applyBorder="1" applyAlignment="1">
      <alignment vertical="center" wrapText="1"/>
    </xf>
    <xf numFmtId="0" fontId="35" fillId="0" borderId="2" xfId="2" applyFont="1" applyBorder="1" applyAlignment="1">
      <alignment horizontal="justify" vertical="center" wrapText="1"/>
    </xf>
    <xf numFmtId="0" fontId="34" fillId="8" borderId="2" xfId="2" applyFont="1" applyFill="1" applyBorder="1" applyAlignment="1">
      <alignment horizontal="center" vertical="center"/>
    </xf>
    <xf numFmtId="0" fontId="33" fillId="0" borderId="8" xfId="0" applyFont="1" applyBorder="1" applyAlignment="1">
      <alignment horizontal="center" vertical="center"/>
    </xf>
    <xf numFmtId="0" fontId="33" fillId="0" borderId="10" xfId="0" applyFont="1" applyBorder="1" applyAlignment="1">
      <alignment horizontal="center" vertical="center"/>
    </xf>
    <xf numFmtId="0" fontId="10" fillId="0" borderId="2" xfId="4" applyFont="1" applyFill="1" applyBorder="1" applyAlignment="1">
      <alignment vertical="center" wrapText="1"/>
    </xf>
    <xf numFmtId="0" fontId="12" fillId="0" borderId="2" xfId="6" applyFont="1" applyFill="1" applyBorder="1" applyAlignment="1">
      <alignment vertical="center" wrapText="1"/>
    </xf>
    <xf numFmtId="0" fontId="10" fillId="0" borderId="2" xfId="6" applyFont="1" applyFill="1" applyBorder="1" applyAlignment="1">
      <alignment vertical="center" wrapText="1"/>
    </xf>
    <xf numFmtId="0" fontId="12" fillId="0" borderId="2" xfId="4" applyFont="1" applyFill="1" applyBorder="1" applyAlignment="1">
      <alignment vertical="center" wrapText="1"/>
    </xf>
    <xf numFmtId="0" fontId="12" fillId="0" borderId="0" xfId="3" applyFont="1" applyFill="1" applyAlignment="1">
      <alignment horizontal="left" vertical="center"/>
    </xf>
    <xf numFmtId="0" fontId="9" fillId="0" borderId="8" xfId="3" applyFont="1" applyFill="1" applyBorder="1" applyAlignment="1">
      <alignment horizontal="left" vertical="center" wrapText="1"/>
    </xf>
    <xf numFmtId="0" fontId="9" fillId="0" borderId="2" xfId="3" applyFont="1" applyFill="1" applyBorder="1" applyAlignment="1">
      <alignment horizontal="left" vertical="center" wrapText="1"/>
    </xf>
    <xf numFmtId="0" fontId="12" fillId="0" borderId="0" xfId="3" applyFont="1" applyFill="1" applyAlignment="1">
      <alignment horizontal="left"/>
    </xf>
    <xf numFmtId="0" fontId="8" fillId="0" borderId="2" xfId="3" applyFont="1" applyFill="1" applyBorder="1" applyAlignment="1">
      <alignment horizontal="center" vertical="center" textRotation="90" wrapText="1"/>
    </xf>
    <xf numFmtId="0" fontId="9" fillId="0" borderId="2" xfId="5" applyFont="1" applyFill="1" applyBorder="1" applyAlignment="1">
      <alignment horizontal="center" vertical="center" textRotation="90" wrapText="1"/>
    </xf>
    <xf numFmtId="0" fontId="9" fillId="0" borderId="8" xfId="5" applyFont="1" applyFill="1" applyBorder="1" applyAlignment="1">
      <alignment horizontal="center" vertical="center" textRotation="90" wrapText="1"/>
    </xf>
    <xf numFmtId="0" fontId="12" fillId="0" borderId="0" xfId="3" applyFont="1" applyFill="1" applyAlignment="1">
      <alignment horizontal="center" vertical="center"/>
    </xf>
    <xf numFmtId="0" fontId="24" fillId="0" borderId="2" xfId="5" applyFont="1" applyFill="1" applyBorder="1" applyAlignment="1" applyProtection="1">
      <alignment horizontal="center" vertical="center" textRotation="255" wrapText="1"/>
      <protection locked="0"/>
    </xf>
    <xf numFmtId="0" fontId="9" fillId="0" borderId="7" xfId="5" applyFont="1" applyFill="1" applyBorder="1" applyAlignment="1">
      <alignment horizontal="center" vertical="center" wrapText="1"/>
    </xf>
    <xf numFmtId="0" fontId="9" fillId="0" borderId="5" xfId="5" applyFont="1" applyFill="1" applyBorder="1" applyAlignment="1">
      <alignment horizontal="center" vertical="center" textRotation="90" wrapText="1"/>
    </xf>
    <xf numFmtId="0" fontId="9" fillId="0" borderId="2" xfId="5" applyFont="1" applyFill="1" applyBorder="1" applyAlignment="1">
      <alignment horizontal="center" vertical="center" wrapText="1"/>
    </xf>
    <xf numFmtId="0" fontId="9" fillId="0" borderId="3" xfId="5" applyFont="1" applyFill="1" applyBorder="1" applyAlignment="1">
      <alignment horizontal="center" vertical="center" textRotation="90" wrapText="1"/>
    </xf>
    <xf numFmtId="0" fontId="10" fillId="0" borderId="2" xfId="4" applyFont="1" applyFill="1" applyBorder="1" applyAlignment="1">
      <alignment horizontal="left" vertical="center" wrapText="1"/>
    </xf>
    <xf numFmtId="0" fontId="12" fillId="0" borderId="2" xfId="3" applyFont="1" applyFill="1" applyBorder="1" applyAlignment="1">
      <alignment horizontal="left" vertical="center" wrapText="1"/>
    </xf>
    <xf numFmtId="0" fontId="32" fillId="0" borderId="2" xfId="5" applyFont="1" applyFill="1" applyBorder="1" applyAlignment="1" applyProtection="1">
      <alignment horizontal="center" vertical="center" textRotation="255" wrapText="1"/>
      <protection locked="0"/>
    </xf>
    <xf numFmtId="0" fontId="24" fillId="0" borderId="2" xfId="5" applyFont="1" applyFill="1" applyBorder="1" applyAlignment="1" applyProtection="1">
      <alignment horizontal="center" vertical="center" wrapText="1"/>
      <protection locked="0"/>
    </xf>
    <xf numFmtId="0" fontId="8" fillId="0" borderId="2" xfId="3" applyFont="1" applyFill="1" applyBorder="1" applyAlignment="1">
      <alignment horizontal="left" vertical="center" wrapText="1"/>
    </xf>
    <xf numFmtId="0" fontId="12" fillId="0" borderId="0" xfId="3" applyFont="1" applyFill="1" applyAlignment="1">
      <alignment horizontal="left" vertical="center" wrapText="1"/>
    </xf>
    <xf numFmtId="0" fontId="12" fillId="0" borderId="1" xfId="3" applyFont="1" applyFill="1" applyBorder="1" applyAlignment="1">
      <alignment horizontal="center" vertical="center" wrapText="1"/>
    </xf>
    <xf numFmtId="0" fontId="12" fillId="0" borderId="5" xfId="3" applyFont="1" applyFill="1" applyBorder="1" applyAlignment="1">
      <alignment horizontal="center" vertical="center" wrapText="1"/>
    </xf>
    <xf numFmtId="0" fontId="12" fillId="0" borderId="3" xfId="3" applyFont="1" applyFill="1" applyBorder="1" applyAlignment="1">
      <alignment horizontal="center" vertical="center" wrapText="1"/>
    </xf>
    <xf numFmtId="0" fontId="9" fillId="0" borderId="5" xfId="5" applyFont="1" applyFill="1" applyBorder="1" applyAlignment="1">
      <alignment horizontal="center" vertical="center" wrapText="1"/>
    </xf>
    <xf numFmtId="0" fontId="9" fillId="0" borderId="3" xfId="5" applyFont="1" applyFill="1" applyBorder="1" applyAlignment="1">
      <alignment horizontal="center" vertical="center" wrapText="1"/>
    </xf>
    <xf numFmtId="0" fontId="12" fillId="8" borderId="11" xfId="3" applyFont="1" applyFill="1" applyBorder="1" applyAlignment="1">
      <alignment horizontal="center"/>
    </xf>
    <xf numFmtId="0" fontId="12" fillId="8" borderId="8" xfId="3" applyFont="1" applyFill="1" applyBorder="1" applyAlignment="1">
      <alignment horizontal="left" vertical="center" wrapText="1" indent="1"/>
    </xf>
    <xf numFmtId="0" fontId="12" fillId="8" borderId="9" xfId="3" applyFont="1" applyFill="1" applyBorder="1" applyAlignment="1">
      <alignment horizontal="left" vertical="center" wrapText="1" indent="1"/>
    </xf>
    <xf numFmtId="0" fontId="12" fillId="0" borderId="9" xfId="3" applyFont="1" applyBorder="1" applyAlignment="1">
      <alignment horizontal="left" vertical="center" wrapText="1" indent="1"/>
    </xf>
    <xf numFmtId="0" fontId="12" fillId="8" borderId="10" xfId="3" applyFont="1" applyFill="1" applyBorder="1" applyAlignment="1">
      <alignment horizontal="left" vertical="center" wrapText="1" indent="1"/>
    </xf>
    <xf numFmtId="14" fontId="12" fillId="8" borderId="8" xfId="3" applyNumberFormat="1" applyFont="1" applyFill="1" applyBorder="1" applyAlignment="1">
      <alignment horizontal="left" vertical="center" wrapText="1" indent="1"/>
    </xf>
    <xf numFmtId="0" fontId="37" fillId="8" borderId="9" xfId="3" applyFont="1" applyFill="1" applyBorder="1" applyAlignment="1">
      <alignment horizontal="center" vertical="center"/>
    </xf>
    <xf numFmtId="0" fontId="37" fillId="0" borderId="9" xfId="3" applyFont="1" applyBorder="1" applyAlignment="1">
      <alignment horizontal="center" vertical="center"/>
    </xf>
    <xf numFmtId="0" fontId="37" fillId="8" borderId="10" xfId="3" applyFont="1" applyFill="1" applyBorder="1" applyAlignment="1">
      <alignment horizontal="center" vertical="center"/>
    </xf>
    <xf numFmtId="0" fontId="8" fillId="0" borderId="2" xfId="3" applyFont="1" applyFill="1" applyBorder="1" applyAlignment="1">
      <alignment horizontal="center" vertical="center" wrapText="1"/>
    </xf>
    <xf numFmtId="0" fontId="38" fillId="0" borderId="8" xfId="3" applyFont="1" applyFill="1" applyBorder="1" applyAlignment="1">
      <alignment horizontal="center" vertical="center" wrapText="1"/>
    </xf>
    <xf numFmtId="0" fontId="38" fillId="0" borderId="10" xfId="3" applyFont="1" applyFill="1" applyBorder="1" applyAlignment="1">
      <alignment horizontal="center" vertical="center" wrapText="1"/>
    </xf>
    <xf numFmtId="0" fontId="38" fillId="0" borderId="9" xfId="3" applyFont="1" applyFill="1" applyBorder="1" applyAlignment="1">
      <alignment horizontal="center" vertical="center" wrapText="1"/>
    </xf>
    <xf numFmtId="0" fontId="8" fillId="0" borderId="1" xfId="3" applyFont="1" applyFill="1" applyBorder="1" applyAlignment="1">
      <alignment horizontal="center" vertical="center" wrapText="1"/>
    </xf>
    <xf numFmtId="0" fontId="8" fillId="0" borderId="3" xfId="3" applyFont="1" applyFill="1" applyBorder="1" applyAlignment="1">
      <alignment horizontal="center" vertical="center" wrapText="1"/>
    </xf>
    <xf numFmtId="0" fontId="8" fillId="0" borderId="1" xfId="6" applyFont="1" applyFill="1" applyBorder="1" applyAlignment="1">
      <alignment horizontal="center" vertical="center" wrapText="1"/>
    </xf>
    <xf numFmtId="0" fontId="8" fillId="0" borderId="3" xfId="6" applyFont="1" applyFill="1" applyBorder="1" applyAlignment="1">
      <alignment horizontal="center" vertical="center" wrapText="1"/>
    </xf>
    <xf numFmtId="0" fontId="9" fillId="0" borderId="5" xfId="5" applyFont="1" applyFill="1" applyBorder="1" applyAlignment="1">
      <alignment horizontal="center" vertical="center" textRotation="90" wrapText="1"/>
    </xf>
    <xf numFmtId="0" fontId="9" fillId="0" borderId="3" xfId="5" applyFont="1" applyFill="1" applyBorder="1" applyAlignment="1">
      <alignment horizontal="center" vertical="center" textRotation="90" wrapText="1"/>
    </xf>
    <xf numFmtId="0" fontId="9" fillId="0" borderId="1" xfId="6" applyFont="1" applyFill="1" applyBorder="1" applyAlignment="1">
      <alignment horizontal="center" vertical="center" wrapText="1"/>
    </xf>
    <xf numFmtId="0" fontId="9" fillId="0" borderId="3" xfId="6" applyFont="1" applyFill="1" applyBorder="1" applyAlignment="1">
      <alignment horizontal="center" vertical="center" wrapText="1"/>
    </xf>
    <xf numFmtId="0" fontId="9" fillId="8" borderId="5" xfId="5" applyFont="1" applyFill="1" applyBorder="1" applyAlignment="1">
      <alignment horizontal="center" vertical="center" textRotation="90" wrapText="1"/>
    </xf>
    <xf numFmtId="0" fontId="9" fillId="8" borderId="3" xfId="5" applyFont="1" applyFill="1" applyBorder="1" applyAlignment="1">
      <alignment horizontal="center" vertical="center" textRotation="90" wrapText="1"/>
    </xf>
    <xf numFmtId="0" fontId="9" fillId="0" borderId="2" xfId="5" applyFont="1" applyFill="1" applyBorder="1" applyAlignment="1">
      <alignment horizontal="center" vertical="center" wrapText="1"/>
    </xf>
    <xf numFmtId="0" fontId="9" fillId="8" borderId="8" xfId="5" applyFont="1" applyFill="1" applyBorder="1" applyAlignment="1">
      <alignment horizontal="center" vertical="center" wrapText="1"/>
    </xf>
    <xf numFmtId="0" fontId="9" fillId="8" borderId="9" xfId="5" applyFont="1" applyFill="1" applyBorder="1" applyAlignment="1">
      <alignment horizontal="center" vertical="center" wrapText="1"/>
    </xf>
    <xf numFmtId="0" fontId="9" fillId="8" borderId="10" xfId="5" applyFont="1" applyFill="1" applyBorder="1" applyAlignment="1">
      <alignment horizontal="center" vertical="center" wrapText="1"/>
    </xf>
    <xf numFmtId="0" fontId="9" fillId="0" borderId="1" xfId="5" applyFont="1" applyFill="1" applyBorder="1" applyAlignment="1">
      <alignment horizontal="center" vertical="center" textRotation="90" wrapText="1"/>
    </xf>
    <xf numFmtId="0" fontId="8" fillId="0" borderId="1" xfId="3" applyFont="1" applyFill="1" applyBorder="1" applyAlignment="1">
      <alignment horizontal="center" vertical="center" textRotation="90" wrapText="1"/>
    </xf>
    <xf numFmtId="0" fontId="8" fillId="0" borderId="5" xfId="3" applyFont="1" applyFill="1" applyBorder="1" applyAlignment="1">
      <alignment horizontal="center" vertical="center" textRotation="90" wrapText="1"/>
    </xf>
    <xf numFmtId="0" fontId="15" fillId="15" borderId="8" xfId="5" applyFont="1" applyFill="1" applyBorder="1" applyAlignment="1">
      <alignment horizontal="center" vertical="center" wrapText="1"/>
    </xf>
    <xf numFmtId="0" fontId="15" fillId="15" borderId="10" xfId="5" applyFont="1" applyFill="1" applyBorder="1" applyAlignment="1">
      <alignment horizontal="center" vertical="center" wrapText="1"/>
    </xf>
    <xf numFmtId="0" fontId="13" fillId="15" borderId="2" xfId="5" applyFont="1" applyFill="1" applyBorder="1" applyAlignment="1">
      <alignment horizontal="center" vertical="center" wrapText="1"/>
    </xf>
    <xf numFmtId="0" fontId="13" fillId="19" borderId="8" xfId="5" applyFont="1" applyFill="1" applyBorder="1" applyAlignment="1">
      <alignment horizontal="center" vertical="center" wrapText="1"/>
    </xf>
    <xf numFmtId="0" fontId="13" fillId="19" borderId="10" xfId="5" applyFont="1" applyFill="1" applyBorder="1" applyAlignment="1">
      <alignment horizontal="center" vertical="center" wrapText="1"/>
    </xf>
    <xf numFmtId="0" fontId="28" fillId="3" borderId="0" xfId="0" applyFont="1" applyFill="1" applyAlignment="1">
      <alignment horizontal="center" textRotation="90" wrapText="1"/>
    </xf>
    <xf numFmtId="0" fontId="28" fillId="3" borderId="0" xfId="0" applyFont="1" applyFill="1" applyAlignment="1">
      <alignment horizontal="center" vertical="center" wrapText="1"/>
    </xf>
    <xf numFmtId="0" fontId="28" fillId="14" borderId="0" xfId="0" applyFont="1" applyFill="1" applyAlignment="1">
      <alignment horizontal="center" vertical="center" wrapText="1"/>
    </xf>
    <xf numFmtId="0" fontId="28" fillId="14" borderId="0" xfId="0" applyFont="1" applyFill="1" applyAlignment="1">
      <alignment horizontal="center" vertical="center" textRotation="90"/>
    </xf>
    <xf numFmtId="0" fontId="28" fillId="3" borderId="0" xfId="0" applyFont="1" applyFill="1" applyAlignment="1">
      <alignment horizontal="center"/>
    </xf>
    <xf numFmtId="0" fontId="25" fillId="3" borderId="0" xfId="0" applyFont="1" applyFill="1" applyAlignment="1">
      <alignment horizontal="center"/>
    </xf>
    <xf numFmtId="0" fontId="30" fillId="14" borderId="0" xfId="0" applyFont="1" applyFill="1" applyAlignment="1">
      <alignment horizontal="center" vertical="center" textRotation="90" wrapText="1"/>
    </xf>
    <xf numFmtId="0" fontId="33" fillId="14" borderId="0" xfId="0" applyFont="1" applyFill="1" applyAlignment="1">
      <alignment horizontal="center" vertical="center"/>
    </xf>
  </cellXfs>
  <cellStyles count="8">
    <cellStyle name="Normal" xfId="0" builtinId="0"/>
    <cellStyle name="Normal 10" xfId="5"/>
    <cellStyle name="Normal 2" xfId="2"/>
    <cellStyle name="Normal 2 2" xfId="7"/>
    <cellStyle name="Normal 3" xfId="3"/>
    <cellStyle name="Normal 6" xfId="4"/>
    <cellStyle name="Normal 6 2" xfId="6"/>
    <cellStyle name="Porcentaje" xfId="1" builtinId="5"/>
  </cellStyles>
  <dxfs count="6233">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
      <font>
        <b/>
        <i val="0"/>
      </font>
      <fill>
        <patternFill>
          <bgColor theme="0" tint="-0.14996795556505021"/>
        </patternFill>
      </fill>
      <border>
        <left style="thin">
          <color auto="1"/>
        </left>
        <right style="thin">
          <color auto="1"/>
        </right>
        <top style="thin">
          <color auto="1"/>
        </top>
        <bottom style="thin">
          <color auto="1"/>
        </bottom>
        <vertical/>
        <horizontal/>
      </border>
    </dxf>
    <dxf>
      <font>
        <b/>
        <i val="0"/>
        <color auto="1"/>
      </font>
      <fill>
        <patternFill>
          <bgColor rgb="FFFF0000"/>
        </patternFill>
      </fill>
      <border>
        <left style="thin">
          <color auto="1"/>
        </left>
        <right style="thin">
          <color auto="1"/>
        </right>
        <top style="thin">
          <color auto="1"/>
        </top>
        <bottom style="thin">
          <color auto="1"/>
        </bottom>
        <vertical/>
        <horizontal/>
      </border>
    </dxf>
    <dxf>
      <font>
        <b/>
        <i val="0"/>
        <color auto="1"/>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C000"/>
        </patternFill>
      </fill>
      <border>
        <left style="thin">
          <color auto="1"/>
        </left>
        <right style="thin">
          <color auto="1"/>
        </right>
        <top style="thin">
          <color auto="1"/>
        </top>
        <bottom style="thin">
          <color auto="1"/>
        </bottom>
        <vertical/>
        <horizontal/>
      </border>
    </dxf>
    <dxf>
      <font>
        <b/>
        <i val="0"/>
      </font>
      <fill>
        <patternFill>
          <bgColor rgb="FF00FF00"/>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00FF00"/>
      <color rgb="FFF9A805"/>
      <color rgb="FFFF0000"/>
      <color rgb="FFFF6600"/>
      <color rgb="FF85CA3A"/>
      <color rgb="FFFF3300"/>
      <color rgb="FFEAA316"/>
      <color rgb="FF1DE7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85725</xdr:rowOff>
    </xdr:from>
    <xdr:to>
      <xdr:col>0</xdr:col>
      <xdr:colOff>1458711</xdr:colOff>
      <xdr:row>0</xdr:row>
      <xdr:rowOff>676276</xdr:rowOff>
    </xdr:to>
    <xdr:pic>
      <xdr:nvPicPr>
        <xdr:cNvPr id="2" name="Picture 1">
          <a:extLst>
            <a:ext uri="{FF2B5EF4-FFF2-40B4-BE49-F238E27FC236}">
              <a16:creationId xmlns:a16="http://schemas.microsoft.com/office/drawing/2014/main" xmlns="" id="{69E1628B-2E94-47EE-B78B-14A9F3E2F57A}"/>
            </a:ext>
          </a:extLst>
        </xdr:cNvPr>
        <xdr:cNvPicPr>
          <a:picLocks noChangeAspect="1"/>
        </xdr:cNvPicPr>
      </xdr:nvPicPr>
      <xdr:blipFill>
        <a:blip xmlns:r="http://schemas.openxmlformats.org/officeDocument/2006/relationships" r:embed="rId1"/>
        <a:stretch>
          <a:fillRect/>
        </a:stretch>
      </xdr:blipFill>
      <xdr:spPr>
        <a:xfrm>
          <a:off x="0" y="85725"/>
          <a:ext cx="1458711" cy="5905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331090</xdr:colOff>
      <xdr:row>0</xdr:row>
      <xdr:rowOff>127000</xdr:rowOff>
    </xdr:from>
    <xdr:to>
      <xdr:col>1</xdr:col>
      <xdr:colOff>636179</xdr:colOff>
      <xdr:row>0</xdr:row>
      <xdr:rowOff>925443</xdr:rowOff>
    </xdr:to>
    <xdr:pic>
      <xdr:nvPicPr>
        <xdr:cNvPr id="3" name="Imagen 2">
          <a:extLst>
            <a:ext uri="{FF2B5EF4-FFF2-40B4-BE49-F238E27FC236}">
              <a16:creationId xmlns:a16="http://schemas.microsoft.com/office/drawing/2014/main" xmlns="" id="{8C5C95BB-BDC4-3206-2778-4CBB78C866E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5698"/>
        <a:stretch/>
      </xdr:blipFill>
      <xdr:spPr>
        <a:xfrm>
          <a:off x="331090" y="127000"/>
          <a:ext cx="2083089" cy="7984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253039</xdr:colOff>
      <xdr:row>22</xdr:row>
      <xdr:rowOff>127961</xdr:rowOff>
    </xdr:from>
    <xdr:to>
      <xdr:col>9</xdr:col>
      <xdr:colOff>166486</xdr:colOff>
      <xdr:row>27</xdr:row>
      <xdr:rowOff>291426</xdr:rowOff>
    </xdr:to>
    <xdr:pic>
      <xdr:nvPicPr>
        <xdr:cNvPr id="2" name="Imagen 1">
          <a:extLst>
            <a:ext uri="{FF2B5EF4-FFF2-40B4-BE49-F238E27FC236}">
              <a16:creationId xmlns:a16="http://schemas.microsoft.com/office/drawing/2014/main" xmlns="" id="{332C5C79-0427-4BA0-B52B-06D6587656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1039" y="6149878"/>
          <a:ext cx="5279197" cy="2745798"/>
        </a:xfrm>
        <a:prstGeom prst="rect">
          <a:avLst/>
        </a:prstGeom>
        <a:noFill/>
        <a:ln>
          <a:noFill/>
        </a:ln>
      </xdr:spPr>
    </xdr:pic>
    <xdr:clientData/>
  </xdr:twoCellAnchor>
  <xdr:twoCellAnchor editAs="oneCell">
    <xdr:from>
      <xdr:col>2</xdr:col>
      <xdr:colOff>268432</xdr:colOff>
      <xdr:row>0</xdr:row>
      <xdr:rowOff>0</xdr:rowOff>
    </xdr:from>
    <xdr:to>
      <xdr:col>8</xdr:col>
      <xdr:colOff>675987</xdr:colOff>
      <xdr:row>12</xdr:row>
      <xdr:rowOff>112510</xdr:rowOff>
    </xdr:to>
    <xdr:pic>
      <xdr:nvPicPr>
        <xdr:cNvPr id="3" name="Imagen 2">
          <a:extLst>
            <a:ext uri="{FF2B5EF4-FFF2-40B4-BE49-F238E27FC236}">
              <a16:creationId xmlns:a16="http://schemas.microsoft.com/office/drawing/2014/main" xmlns="" id="{851BADF8-217A-5897-0776-5EF553A8EAA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1672"/>
        <a:stretch/>
      </xdr:blipFill>
      <xdr:spPr bwMode="auto">
        <a:xfrm>
          <a:off x="4580659" y="0"/>
          <a:ext cx="5074805" cy="3593465"/>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0</xdr:colOff>
      <xdr:row>10</xdr:row>
      <xdr:rowOff>50801</xdr:rowOff>
    </xdr:from>
    <xdr:to>
      <xdr:col>11</xdr:col>
      <xdr:colOff>85725</xdr:colOff>
      <xdr:row>12</xdr:row>
      <xdr:rowOff>177801</xdr:rowOff>
    </xdr:to>
    <xdr:sp macro="" textlink="">
      <xdr:nvSpPr>
        <xdr:cNvPr id="2" name="AutoShape 2">
          <a:extLst>
            <a:ext uri="{FF2B5EF4-FFF2-40B4-BE49-F238E27FC236}">
              <a16:creationId xmlns:a16="http://schemas.microsoft.com/office/drawing/2014/main" xmlns="" id="{432CF9D1-CBD1-40E7-9726-6BC08DD3F3D2}"/>
            </a:ext>
          </a:extLst>
        </xdr:cNvPr>
        <xdr:cNvSpPr>
          <a:spLocks noChangeArrowheads="1"/>
        </xdr:cNvSpPr>
      </xdr:nvSpPr>
      <xdr:spPr bwMode="auto">
        <a:xfrm rot="5400000">
          <a:off x="8704263" y="7437438"/>
          <a:ext cx="533400" cy="288925"/>
        </a:xfrm>
        <a:prstGeom prst="flowChartExtract">
          <a:avLst/>
        </a:prstGeom>
        <a:solidFill>
          <a:srgbClr val="FF6600"/>
        </a:solidFill>
        <a:ln w="9525">
          <a:noFill/>
          <a:miter lim="800000"/>
          <a:headEnd/>
          <a:tailEnd/>
        </a:ln>
      </xdr:spPr>
    </xdr:sp>
    <xdr:clientData/>
  </xdr:twoCellAnchor>
  <xdr:twoCellAnchor>
    <xdr:from>
      <xdr:col>0</xdr:col>
      <xdr:colOff>98425</xdr:colOff>
      <xdr:row>0</xdr:row>
      <xdr:rowOff>257175</xdr:rowOff>
    </xdr:from>
    <xdr:to>
      <xdr:col>2</xdr:col>
      <xdr:colOff>117475</xdr:colOff>
      <xdr:row>2</xdr:row>
      <xdr:rowOff>0</xdr:rowOff>
    </xdr:to>
    <xdr:sp macro="" textlink="">
      <xdr:nvSpPr>
        <xdr:cNvPr id="3" name="AutoShape 3">
          <a:extLst>
            <a:ext uri="{FF2B5EF4-FFF2-40B4-BE49-F238E27FC236}">
              <a16:creationId xmlns:a16="http://schemas.microsoft.com/office/drawing/2014/main" xmlns="" id="{462F11BB-2504-4534-AD28-036E4B0CA966}"/>
            </a:ext>
          </a:extLst>
        </xdr:cNvPr>
        <xdr:cNvSpPr>
          <a:spLocks noChangeArrowheads="1"/>
        </xdr:cNvSpPr>
      </xdr:nvSpPr>
      <xdr:spPr bwMode="auto">
        <a:xfrm>
          <a:off x="98425" y="257175"/>
          <a:ext cx="425450" cy="377825"/>
        </a:xfrm>
        <a:prstGeom prst="flowChartExtract">
          <a:avLst/>
        </a:prstGeom>
        <a:solidFill>
          <a:srgbClr val="33CCCC"/>
        </a:solidFill>
        <a:ln w="9525">
          <a:noFill/>
          <a:miter lim="800000"/>
          <a:headEnd/>
          <a:tailEnd/>
        </a:ln>
      </xdr:spPr>
    </xdr:sp>
    <xdr:clientData/>
  </xdr:twoCellAnchor>
  <xdr:twoCellAnchor>
    <xdr:from>
      <xdr:col>10</xdr:col>
      <xdr:colOff>0</xdr:colOff>
      <xdr:row>21</xdr:row>
      <xdr:rowOff>63502</xdr:rowOff>
    </xdr:from>
    <xdr:to>
      <xdr:col>10</xdr:col>
      <xdr:colOff>190500</xdr:colOff>
      <xdr:row>23</xdr:row>
      <xdr:rowOff>152404</xdr:rowOff>
    </xdr:to>
    <xdr:sp macro="" textlink="">
      <xdr:nvSpPr>
        <xdr:cNvPr id="4" name="AutoShape 2">
          <a:extLst>
            <a:ext uri="{FF2B5EF4-FFF2-40B4-BE49-F238E27FC236}">
              <a16:creationId xmlns:a16="http://schemas.microsoft.com/office/drawing/2014/main" xmlns="" id="{75721C8C-3B35-C641-A723-66CCAF7C28D1}"/>
            </a:ext>
          </a:extLst>
        </xdr:cNvPr>
        <xdr:cNvSpPr>
          <a:spLocks noChangeArrowheads="1"/>
        </xdr:cNvSpPr>
      </xdr:nvSpPr>
      <xdr:spPr bwMode="auto">
        <a:xfrm rot="5400000">
          <a:off x="7450136" y="12657140"/>
          <a:ext cx="495302" cy="200026"/>
        </a:xfrm>
        <a:prstGeom prst="flowChartExtract">
          <a:avLst/>
        </a:prstGeom>
        <a:solidFill>
          <a:srgbClr val="FF6600"/>
        </a:solidFill>
        <a:ln w="9525">
          <a:noFill/>
          <a:miter lim="800000"/>
          <a:headEnd/>
          <a:tailEnd/>
        </a:ln>
      </xdr:spPr>
    </xdr:sp>
    <xdr:clientData/>
  </xdr:twoCellAnchor>
  <xdr:twoCellAnchor>
    <xdr:from>
      <xdr:col>0</xdr:col>
      <xdr:colOff>85725</xdr:colOff>
      <xdr:row>14</xdr:row>
      <xdr:rowOff>0</xdr:rowOff>
    </xdr:from>
    <xdr:to>
      <xdr:col>2</xdr:col>
      <xdr:colOff>123825</xdr:colOff>
      <xdr:row>15</xdr:row>
      <xdr:rowOff>19050</xdr:rowOff>
    </xdr:to>
    <xdr:sp macro="" textlink="">
      <xdr:nvSpPr>
        <xdr:cNvPr id="5" name="AutoShape 3">
          <a:extLst>
            <a:ext uri="{FF2B5EF4-FFF2-40B4-BE49-F238E27FC236}">
              <a16:creationId xmlns:a16="http://schemas.microsoft.com/office/drawing/2014/main" xmlns="" id="{A7EC7E5D-8409-E642-98BF-C554938BD30B}"/>
            </a:ext>
          </a:extLst>
        </xdr:cNvPr>
        <xdr:cNvSpPr>
          <a:spLocks noChangeArrowheads="1"/>
        </xdr:cNvSpPr>
      </xdr:nvSpPr>
      <xdr:spPr bwMode="auto">
        <a:xfrm>
          <a:off x="85725" y="9728200"/>
          <a:ext cx="320675" cy="273050"/>
        </a:xfrm>
        <a:prstGeom prst="flowChartExtract">
          <a:avLst/>
        </a:prstGeom>
        <a:solidFill>
          <a:srgbClr val="33CCCC"/>
        </a:solid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rec801\SST\Documents%20and%20Settings\brodriguez\Configuraci&#243;n%20local\Archivos%20temporales%20de%20Internet\OLK11\MATRIZ%20ETES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ec801\SST\Users\almasorayaarangoruiz\Downloads\h-003_herramienta%20gestion%20de%20riesgos%20_%20v7b0.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GPERDOMO\Documents\1.%20Empresa%20familiar\1.%20Proyectos%202017\1.%20Proyecto%20sena+intersoftware\3.%20Talleres%20Perceptio\1.%20BOM\1.%20Conceptos%20Percepti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rec801\SST\Users\cstand\Downloads\h-003_herramienta%20gestion%20de%20riesgos%20_%20v7%20Con%20observaciones%20sobre%20SST.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rec801\SST\Users\ALMA%20SORAYA\Desktop\PANORAMA%20DE%20FACTORES%20DE%20RIESGOS%20ACTUALIZADO%202010%20-%20Copy%2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rec801\SST\Users\AlmaArangoR\Desktop\GESTI&#211;N%20DEL%20RIESGO%20ISO%2031000\Documents%20and%20Settings\AGAVIRIA\Configuraci&#243;n%20local\Archivos%20temporales%20de%20Internet\Content.IE5\8967C9EF\Datos%20Flota%20Conductor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rec801\SST\Users\SST\AppData\Local\Microsoft\Windows\Temporary%20Internet%20Files\Content.Outlook\8N7KE2P1\file:\H:\CARACTERIZACION%20ANGEL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BASE1"/>
      <sheetName val="GRADO1"/>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NORAMA RIESGO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sheetName val="Crecimiento"/>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Z DE ANALISIS"/>
      <sheetName val="PANORAMA RIESGOS"/>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CARACTERIZACIÓN DE OFICIOS "/>
      <sheetName val="EJEMPLO"/>
      <sheetName val="Matriz de Peligros"/>
    </sheetNames>
    <sheetDataSet>
      <sheetData sheetId="0" refreshError="1"/>
      <sheetData sheetId="1" refreshError="1"/>
      <sheetData sheetId="2" refreshError="1"/>
      <sheetData sheetId="3" refreshError="1">
        <row r="495">
          <cell r="CG495">
            <v>2</v>
          </cell>
          <cell r="CH495" t="str">
            <v>Bajo</v>
          </cell>
          <cell r="CJ495">
            <v>20</v>
          </cell>
          <cell r="CK495" t="str">
            <v>IV Mantener las medidas de control existentes, pero se deberían considerar soluciones o mejoras y se deben hacer comprobaciones periódicas para asegurar que el riesgo aún es tolerable.</v>
          </cell>
          <cell r="CL495" t="str">
            <v>Aceptable</v>
          </cell>
        </row>
        <row r="496">
          <cell r="CG496">
            <v>4</v>
          </cell>
          <cell r="CH496" t="str">
            <v>Bajo</v>
          </cell>
          <cell r="CJ496">
            <v>40</v>
          </cell>
          <cell r="CK496" t="str">
            <v xml:space="preserve">III Mejorar si es posible.  Sería conveniente justificar la intervención y su rentabilidad. </v>
          </cell>
          <cell r="CL496" t="str">
            <v>Aceptable</v>
          </cell>
        </row>
        <row r="497">
          <cell r="CG497">
            <v>6</v>
          </cell>
          <cell r="CH497" t="str">
            <v>Medio</v>
          </cell>
          <cell r="CJ497">
            <v>50</v>
          </cell>
          <cell r="CK497" t="str">
            <v xml:space="preserve">III Mejorar si es posible.  Sería conveniente justificar la intervención y su rentabilidad. </v>
          </cell>
          <cell r="CL497" t="str">
            <v>Aceptable</v>
          </cell>
        </row>
        <row r="498">
          <cell r="CG498">
            <v>8</v>
          </cell>
          <cell r="CH498" t="str">
            <v>Medio</v>
          </cell>
          <cell r="CJ498">
            <v>60</v>
          </cell>
          <cell r="CK498" t="str">
            <v xml:space="preserve">III Mejorar si es posible.  Sería conveniente justificar la intervención y su rentabilidad. </v>
          </cell>
          <cell r="CL498" t="str">
            <v>Aceptable</v>
          </cell>
        </row>
        <row r="499">
          <cell r="CG499">
            <v>10</v>
          </cell>
          <cell r="CH499" t="str">
            <v>Alto</v>
          </cell>
          <cell r="CJ499">
            <v>80</v>
          </cell>
          <cell r="CK499" t="str">
            <v xml:space="preserve">III Mejorar si es posible.  Sería conveniente justificar la intervención y su rentabilidad. </v>
          </cell>
          <cell r="CL499" t="str">
            <v>Aceptable</v>
          </cell>
        </row>
        <row r="500">
          <cell r="CG500">
            <v>12</v>
          </cell>
          <cell r="CH500" t="str">
            <v>Alto</v>
          </cell>
          <cell r="CJ500">
            <v>100</v>
          </cell>
          <cell r="CK500" t="str">
            <v xml:space="preserve">III Mejorar si es posible.  Sería conveniente justificar la intervención y su rentabilidad. </v>
          </cell>
          <cell r="CL500" t="str">
            <v>Aceptable</v>
          </cell>
        </row>
        <row r="501">
          <cell r="CG501">
            <v>18</v>
          </cell>
          <cell r="CH501" t="str">
            <v>Alto</v>
          </cell>
          <cell r="CJ501">
            <v>120</v>
          </cell>
          <cell r="CK501" t="str">
            <v xml:space="preserve">III Mejorar si es posible.  Sería conveniente justificar la intervención y su rentabilidad. </v>
          </cell>
          <cell r="CL501" t="str">
            <v>Aceptable</v>
          </cell>
        </row>
        <row r="502">
          <cell r="CG502">
            <v>20</v>
          </cell>
          <cell r="CH502" t="str">
            <v>Alto</v>
          </cell>
          <cell r="CJ502">
            <v>150</v>
          </cell>
          <cell r="CK502" t="str">
            <v>II Corregir y adoptar medidas de control inmediato.  Sin embargo, suspenda actividades si el nivel de consecuencia está por encima de 60.</v>
          </cell>
          <cell r="CL502" t="str">
            <v>No Aceptable</v>
          </cell>
        </row>
        <row r="503">
          <cell r="CG503">
            <v>24</v>
          </cell>
          <cell r="CH503" t="str">
            <v>Muy Alto</v>
          </cell>
          <cell r="CJ503">
            <v>200</v>
          </cell>
          <cell r="CK503" t="str">
            <v>II Corregir y adoptar medidas de control inmediato.  Sin embargo, suspenda actividades si el nivel de consecuencia está por encima de 60.</v>
          </cell>
          <cell r="CL503" t="str">
            <v>No Aceptable</v>
          </cell>
        </row>
        <row r="504">
          <cell r="CG504">
            <v>30</v>
          </cell>
          <cell r="CH504" t="str">
            <v>Muy Alto</v>
          </cell>
          <cell r="CJ504">
            <v>240</v>
          </cell>
          <cell r="CK504" t="str">
            <v>II Corregir y adoptar medidas de control inmediato.  Sin embargo, suspenda actividades si el nivel de consecuencia está por encima de 60.</v>
          </cell>
          <cell r="CL504" t="str">
            <v>No Aceptable</v>
          </cell>
        </row>
        <row r="505">
          <cell r="CG505">
            <v>40</v>
          </cell>
          <cell r="CH505" t="str">
            <v>Muy Alto</v>
          </cell>
          <cell r="CJ505">
            <v>250</v>
          </cell>
          <cell r="CK505" t="str">
            <v>II Corregir y adoptar medidas de control inmediato.  Sin embargo, suspenda actividades si el nivel de consecuencia está por encima de 60.</v>
          </cell>
          <cell r="CL505" t="str">
            <v>No Aceptable</v>
          </cell>
        </row>
        <row r="506">
          <cell r="CJ506">
            <v>360</v>
          </cell>
          <cell r="CK506" t="str">
            <v>II Corregir y adoptar medidas de control inmediato.  Sin embargo, suspenda actividades si el nivel de consecuencia está por encima de 60.</v>
          </cell>
          <cell r="CL506" t="str">
            <v>No Aceptable</v>
          </cell>
        </row>
        <row r="507">
          <cell r="CJ507">
            <v>400</v>
          </cell>
          <cell r="CK507" t="str">
            <v>II Corregir y adoptar medidas de control inmediato.  Sin embargo, suspenda actividades si el nivel de consecuencia está por encima de 60.</v>
          </cell>
          <cell r="CL507" t="str">
            <v>No Aceptable</v>
          </cell>
        </row>
        <row r="508">
          <cell r="CJ508">
            <v>480</v>
          </cell>
          <cell r="CK508" t="str">
            <v>II Corregir y adoptar medidas de control inmediato.  Sin embargo, suspenda actividades si el nivel de consecuencia está por encima de 60.</v>
          </cell>
          <cell r="CL508" t="str">
            <v>No Aceptable</v>
          </cell>
        </row>
        <row r="509">
          <cell r="CJ509">
            <v>500</v>
          </cell>
          <cell r="CK509" t="str">
            <v>II Corregir y adoptar medidas de control inmediato.  Sin embargo, suspenda actividades si el nivel de consecuencia está por encima de 60.</v>
          </cell>
          <cell r="CL509" t="str">
            <v>No Aceptable</v>
          </cell>
        </row>
        <row r="510">
          <cell r="CJ510">
            <v>600</v>
          </cell>
          <cell r="CK510" t="str">
            <v>I Situación crítica.  Suspender actividades hasta que el riesgo esté bajo control.  Intervención urgente.</v>
          </cell>
          <cell r="CL510" t="str">
            <v>No Aceptable</v>
          </cell>
        </row>
        <row r="511">
          <cell r="CJ511">
            <v>800</v>
          </cell>
          <cell r="CK511" t="str">
            <v>I Situación crítica.  Suspender actividades hasta que el riesgo esté bajo control.  Intervención urgente.</v>
          </cell>
          <cell r="CL511" t="str">
            <v>No Aceptable</v>
          </cell>
        </row>
        <row r="512">
          <cell r="CJ512">
            <v>1000</v>
          </cell>
          <cell r="CK512" t="str">
            <v>I Situación crítica.  Suspender actividades hasta que el riesgo esté bajo control.  Intervención urgente.</v>
          </cell>
          <cell r="CL512" t="str">
            <v>No Aceptable</v>
          </cell>
        </row>
        <row r="513">
          <cell r="CJ513">
            <v>1200</v>
          </cell>
          <cell r="CK513" t="str">
            <v>I Situación crítica.  Suspender actividades hasta que el riesgo esté bajo control.  Intervención urgente.</v>
          </cell>
          <cell r="CL513" t="str">
            <v>No Aceptable</v>
          </cell>
        </row>
        <row r="514">
          <cell r="CJ514">
            <v>1440</v>
          </cell>
          <cell r="CK514" t="str">
            <v>I Situación crítica.  Suspender actividades hasta que el riesgo esté bajo control.  Intervención urgente.</v>
          </cell>
          <cell r="CL514" t="str">
            <v>No Aceptable</v>
          </cell>
        </row>
        <row r="515">
          <cell r="CJ515">
            <v>2000</v>
          </cell>
          <cell r="CK515" t="str">
            <v>I Situación crítica.  Suspender actividades hasta que el riesgo esté bajo control.  Intervención urgente.</v>
          </cell>
          <cell r="CL515" t="str">
            <v>No Aceptable</v>
          </cell>
        </row>
        <row r="516">
          <cell r="CJ516">
            <v>2400</v>
          </cell>
          <cell r="CK516" t="str">
            <v>I Situación crítica.  Suspender actividades hasta que el riesgo esté bajo control.  Intervención urgente.</v>
          </cell>
          <cell r="CL516" t="str">
            <v>No Aceptable</v>
          </cell>
        </row>
        <row r="517">
          <cell r="CJ517">
            <v>4000</v>
          </cell>
          <cell r="CK517" t="str">
            <v>I Situación crítica.  Suspender actividades hasta que el riesgo esté bajo control.  Intervención urgente.</v>
          </cell>
          <cell r="CL517" t="str">
            <v>No Aceptable</v>
          </cell>
        </row>
      </sheetData>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tabSelected="1" workbookViewId="0">
      <selection sqref="A1:G11"/>
    </sheetView>
  </sheetViews>
  <sheetFormatPr baseColWidth="10" defaultRowHeight="15" x14ac:dyDescent="0.25"/>
  <cols>
    <col min="1" max="1" width="23.42578125" customWidth="1"/>
    <col min="2" max="2" width="73.42578125" customWidth="1"/>
    <col min="3" max="3" width="25" customWidth="1"/>
    <col min="4" max="4" width="55.5703125" customWidth="1"/>
  </cols>
  <sheetData>
    <row r="1" spans="1:7" ht="56.25" customHeight="1" x14ac:dyDescent="0.25">
      <c r="A1" s="81"/>
      <c r="B1" s="97" t="s">
        <v>201</v>
      </c>
      <c r="C1" s="98"/>
      <c r="D1" s="93" t="s">
        <v>800</v>
      </c>
    </row>
    <row r="2" spans="1:7" ht="15" customHeight="1" x14ac:dyDescent="0.25">
      <c r="B2" s="85"/>
      <c r="C2" s="86"/>
    </row>
    <row r="3" spans="1:7" ht="27.75" customHeight="1" x14ac:dyDescent="0.25">
      <c r="A3" s="96" t="s">
        <v>242</v>
      </c>
      <c r="B3" s="96"/>
      <c r="C3" s="96"/>
      <c r="D3" s="96"/>
      <c r="G3" s="77"/>
    </row>
    <row r="4" spans="1:7" ht="24" customHeight="1" x14ac:dyDescent="0.25">
      <c r="A4" s="87" t="s">
        <v>232</v>
      </c>
      <c r="B4" s="78" t="s">
        <v>244</v>
      </c>
      <c r="C4" s="78" t="s">
        <v>231</v>
      </c>
      <c r="D4" s="78" t="s">
        <v>243</v>
      </c>
    </row>
    <row r="5" spans="1:7" ht="81.75" customHeight="1" x14ac:dyDescent="0.25">
      <c r="A5" s="79" t="s">
        <v>246</v>
      </c>
      <c r="B5" s="95" t="s">
        <v>734</v>
      </c>
      <c r="C5" s="80">
        <v>45355</v>
      </c>
      <c r="D5" s="94" t="s">
        <v>742</v>
      </c>
    </row>
    <row r="6" spans="1:7" ht="24.75" customHeight="1" x14ac:dyDescent="0.25">
      <c r="A6" s="6"/>
      <c r="B6" s="3"/>
      <c r="C6" s="1"/>
      <c r="D6" s="81"/>
    </row>
    <row r="7" spans="1:7" ht="24.75" customHeight="1" x14ac:dyDescent="0.25">
      <c r="A7" s="6"/>
      <c r="B7" s="3"/>
      <c r="C7" s="1"/>
      <c r="D7" s="81"/>
    </row>
    <row r="8" spans="1:7" ht="24.75" customHeight="1" x14ac:dyDescent="0.25">
      <c r="A8" s="6"/>
      <c r="B8" s="3"/>
      <c r="C8" s="2"/>
      <c r="D8" s="81"/>
    </row>
    <row r="9" spans="1:7" ht="24.75" customHeight="1" x14ac:dyDescent="0.25">
      <c r="A9" s="6"/>
      <c r="B9" s="4"/>
      <c r="C9" s="2"/>
      <c r="D9" s="81"/>
    </row>
    <row r="10" spans="1:7" ht="24.75" customHeight="1" x14ac:dyDescent="0.25">
      <c r="A10" s="6"/>
      <c r="B10" s="8"/>
      <c r="C10" s="1"/>
      <c r="D10" s="81"/>
    </row>
    <row r="11" spans="1:7" ht="30.75" customHeight="1" x14ac:dyDescent="0.25">
      <c r="A11" s="6"/>
      <c r="B11" s="5"/>
      <c r="C11" s="7"/>
      <c r="D11" s="81"/>
    </row>
  </sheetData>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A473"/>
  <sheetViews>
    <sheetView showGridLines="0" zoomScale="40" zoomScaleNormal="40" zoomScaleSheetLayoutView="70" zoomScalePageLayoutView="70" workbookViewId="0">
      <pane xSplit="9" ySplit="5" topLeftCell="K6" activePane="bottomRight" state="frozen"/>
      <selection pane="topRight" activeCell="I1" sqref="I1"/>
      <selection pane="bottomLeft" activeCell="A6" sqref="A6"/>
      <selection pane="bottomRight" activeCell="W7" sqref="W7"/>
    </sheetView>
  </sheetViews>
  <sheetFormatPr baseColWidth="10" defaultColWidth="11.42578125" defaultRowHeight="19.5" x14ac:dyDescent="0.25"/>
  <cols>
    <col min="1" max="2" width="26.7109375" style="106" customWidth="1"/>
    <col min="3" max="3" width="8" style="103" customWidth="1"/>
    <col min="4" max="4" width="9" style="103" customWidth="1"/>
    <col min="5" max="7" width="4.28515625" style="110" customWidth="1"/>
    <col min="8" max="8" width="4.28515625" style="103" customWidth="1"/>
    <col min="9" max="9" width="20.7109375" style="103" customWidth="1"/>
    <col min="10" max="10" width="26.42578125" style="103" customWidth="1"/>
    <col min="11" max="11" width="40.42578125" style="103" customWidth="1"/>
    <col min="12" max="12" width="42.28515625" style="103" customWidth="1"/>
    <col min="13" max="13" width="6.85546875" style="28" customWidth="1"/>
    <col min="14" max="14" width="10.7109375" style="110" customWidth="1"/>
    <col min="15" max="15" width="13.85546875" style="28" customWidth="1"/>
    <col min="16" max="16" width="12.42578125" style="110" customWidth="1"/>
    <col min="17" max="17" width="11.42578125" style="110" customWidth="1"/>
    <col min="18" max="18" width="20.5703125" style="28" customWidth="1"/>
    <col min="19" max="22" width="33.42578125" style="103" customWidth="1"/>
    <col min="23" max="23" width="12.7109375" style="110" customWidth="1"/>
    <col min="24" max="24" width="13.28515625" style="110" customWidth="1"/>
    <col min="25" max="25" width="14.42578125" style="110" customWidth="1"/>
    <col min="26" max="26" width="8.28515625" style="28" customWidth="1"/>
    <col min="27" max="27" width="44.42578125" style="121" customWidth="1"/>
    <col min="28" max="16384" width="11.42578125" style="23"/>
  </cols>
  <sheetData>
    <row r="1" spans="1:27" ht="79.5" customHeight="1" x14ac:dyDescent="0.25">
      <c r="A1" s="127"/>
      <c r="B1" s="127"/>
      <c r="C1" s="127"/>
      <c r="D1" s="133" t="s">
        <v>201</v>
      </c>
      <c r="E1" s="133"/>
      <c r="F1" s="133"/>
      <c r="G1" s="133"/>
      <c r="H1" s="133"/>
      <c r="I1" s="133"/>
      <c r="J1" s="134"/>
      <c r="K1" s="133"/>
      <c r="L1" s="133"/>
      <c r="M1" s="133"/>
      <c r="N1" s="133"/>
      <c r="O1" s="133"/>
      <c r="P1" s="133"/>
      <c r="Q1" s="133"/>
      <c r="R1" s="133"/>
      <c r="S1" s="133"/>
      <c r="T1" s="133"/>
      <c r="U1" s="133"/>
      <c r="V1" s="133"/>
      <c r="W1" s="133"/>
      <c r="X1" s="133"/>
      <c r="Y1" s="133"/>
      <c r="Z1" s="135"/>
      <c r="AA1" s="120" t="s">
        <v>799</v>
      </c>
    </row>
    <row r="2" spans="1:27" s="24" customFormat="1" ht="44.25" customHeight="1" x14ac:dyDescent="0.25">
      <c r="A2" s="104" t="s">
        <v>144</v>
      </c>
      <c r="B2" s="128" t="s">
        <v>669</v>
      </c>
      <c r="C2" s="129"/>
      <c r="D2" s="129"/>
      <c r="E2" s="129"/>
      <c r="F2" s="129"/>
      <c r="G2" s="129"/>
      <c r="H2" s="129"/>
      <c r="I2" s="129"/>
      <c r="J2" s="130"/>
      <c r="K2" s="129"/>
      <c r="L2" s="129"/>
      <c r="M2" s="129"/>
      <c r="N2" s="129"/>
      <c r="O2" s="129"/>
      <c r="P2" s="129"/>
      <c r="Q2" s="129"/>
      <c r="R2" s="129"/>
      <c r="S2" s="129"/>
      <c r="T2" s="129"/>
      <c r="U2" s="129"/>
      <c r="V2" s="129"/>
      <c r="W2" s="129"/>
      <c r="X2" s="129"/>
      <c r="Y2" s="129"/>
      <c r="Z2" s="129"/>
      <c r="AA2" s="131"/>
    </row>
    <row r="3" spans="1:27" s="25" customFormat="1" ht="44.25" customHeight="1" x14ac:dyDescent="0.25">
      <c r="A3" s="105" t="s">
        <v>145</v>
      </c>
      <c r="B3" s="132">
        <v>45357</v>
      </c>
      <c r="C3" s="129"/>
      <c r="D3" s="129"/>
      <c r="E3" s="129"/>
      <c r="F3" s="129"/>
      <c r="G3" s="129"/>
      <c r="H3" s="129"/>
      <c r="I3" s="129"/>
      <c r="J3" s="130"/>
      <c r="K3" s="129"/>
      <c r="L3" s="129"/>
      <c r="M3" s="129"/>
      <c r="N3" s="129"/>
      <c r="O3" s="129"/>
      <c r="P3" s="129"/>
      <c r="Q3" s="129"/>
      <c r="R3" s="129"/>
      <c r="S3" s="129"/>
      <c r="T3" s="129"/>
      <c r="U3" s="129"/>
      <c r="V3" s="129"/>
      <c r="W3" s="129"/>
      <c r="X3" s="129"/>
      <c r="Y3" s="129"/>
      <c r="Z3" s="129"/>
      <c r="AA3" s="131"/>
    </row>
    <row r="4" spans="1:27" s="26" customFormat="1" x14ac:dyDescent="0.25">
      <c r="A4" s="136" t="s">
        <v>528</v>
      </c>
      <c r="B4" s="136" t="s">
        <v>197</v>
      </c>
      <c r="C4" s="137" t="s">
        <v>520</v>
      </c>
      <c r="D4" s="138"/>
      <c r="E4" s="137" t="s">
        <v>2</v>
      </c>
      <c r="F4" s="139"/>
      <c r="G4" s="139"/>
      <c r="H4" s="138"/>
      <c r="I4" s="140" t="s">
        <v>7</v>
      </c>
      <c r="J4" s="142" t="s">
        <v>200</v>
      </c>
      <c r="K4" s="146" t="s">
        <v>199</v>
      </c>
      <c r="L4" s="142" t="s">
        <v>140</v>
      </c>
      <c r="M4" s="151" t="s">
        <v>198</v>
      </c>
      <c r="N4" s="152"/>
      <c r="O4" s="152"/>
      <c r="P4" s="153"/>
      <c r="Q4" s="112"/>
      <c r="R4" s="148" t="s">
        <v>146</v>
      </c>
      <c r="S4" s="150" t="s">
        <v>147</v>
      </c>
      <c r="T4" s="150"/>
      <c r="U4" s="150"/>
      <c r="V4" s="150"/>
      <c r="W4" s="144" t="s">
        <v>189</v>
      </c>
      <c r="X4" s="113"/>
      <c r="Y4" s="144" t="s">
        <v>195</v>
      </c>
      <c r="Z4" s="148" t="s">
        <v>141</v>
      </c>
      <c r="AA4" s="125" t="s">
        <v>142</v>
      </c>
    </row>
    <row r="5" spans="1:27" s="26" customFormat="1" ht="149.25" customHeight="1" x14ac:dyDescent="0.25">
      <c r="A5" s="136"/>
      <c r="B5" s="136"/>
      <c r="C5" s="107" t="s">
        <v>0</v>
      </c>
      <c r="D5" s="107" t="s">
        <v>1</v>
      </c>
      <c r="E5" s="108" t="s">
        <v>3</v>
      </c>
      <c r="F5" s="108" t="s">
        <v>4</v>
      </c>
      <c r="G5" s="108" t="s">
        <v>5</v>
      </c>
      <c r="H5" s="109" t="s">
        <v>6</v>
      </c>
      <c r="I5" s="141"/>
      <c r="J5" s="143"/>
      <c r="K5" s="147" t="s">
        <v>8</v>
      </c>
      <c r="L5" s="143" t="s">
        <v>9</v>
      </c>
      <c r="M5" s="75" t="s">
        <v>124</v>
      </c>
      <c r="N5" s="108" t="s">
        <v>191</v>
      </c>
      <c r="O5" s="75" t="s">
        <v>140</v>
      </c>
      <c r="P5" s="108" t="s">
        <v>192</v>
      </c>
      <c r="Q5" s="108" t="s">
        <v>193</v>
      </c>
      <c r="R5" s="149"/>
      <c r="S5" s="114" t="s">
        <v>148</v>
      </c>
      <c r="T5" s="114" t="s">
        <v>149</v>
      </c>
      <c r="U5" s="114" t="s">
        <v>150</v>
      </c>
      <c r="V5" s="114" t="s">
        <v>151</v>
      </c>
      <c r="W5" s="145"/>
      <c r="X5" s="115" t="s">
        <v>194</v>
      </c>
      <c r="Y5" s="145"/>
      <c r="Z5" s="149"/>
      <c r="AA5" s="126"/>
    </row>
    <row r="6" spans="1:27" ht="214.5" x14ac:dyDescent="0.25">
      <c r="A6" s="122" t="s">
        <v>530</v>
      </c>
      <c r="B6" s="122" t="s">
        <v>680</v>
      </c>
      <c r="C6" s="122" t="s">
        <v>245</v>
      </c>
      <c r="D6" s="122"/>
      <c r="E6" s="122" t="s">
        <v>245</v>
      </c>
      <c r="F6" s="122" t="s">
        <v>245</v>
      </c>
      <c r="G6" s="122" t="s">
        <v>245</v>
      </c>
      <c r="H6" s="122"/>
      <c r="I6" s="122" t="s">
        <v>735</v>
      </c>
      <c r="J6" s="99" t="s">
        <v>276</v>
      </c>
      <c r="K6" s="102" t="s">
        <v>682</v>
      </c>
      <c r="L6" s="99" t="s">
        <v>683</v>
      </c>
      <c r="M6" s="76" t="s">
        <v>182</v>
      </c>
      <c r="N6" s="111">
        <f>VLOOKUP('MATRIZ DE RIESGOS DE SST'!M6,'MAPAS DE RIESGOS INHER Y RESID'!$E$3:$F$7,2,FALSE)</f>
        <v>2</v>
      </c>
      <c r="O6" s="76" t="s">
        <v>186</v>
      </c>
      <c r="P6" s="111">
        <f>VLOOKUP('MATRIZ DE RIESGOS DE SST'!O6,'MAPAS DE RIESGOS INHER Y RESID'!$O$3:$P$7,2,FALSE)</f>
        <v>16</v>
      </c>
      <c r="Q6" s="111">
        <f>+N6*P6</f>
        <v>32</v>
      </c>
      <c r="R6" s="76" t="str">
        <f>IF(OR('MAPAS DE RIESGOS INHER Y RESID'!$G$7='MATRIZ DE RIESGOS DE SST'!Q6,Q6&lt;'MAPAS DE RIESGOS INHER Y RESID'!$G$3+1),'MAPAS DE RIESGOS INHER Y RESID'!$M$6,IF(OR('MAPAS DE RIESGOS INHER Y RESID'!$H$5='MATRIZ DE RIESGOS DE SST'!Q6,Q6&lt;'MAPAS DE RIESGOS INHER Y RESID'!$I$5+1),'MAPAS DE RIESGOS INHER Y RESID'!$M$5,IF(OR('MAPAS DE RIESGOS INHER Y RESID'!$I$4='MATRIZ DE RIESGOS DE SST'!Q6,Q6&lt;'MAPAS DE RIESGOS INHER Y RESID'!$J$4+1),'MAPAS DE RIESGOS INHER Y RESID'!$M$4,'MAPAS DE RIESGOS INHER Y RESID'!$M$3)))</f>
        <v>MODERADO</v>
      </c>
      <c r="S6" s="116"/>
      <c r="T6" s="116"/>
      <c r="U6" s="116" t="s">
        <v>645</v>
      </c>
      <c r="V6" s="117" t="s">
        <v>686</v>
      </c>
      <c r="W6" s="118" t="s">
        <v>176</v>
      </c>
      <c r="X6" s="92">
        <f>VLOOKUP(W6,'MAPAS DE RIESGOS INHER Y RESID'!$E$16:$F$18,2,FALSE)</f>
        <v>0.4</v>
      </c>
      <c r="Y6" s="119">
        <f>Q6-(Q6*X6)</f>
        <v>19.2</v>
      </c>
      <c r="Z6" s="76" t="str">
        <f>IF(OR('MAPAS DE RIESGOS INHER Y RESID'!$G$18='MATRIZ DE RIESGOS DE SST'!Y6,Y6&lt;'MAPAS DE RIESGOS INHER Y RESID'!$G$16+1),'MAPAS DE RIESGOS INHER Y RESID'!$M$19,IF(OR('MAPAS DE RIESGOS INHER Y RESID'!$H$17='MATRIZ DE RIESGOS DE SST'!Y6,Y6&lt;'MAPAS DE RIESGOS INHER Y RESID'!$I$18+1),'MAPAS DE RIESGOS INHER Y RESID'!$M$18,IF(OR('MAPAS DE RIESGOS INHER Y RESID'!$I$17='MATRIZ DE RIESGOS DE SST'!Y6,Y6&lt;'MAPAS DE RIESGOS INHER Y RESID'!$J$17+1),'MAPAS DE RIESGOS INHER Y RESID'!$M$17,'MAPAS DE RIESGOS INHER Y RESID'!$M$16)))</f>
        <v>MODERADO</v>
      </c>
      <c r="AA6" s="99" t="str">
        <f>VLOOKUP('MATRIZ DE RIESGOS DE SST'!Z6,'TABLA DE CRITERIOS'!$A$25:$B$28,2,FALSE)</f>
        <v>Reforzar la divulgación y aplicación de los controles existentes para mejorar su eficacia o complementar dichos controles estableciendo el plan de acción necesario, teniendo en cuenta la jerarquía de definición de controles.</v>
      </c>
    </row>
    <row r="7" spans="1:27" ht="195" x14ac:dyDescent="0.25">
      <c r="A7" s="123"/>
      <c r="B7" s="123"/>
      <c r="C7" s="123"/>
      <c r="D7" s="123"/>
      <c r="E7" s="123"/>
      <c r="F7" s="123"/>
      <c r="G7" s="123"/>
      <c r="H7" s="123"/>
      <c r="I7" s="123"/>
      <c r="J7" s="99" t="s">
        <v>277</v>
      </c>
      <c r="K7" s="102" t="s">
        <v>311</v>
      </c>
      <c r="L7" s="99" t="s">
        <v>685</v>
      </c>
      <c r="M7" s="76" t="s">
        <v>176</v>
      </c>
      <c r="N7" s="111">
        <f>VLOOKUP('MATRIZ DE RIESGOS DE SST'!M7,'MAPAS DE RIESGOS INHER Y RESID'!$E$3:$F$7,2,FALSE)</f>
        <v>3</v>
      </c>
      <c r="O7" s="76" t="s">
        <v>186</v>
      </c>
      <c r="P7" s="111">
        <f>VLOOKUP('MATRIZ DE RIESGOS DE SST'!O7,'MAPAS DE RIESGOS INHER Y RESID'!$O$3:$P$7,2,FALSE)</f>
        <v>16</v>
      </c>
      <c r="Q7" s="111">
        <f>+N7*P7</f>
        <v>48</v>
      </c>
      <c r="R7" s="76" t="str">
        <f>IF(OR('MAPAS DE RIESGOS INHER Y RESID'!$G$7='MATRIZ DE RIESGOS DE SST'!Q7,Q7&lt;'MAPAS DE RIESGOS INHER Y RESID'!$G$3+1),'MAPAS DE RIESGOS INHER Y RESID'!$M$6,IF(OR('MAPAS DE RIESGOS INHER Y RESID'!$H$5='MATRIZ DE RIESGOS DE SST'!Q7,Q7&lt;'MAPAS DE RIESGOS INHER Y RESID'!$I$5+1),'MAPAS DE RIESGOS INHER Y RESID'!$M$5,IF(OR('MAPAS DE RIESGOS INHER Y RESID'!$I$4='MATRIZ DE RIESGOS DE SST'!Q7,Q7&lt;'MAPAS DE RIESGOS INHER Y RESID'!$J$4+1),'MAPAS DE RIESGOS INHER Y RESID'!$M$4,'MAPAS DE RIESGOS INHER Y RESID'!$M$3)))</f>
        <v>MODERADO</v>
      </c>
      <c r="S7" s="116"/>
      <c r="T7" s="116"/>
      <c r="U7" s="116" t="s">
        <v>689</v>
      </c>
      <c r="V7" s="117"/>
      <c r="W7" s="118" t="s">
        <v>177</v>
      </c>
      <c r="X7" s="92">
        <f>VLOOKUP(W7,'MAPAS DE RIESGOS INHER Y RESID'!$E$16:$F$18,2,FALSE)</f>
        <v>0.9</v>
      </c>
      <c r="Y7" s="119">
        <f t="shared" ref="Y7:Y16" si="0">Q7-(Q7*X7)</f>
        <v>4.7999999999999972</v>
      </c>
      <c r="Z7" s="76" t="str">
        <f>IF(OR('MAPAS DE RIESGOS INHER Y RESID'!$G$18='MATRIZ DE RIESGOS DE SST'!Y7,Y7&lt;'MAPAS DE RIESGOS INHER Y RESID'!$G$16+1),'MAPAS DE RIESGOS INHER Y RESID'!$M$19,IF(OR('MAPAS DE RIESGOS INHER Y RESID'!$H$17='MATRIZ DE RIESGOS DE SST'!Y7,Y7&lt;'MAPAS DE RIESGOS INHER Y RESID'!$I$18+1),'MAPAS DE RIESGOS INHER Y RESID'!$M$18,IF(OR('MAPAS DE RIESGOS INHER Y RESID'!$I$17='MATRIZ DE RIESGOS DE SST'!Y7,Y7&lt;'MAPAS DE RIESGOS INHER Y RESID'!$J$17+1),'MAPAS DE RIESGOS INHER Y RESID'!$M$17,'MAPAS DE RIESGOS INHER Y RESID'!$M$16)))</f>
        <v>BAJO</v>
      </c>
      <c r="AA7" s="99" t="str">
        <f>VLOOKUP('MATRIZ DE RIESGOS DE SST'!Z7,'TABLA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8" spans="1:27" ht="156" x14ac:dyDescent="0.25">
      <c r="A8" s="123"/>
      <c r="B8" s="123"/>
      <c r="C8" s="123"/>
      <c r="D8" s="123"/>
      <c r="E8" s="123"/>
      <c r="F8" s="123"/>
      <c r="G8" s="123"/>
      <c r="H8" s="123"/>
      <c r="I8" s="123"/>
      <c r="J8" s="100" t="s">
        <v>278</v>
      </c>
      <c r="K8" s="100" t="s">
        <v>314</v>
      </c>
      <c r="L8" s="101" t="s">
        <v>690</v>
      </c>
      <c r="M8" s="76" t="s">
        <v>176</v>
      </c>
      <c r="N8" s="111">
        <f>VLOOKUP('MATRIZ DE RIESGOS DE SST'!M8,'MAPAS DE RIESGOS INHER Y RESID'!$E$3:$F$7,2,FALSE)</f>
        <v>3</v>
      </c>
      <c r="O8" s="76" t="s">
        <v>187</v>
      </c>
      <c r="P8" s="111">
        <f>VLOOKUP('MATRIZ DE RIESGOS DE SST'!O8,'MAPAS DE RIESGOS INHER Y RESID'!$O$3:$P$7,2,FALSE)</f>
        <v>256</v>
      </c>
      <c r="Q8" s="111">
        <f>+N8*P8</f>
        <v>768</v>
      </c>
      <c r="R8" s="76" t="str">
        <f>IF(OR('MAPAS DE RIESGOS INHER Y RESID'!$G$7='MATRIZ DE RIESGOS DE SST'!Q8,Q8&lt;'MAPAS DE RIESGOS INHER Y RESID'!$G$3+1),'MAPAS DE RIESGOS INHER Y RESID'!$M$6,IF(OR('MAPAS DE RIESGOS INHER Y RESID'!$H$5='MATRIZ DE RIESGOS DE SST'!Q8,Q8&lt;'MAPAS DE RIESGOS INHER Y RESID'!$I$5+1),'MAPAS DE RIESGOS INHER Y RESID'!$M$5,IF(OR('MAPAS DE RIESGOS INHER Y RESID'!$I$4='MATRIZ DE RIESGOS DE SST'!Q8,Q8&lt;'MAPAS DE RIESGOS INHER Y RESID'!$J$4+1),'MAPAS DE RIESGOS INHER Y RESID'!$M$4,'MAPAS DE RIESGOS INHER Y RESID'!$M$3)))</f>
        <v>ALTO</v>
      </c>
      <c r="S8" s="116"/>
      <c r="T8" s="116" t="s">
        <v>693</v>
      </c>
      <c r="U8" s="116" t="s">
        <v>691</v>
      </c>
      <c r="V8" s="117" t="s">
        <v>692</v>
      </c>
      <c r="W8" s="118" t="s">
        <v>177</v>
      </c>
      <c r="X8" s="92">
        <f>VLOOKUP(W8,'MAPAS DE RIESGOS INHER Y RESID'!$E$16:$F$18,2,FALSE)</f>
        <v>0.9</v>
      </c>
      <c r="Y8" s="119">
        <f t="shared" si="0"/>
        <v>76.799999999999955</v>
      </c>
      <c r="Z8" s="76" t="str">
        <f>IF(OR('MAPAS DE RIESGOS INHER Y RESID'!$G$18='MATRIZ DE RIESGOS DE SST'!Y8,Y8&lt;'MAPAS DE RIESGOS INHER Y RESID'!$G$16+1),'MAPAS DE RIESGOS INHER Y RESID'!$M$19,IF(OR('MAPAS DE RIESGOS INHER Y RESID'!$H$17='MATRIZ DE RIESGOS DE SST'!Y8,Y8&lt;'MAPAS DE RIESGOS INHER Y RESID'!$I$18+1),'MAPAS DE RIESGOS INHER Y RESID'!$M$18,IF(OR('MAPAS DE RIESGOS INHER Y RESID'!$I$17='MATRIZ DE RIESGOS DE SST'!Y8,Y8&lt;'MAPAS DE RIESGOS INHER Y RESID'!$J$17+1),'MAPAS DE RIESGOS INHER Y RESID'!$M$17,'MAPAS DE RIESGOS INHER Y RESID'!$M$16)))</f>
        <v>MODERADO</v>
      </c>
      <c r="AA8" s="99" t="str">
        <f>VLOOKUP('MATRIZ DE RIESGOS DE SST'!Z8,'TABLA DE CRITERIOS'!$A$25:$B$28,2,FALSE)</f>
        <v>Reforzar la divulgación y aplicación de los controles existentes para mejorar su eficacia o complementar dichos controles estableciendo el plan de acción necesario, teniendo en cuenta la jerarquía de definición de controles.</v>
      </c>
    </row>
    <row r="9" spans="1:27" ht="195" x14ac:dyDescent="0.25">
      <c r="A9" s="123"/>
      <c r="B9" s="123"/>
      <c r="C9" s="123"/>
      <c r="D9" s="123"/>
      <c r="E9" s="123"/>
      <c r="F9" s="123"/>
      <c r="G9" s="123"/>
      <c r="H9" s="123"/>
      <c r="I9" s="123"/>
      <c r="J9" s="101" t="s">
        <v>279</v>
      </c>
      <c r="K9" s="100" t="s">
        <v>23</v>
      </c>
      <c r="L9" s="101" t="s">
        <v>694</v>
      </c>
      <c r="M9" s="76" t="s">
        <v>182</v>
      </c>
      <c r="N9" s="111">
        <f>VLOOKUP('MATRIZ DE RIESGOS DE SST'!M9,'MAPAS DE RIESGOS INHER Y RESID'!$E$3:$F$7,2,FALSE)</f>
        <v>2</v>
      </c>
      <c r="O9" s="76" t="s">
        <v>186</v>
      </c>
      <c r="P9" s="111">
        <f>VLOOKUP('MATRIZ DE RIESGOS DE SST'!O9,'MAPAS DE RIESGOS INHER Y RESID'!$O$3:$P$7,2,FALSE)</f>
        <v>16</v>
      </c>
      <c r="Q9" s="111">
        <f>+N9*P9</f>
        <v>32</v>
      </c>
      <c r="R9" s="76" t="str">
        <f>IF(OR('MAPAS DE RIESGOS INHER Y RESID'!$G$7='MATRIZ DE RIESGOS DE SST'!Q9,Q9&lt;'MAPAS DE RIESGOS INHER Y RESID'!$G$3+1),'MAPAS DE RIESGOS INHER Y RESID'!$M$6,IF(OR('MAPAS DE RIESGOS INHER Y RESID'!$H$5='MATRIZ DE RIESGOS DE SST'!Q9,Q9&lt;'MAPAS DE RIESGOS INHER Y RESID'!$I$5+1),'MAPAS DE RIESGOS INHER Y RESID'!$M$5,IF(OR('MAPAS DE RIESGOS INHER Y RESID'!$I$4='MATRIZ DE RIESGOS DE SST'!Q9,Q9&lt;'MAPAS DE RIESGOS INHER Y RESID'!$J$4+1),'MAPAS DE RIESGOS INHER Y RESID'!$M$4,'MAPAS DE RIESGOS INHER Y RESID'!$M$3)))</f>
        <v>MODERADO</v>
      </c>
      <c r="S9" s="116"/>
      <c r="T9" s="116" t="s">
        <v>272</v>
      </c>
      <c r="U9" s="116"/>
      <c r="V9" s="117" t="s">
        <v>695</v>
      </c>
      <c r="W9" s="118" t="s">
        <v>177</v>
      </c>
      <c r="X9" s="92">
        <f>VLOOKUP(W9,'MAPAS DE RIESGOS INHER Y RESID'!$E$16:$F$18,2,FALSE)</f>
        <v>0.9</v>
      </c>
      <c r="Y9" s="119">
        <f>Q9-(Q9*X9)</f>
        <v>3.1999999999999993</v>
      </c>
      <c r="Z9" s="76" t="str">
        <f>IF(OR('MAPAS DE RIESGOS INHER Y RESID'!$G$18='MATRIZ DE RIESGOS DE SST'!Y9,Y9&lt;'MAPAS DE RIESGOS INHER Y RESID'!$G$16+1),'MAPAS DE RIESGOS INHER Y RESID'!$M$19,IF(OR('MAPAS DE RIESGOS INHER Y RESID'!$H$17='MATRIZ DE RIESGOS DE SST'!Y9,Y9&lt;'MAPAS DE RIESGOS INHER Y RESID'!$I$18+1),'MAPAS DE RIESGOS INHER Y RESID'!$M$18,IF(OR('MAPAS DE RIESGOS INHER Y RESID'!$I$17='MATRIZ DE RIESGOS DE SST'!Y9,Y9&lt;'MAPAS DE RIESGOS INHER Y RESID'!$J$17+1),'MAPAS DE RIESGOS INHER Y RESID'!$M$17,'MAPAS DE RIESGOS INHER Y RESID'!$M$16)))</f>
        <v>BAJO</v>
      </c>
      <c r="AA9" s="99" t="str">
        <f>VLOOKUP('MATRIZ DE RIESGOS DE SST'!Z9,'TABLA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0" spans="1:27" ht="195" x14ac:dyDescent="0.25">
      <c r="A10" s="123"/>
      <c r="B10" s="123"/>
      <c r="C10" s="123"/>
      <c r="D10" s="123"/>
      <c r="E10" s="123"/>
      <c r="F10" s="123"/>
      <c r="G10" s="123"/>
      <c r="H10" s="123"/>
      <c r="I10" s="123"/>
      <c r="J10" s="101" t="s">
        <v>280</v>
      </c>
      <c r="K10" s="100" t="s">
        <v>698</v>
      </c>
      <c r="L10" s="101" t="s">
        <v>694</v>
      </c>
      <c r="M10" s="76" t="s">
        <v>182</v>
      </c>
      <c r="N10" s="111">
        <f>VLOOKUP('MATRIZ DE RIESGOS DE SST'!M10,'MAPAS DE RIESGOS INHER Y RESID'!$E$3:$F$7,2,FALSE)</f>
        <v>2</v>
      </c>
      <c r="O10" s="76" t="s">
        <v>185</v>
      </c>
      <c r="P10" s="111">
        <f>VLOOKUP('MATRIZ DE RIESGOS DE SST'!O10,'MAPAS DE RIESGOS INHER Y RESID'!$O$3:$P$7,2,FALSE)</f>
        <v>4</v>
      </c>
      <c r="Q10" s="111">
        <f t="shared" ref="Q10:Q16" si="1">+N10*P10</f>
        <v>8</v>
      </c>
      <c r="R10" s="76" t="str">
        <f>IF(OR('MAPAS DE RIESGOS INHER Y RESID'!$G$7='MATRIZ DE RIESGOS DE SST'!Q10,Q10&lt;'MAPAS DE RIESGOS INHER Y RESID'!$G$3+1),'MAPAS DE RIESGOS INHER Y RESID'!$M$6,IF(OR('MAPAS DE RIESGOS INHER Y RESID'!$H$5='MATRIZ DE RIESGOS DE SST'!Q10,Q10&lt;'MAPAS DE RIESGOS INHER Y RESID'!$I$5+1),'MAPAS DE RIESGOS INHER Y RESID'!$M$5,IF(OR('MAPAS DE RIESGOS INHER Y RESID'!$I$4='MATRIZ DE RIESGOS DE SST'!Q10,Q10&lt;'MAPAS DE RIESGOS INHER Y RESID'!$J$4+1),'MAPAS DE RIESGOS INHER Y RESID'!$M$4,'MAPAS DE RIESGOS INHER Y RESID'!$M$3)))</f>
        <v>BAJO</v>
      </c>
      <c r="S10" s="116"/>
      <c r="T10" s="116"/>
      <c r="U10" s="116" t="s">
        <v>649</v>
      </c>
      <c r="V10" s="117" t="s">
        <v>697</v>
      </c>
      <c r="W10" s="118" t="s">
        <v>176</v>
      </c>
      <c r="X10" s="92">
        <f>VLOOKUP(W10,'MAPAS DE RIESGOS INHER Y RESID'!$E$16:$F$18,2,FALSE)</f>
        <v>0.4</v>
      </c>
      <c r="Y10" s="119">
        <f t="shared" si="0"/>
        <v>4.8</v>
      </c>
      <c r="Z10" s="76" t="str">
        <f>IF(OR('MAPAS DE RIESGOS INHER Y RESID'!$G$18='MATRIZ DE RIESGOS DE SST'!Y10,Y10&lt;'MAPAS DE RIESGOS INHER Y RESID'!$G$16+1),'MAPAS DE RIESGOS INHER Y RESID'!$M$19,IF(OR('MAPAS DE RIESGOS INHER Y RESID'!$H$17='MATRIZ DE RIESGOS DE SST'!Y10,Y10&lt;'MAPAS DE RIESGOS INHER Y RESID'!$I$18+1),'MAPAS DE RIESGOS INHER Y RESID'!$M$18,IF(OR('MAPAS DE RIESGOS INHER Y RESID'!$I$17='MATRIZ DE RIESGOS DE SST'!Y10,Y10&lt;'MAPAS DE RIESGOS INHER Y RESID'!$J$17+1),'MAPAS DE RIESGOS INHER Y RESID'!$M$17,'MAPAS DE RIESGOS INHER Y RESID'!$M$16)))</f>
        <v>BAJO</v>
      </c>
      <c r="AA10" s="99" t="str">
        <f>VLOOKUP('MATRIZ DE RIESGOS DE SST'!Z10,'TABLA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1" spans="1:27" ht="195" x14ac:dyDescent="0.25">
      <c r="A11" s="123"/>
      <c r="B11" s="123"/>
      <c r="C11" s="123"/>
      <c r="D11" s="123"/>
      <c r="E11" s="123"/>
      <c r="F11" s="123"/>
      <c r="G11" s="123"/>
      <c r="H11" s="123"/>
      <c r="I11" s="123"/>
      <c r="J11" s="101" t="s">
        <v>283</v>
      </c>
      <c r="K11" s="100" t="s">
        <v>315</v>
      </c>
      <c r="L11" s="101" t="s">
        <v>694</v>
      </c>
      <c r="M11" s="76" t="s">
        <v>183</v>
      </c>
      <c r="N11" s="111">
        <f>VLOOKUP('MATRIZ DE RIESGOS DE SST'!M11,'MAPAS DE RIESGOS INHER Y RESID'!$E$3:$F$7,2,FALSE)</f>
        <v>1</v>
      </c>
      <c r="O11" s="76" t="s">
        <v>185</v>
      </c>
      <c r="P11" s="111">
        <f>VLOOKUP('MATRIZ DE RIESGOS DE SST'!O11,'MAPAS DE RIESGOS INHER Y RESID'!$O$3:$P$7,2,FALSE)</f>
        <v>4</v>
      </c>
      <c r="Q11" s="111">
        <f t="shared" si="1"/>
        <v>4</v>
      </c>
      <c r="R11" s="76" t="str">
        <f>IF(OR('MAPAS DE RIESGOS INHER Y RESID'!$G$7='MATRIZ DE RIESGOS DE SST'!Q11,Q11&lt;'MAPAS DE RIESGOS INHER Y RESID'!$G$3+1),'MAPAS DE RIESGOS INHER Y RESID'!$M$6,IF(OR('MAPAS DE RIESGOS INHER Y RESID'!$H$5='MATRIZ DE RIESGOS DE SST'!Q11,Q11&lt;'MAPAS DE RIESGOS INHER Y RESID'!$I$5+1),'MAPAS DE RIESGOS INHER Y RESID'!$M$5,IF(OR('MAPAS DE RIESGOS INHER Y RESID'!$I$4='MATRIZ DE RIESGOS DE SST'!Q11,Q11&lt;'MAPAS DE RIESGOS INHER Y RESID'!$J$4+1),'MAPAS DE RIESGOS INHER Y RESID'!$M$4,'MAPAS DE RIESGOS INHER Y RESID'!$M$3)))</f>
        <v>BAJO</v>
      </c>
      <c r="S11" s="116"/>
      <c r="T11" s="116"/>
      <c r="U11" s="116" t="s">
        <v>649</v>
      </c>
      <c r="V11" s="117" t="s">
        <v>697</v>
      </c>
      <c r="W11" s="118" t="s">
        <v>176</v>
      </c>
      <c r="X11" s="92">
        <f>VLOOKUP(W11,'MAPAS DE RIESGOS INHER Y RESID'!$E$16:$F$18,2,FALSE)</f>
        <v>0.4</v>
      </c>
      <c r="Y11" s="119">
        <f t="shared" si="0"/>
        <v>2.4</v>
      </c>
      <c r="Z11" s="76" t="str">
        <f>IF(OR('MAPAS DE RIESGOS INHER Y RESID'!$G$18='MATRIZ DE RIESGOS DE SST'!Y11,Y11&lt;'MAPAS DE RIESGOS INHER Y RESID'!$G$16+1),'MAPAS DE RIESGOS INHER Y RESID'!$M$19,IF(OR('MAPAS DE RIESGOS INHER Y RESID'!$H$17='MATRIZ DE RIESGOS DE SST'!Y11,Y11&lt;'MAPAS DE RIESGOS INHER Y RESID'!$I$18+1),'MAPAS DE RIESGOS INHER Y RESID'!$M$18,IF(OR('MAPAS DE RIESGOS INHER Y RESID'!$I$17='MATRIZ DE RIESGOS DE SST'!Y11,Y11&lt;'MAPAS DE RIESGOS INHER Y RESID'!$J$17+1),'MAPAS DE RIESGOS INHER Y RESID'!$M$17,'MAPAS DE RIESGOS INHER Y RESID'!$M$16)))</f>
        <v>BAJO</v>
      </c>
      <c r="AA11" s="99" t="str">
        <f>VLOOKUP('MATRIZ DE RIESGOS DE SST'!Z11,'TABLA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2" spans="1:27" ht="195" x14ac:dyDescent="0.25">
      <c r="A12" s="123"/>
      <c r="B12" s="123"/>
      <c r="C12" s="123"/>
      <c r="D12" s="123"/>
      <c r="E12" s="123"/>
      <c r="F12" s="123"/>
      <c r="G12" s="123"/>
      <c r="H12" s="123"/>
      <c r="I12" s="123"/>
      <c r="J12" s="100" t="s">
        <v>755</v>
      </c>
      <c r="K12" s="100" t="s">
        <v>33</v>
      </c>
      <c r="L12" s="101" t="s">
        <v>706</v>
      </c>
      <c r="M12" s="76" t="s">
        <v>182</v>
      </c>
      <c r="N12" s="111">
        <f>VLOOKUP('MATRIZ DE RIESGOS DE SST'!M12,'MAPAS DE RIESGOS INHER Y RESID'!$E$3:$F$7,2,FALSE)</f>
        <v>2</v>
      </c>
      <c r="O12" s="76" t="s">
        <v>186</v>
      </c>
      <c r="P12" s="111">
        <f>VLOOKUP('MATRIZ DE RIESGOS DE SST'!O12,'MAPAS DE RIESGOS INHER Y RESID'!$O$3:$P$7,2,FALSE)</f>
        <v>16</v>
      </c>
      <c r="Q12" s="111">
        <f t="shared" si="1"/>
        <v>32</v>
      </c>
      <c r="R12" s="76" t="str">
        <f>IF(OR('MAPAS DE RIESGOS INHER Y RESID'!$G$7='MATRIZ DE RIESGOS DE SST'!Q12,Q12&lt;'MAPAS DE RIESGOS INHER Y RESID'!$G$3+1),'MAPAS DE RIESGOS INHER Y RESID'!$M$6,IF(OR('MAPAS DE RIESGOS INHER Y RESID'!$H$5='MATRIZ DE RIESGOS DE SST'!Q12,Q12&lt;'MAPAS DE RIESGOS INHER Y RESID'!$I$5+1),'MAPAS DE RIESGOS INHER Y RESID'!$M$5,IF(OR('MAPAS DE RIESGOS INHER Y RESID'!$I$4='MATRIZ DE RIESGOS DE SST'!Q12,Q12&lt;'MAPAS DE RIESGOS INHER Y RESID'!$J$4+1),'MAPAS DE RIESGOS INHER Y RESID'!$M$4,'MAPAS DE RIESGOS INHER Y RESID'!$M$3)))</f>
        <v>MODERADO</v>
      </c>
      <c r="S12" s="116"/>
      <c r="T12" s="116" t="s">
        <v>273</v>
      </c>
      <c r="U12" s="116" t="s">
        <v>707</v>
      </c>
      <c r="V12" s="117" t="s">
        <v>708</v>
      </c>
      <c r="W12" s="118" t="s">
        <v>177</v>
      </c>
      <c r="X12" s="92">
        <f>VLOOKUP(W12,'MAPAS DE RIESGOS INHER Y RESID'!$E$16:$F$18,2,FALSE)</f>
        <v>0.9</v>
      </c>
      <c r="Y12" s="119">
        <f t="shared" si="0"/>
        <v>3.1999999999999993</v>
      </c>
      <c r="Z12" s="76" t="str">
        <f>IF(OR('MAPAS DE RIESGOS INHER Y RESID'!$G$18='MATRIZ DE RIESGOS DE SST'!Y12,Y12&lt;'MAPAS DE RIESGOS INHER Y RESID'!$G$16+1),'MAPAS DE RIESGOS INHER Y RESID'!$M$19,IF(OR('MAPAS DE RIESGOS INHER Y RESID'!$H$17='MATRIZ DE RIESGOS DE SST'!Y12,Y12&lt;'MAPAS DE RIESGOS INHER Y RESID'!$I$18+1),'MAPAS DE RIESGOS INHER Y RESID'!$M$18,IF(OR('MAPAS DE RIESGOS INHER Y RESID'!$I$17='MATRIZ DE RIESGOS DE SST'!Y12,Y12&lt;'MAPAS DE RIESGOS INHER Y RESID'!$J$17+1),'MAPAS DE RIESGOS INHER Y RESID'!$M$17,'MAPAS DE RIESGOS INHER Y RESID'!$M$16)))</f>
        <v>BAJO</v>
      </c>
      <c r="AA12" s="99" t="str">
        <f>VLOOKUP('MATRIZ DE RIESGOS DE SST'!Z12,'TABLA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3" spans="1:27" ht="156" x14ac:dyDescent="0.25">
      <c r="A13" s="123"/>
      <c r="B13" s="123"/>
      <c r="C13" s="123"/>
      <c r="D13" s="123"/>
      <c r="E13" s="123"/>
      <c r="F13" s="123"/>
      <c r="G13" s="123"/>
      <c r="H13" s="123"/>
      <c r="I13" s="123"/>
      <c r="J13" s="101" t="s">
        <v>757</v>
      </c>
      <c r="K13" s="100" t="s">
        <v>48</v>
      </c>
      <c r="L13" s="101" t="s">
        <v>713</v>
      </c>
      <c r="M13" s="76" t="s">
        <v>182</v>
      </c>
      <c r="N13" s="111">
        <f>VLOOKUP('MATRIZ DE RIESGOS DE SST'!M13,'MAPAS DE RIESGOS INHER Y RESID'!$E$3:$F$7,2,FALSE)</f>
        <v>2</v>
      </c>
      <c r="O13" s="76" t="s">
        <v>187</v>
      </c>
      <c r="P13" s="111">
        <f>VLOOKUP('MATRIZ DE RIESGOS DE SST'!O13,'MAPAS DE RIESGOS INHER Y RESID'!$O$3:$P$7,2,FALSE)</f>
        <v>256</v>
      </c>
      <c r="Q13" s="111">
        <f t="shared" ref="Q13" si="2">+N13*P13</f>
        <v>512</v>
      </c>
      <c r="R13" s="76" t="str">
        <f>IF(OR('MAPAS DE RIESGOS INHER Y RESID'!$G$7='MATRIZ DE RIESGOS DE SST'!Q13,Q13&lt;'MAPAS DE RIESGOS INHER Y RESID'!$G$3+1),'MAPAS DE RIESGOS INHER Y RESID'!$M$6,IF(OR('MAPAS DE RIESGOS INHER Y RESID'!$H$5='MATRIZ DE RIESGOS DE SST'!Q13,Q13&lt;'MAPAS DE RIESGOS INHER Y RESID'!$I$5+1),'MAPAS DE RIESGOS INHER Y RESID'!$M$5,IF(OR('MAPAS DE RIESGOS INHER Y RESID'!$I$4='MATRIZ DE RIESGOS DE SST'!Q13,Q13&lt;'MAPAS DE RIESGOS INHER Y RESID'!$J$4+1),'MAPAS DE RIESGOS INHER Y RESID'!$M$4,'MAPAS DE RIESGOS INHER Y RESID'!$M$3)))</f>
        <v>ALTO</v>
      </c>
      <c r="S13" s="116"/>
      <c r="T13" s="116" t="s">
        <v>328</v>
      </c>
      <c r="U13" s="116" t="s">
        <v>714</v>
      </c>
      <c r="V13" s="117"/>
      <c r="W13" s="118" t="s">
        <v>177</v>
      </c>
      <c r="X13" s="92">
        <f>VLOOKUP(W13,'MAPAS DE RIESGOS INHER Y RESID'!$E$16:$F$18,2,FALSE)</f>
        <v>0.9</v>
      </c>
      <c r="Y13" s="119">
        <f t="shared" ref="Y13" si="3">Q13-(Q13*X13)</f>
        <v>51.199999999999989</v>
      </c>
      <c r="Z13" s="76" t="str">
        <f>IF(OR('MAPAS DE RIESGOS INHER Y RESID'!$G$18='MATRIZ DE RIESGOS DE SST'!Y13,Y13&lt;'MAPAS DE RIESGOS INHER Y RESID'!$G$16+1),'MAPAS DE RIESGOS INHER Y RESID'!$M$19,IF(OR('MAPAS DE RIESGOS INHER Y RESID'!$H$17='MATRIZ DE RIESGOS DE SST'!Y13,Y13&lt;'MAPAS DE RIESGOS INHER Y RESID'!$I$18+1),'MAPAS DE RIESGOS INHER Y RESID'!$M$18,IF(OR('MAPAS DE RIESGOS INHER Y RESID'!$I$17='MATRIZ DE RIESGOS DE SST'!Y13,Y13&lt;'MAPAS DE RIESGOS INHER Y RESID'!$J$17+1),'MAPAS DE RIESGOS INHER Y RESID'!$M$17,'MAPAS DE RIESGOS INHER Y RESID'!$M$16)))</f>
        <v>MODERADO</v>
      </c>
      <c r="AA13" s="99" t="str">
        <f>VLOOKUP('MATRIZ DE RIESGOS DE SST'!Z13,'TABLA DE CRITERIOS'!$A$25:$B$28,2,FALSE)</f>
        <v>Reforzar la divulgación y aplicación de los controles existentes para mejorar su eficacia o complementar dichos controles estableciendo el plan de acción necesario, teniendo en cuenta la jerarquía de definición de controles.</v>
      </c>
    </row>
    <row r="14" spans="1:27" ht="234" x14ac:dyDescent="0.25">
      <c r="A14" s="123"/>
      <c r="B14" s="123"/>
      <c r="C14" s="123"/>
      <c r="D14" s="123"/>
      <c r="E14" s="123"/>
      <c r="F14" s="123"/>
      <c r="G14" s="123"/>
      <c r="H14" s="123"/>
      <c r="I14" s="123"/>
      <c r="J14" s="100" t="s">
        <v>284</v>
      </c>
      <c r="K14" s="100" t="s">
        <v>48</v>
      </c>
      <c r="L14" s="101" t="s">
        <v>715</v>
      </c>
      <c r="M14" s="76" t="s">
        <v>182</v>
      </c>
      <c r="N14" s="111">
        <f>VLOOKUP('MATRIZ DE RIESGOS DE SST'!M14,'MAPAS DE RIESGOS INHER Y RESID'!$E$3:$F$7,2,FALSE)</f>
        <v>2</v>
      </c>
      <c r="O14" s="76" t="s">
        <v>186</v>
      </c>
      <c r="P14" s="111">
        <f>VLOOKUP('MATRIZ DE RIESGOS DE SST'!O14,'MAPAS DE RIESGOS INHER Y RESID'!$O$3:$P$7,2,FALSE)</f>
        <v>16</v>
      </c>
      <c r="Q14" s="111">
        <f t="shared" si="1"/>
        <v>32</v>
      </c>
      <c r="R14" s="76" t="str">
        <f>IF(OR('MAPAS DE RIESGOS INHER Y RESID'!$G$7='MATRIZ DE RIESGOS DE SST'!Q14,Q14&lt;'MAPAS DE RIESGOS INHER Y RESID'!$G$3+1),'MAPAS DE RIESGOS INHER Y RESID'!$M$6,IF(OR('MAPAS DE RIESGOS INHER Y RESID'!$H$5='MATRIZ DE RIESGOS DE SST'!Q14,Q14&lt;'MAPAS DE RIESGOS INHER Y RESID'!$I$5+1),'MAPAS DE RIESGOS INHER Y RESID'!$M$5,IF(OR('MAPAS DE RIESGOS INHER Y RESID'!$I$4='MATRIZ DE RIESGOS DE SST'!Q14,Q14&lt;'MAPAS DE RIESGOS INHER Y RESID'!$J$4+1),'MAPAS DE RIESGOS INHER Y RESID'!$M$4,'MAPAS DE RIESGOS INHER Y RESID'!$M$3)))</f>
        <v>MODERADO</v>
      </c>
      <c r="S14" s="116"/>
      <c r="T14" s="116" t="s">
        <v>330</v>
      </c>
      <c r="U14" s="116" t="s">
        <v>327</v>
      </c>
      <c r="V14" s="117" t="s">
        <v>711</v>
      </c>
      <c r="W14" s="118" t="s">
        <v>177</v>
      </c>
      <c r="X14" s="92">
        <f>VLOOKUP(W14,'MAPAS DE RIESGOS INHER Y RESID'!$E$16:$F$18,2,FALSE)</f>
        <v>0.9</v>
      </c>
      <c r="Y14" s="119">
        <f t="shared" si="0"/>
        <v>3.1999999999999993</v>
      </c>
      <c r="Z14" s="76" t="str">
        <f>IF(OR('MAPAS DE RIESGOS INHER Y RESID'!$G$18='MATRIZ DE RIESGOS DE SST'!Y14,Y14&lt;'MAPAS DE RIESGOS INHER Y RESID'!$G$16+1),'MAPAS DE RIESGOS INHER Y RESID'!$M$19,IF(OR('MAPAS DE RIESGOS INHER Y RESID'!$H$17='MATRIZ DE RIESGOS DE SST'!Y14,Y14&lt;'MAPAS DE RIESGOS INHER Y RESID'!$I$18+1),'MAPAS DE RIESGOS INHER Y RESID'!$M$18,IF(OR('MAPAS DE RIESGOS INHER Y RESID'!$I$17='MATRIZ DE RIESGOS DE SST'!Y14,Y14&lt;'MAPAS DE RIESGOS INHER Y RESID'!$J$17+1),'MAPAS DE RIESGOS INHER Y RESID'!$M$17,'MAPAS DE RIESGOS INHER Y RESID'!$M$16)))</f>
        <v>BAJO</v>
      </c>
      <c r="AA14" s="99" t="str">
        <f>VLOOKUP('MATRIZ DE RIESGOS DE SST'!Z14,'TABLA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5" spans="1:27" ht="195" x14ac:dyDescent="0.25">
      <c r="A15" s="123"/>
      <c r="B15" s="123"/>
      <c r="C15" s="123"/>
      <c r="D15" s="123"/>
      <c r="E15" s="123"/>
      <c r="F15" s="123"/>
      <c r="G15" s="123"/>
      <c r="H15" s="123"/>
      <c r="I15" s="123"/>
      <c r="J15" s="100" t="s">
        <v>274</v>
      </c>
      <c r="K15" s="100" t="s">
        <v>333</v>
      </c>
      <c r="L15" s="101" t="s">
        <v>716</v>
      </c>
      <c r="M15" s="76" t="s">
        <v>182</v>
      </c>
      <c r="N15" s="111">
        <f>VLOOKUP('MATRIZ DE RIESGOS DE SST'!M15,'MAPAS DE RIESGOS INHER Y RESID'!$E$3:$F$7,2,FALSE)</f>
        <v>2</v>
      </c>
      <c r="O15" s="76" t="s">
        <v>185</v>
      </c>
      <c r="P15" s="111">
        <f>VLOOKUP('MATRIZ DE RIESGOS DE SST'!O15,'MAPAS DE RIESGOS INHER Y RESID'!$O$3:$P$7,2,FALSE)</f>
        <v>4</v>
      </c>
      <c r="Q15" s="111">
        <f t="shared" si="1"/>
        <v>8</v>
      </c>
      <c r="R15" s="76" t="str">
        <f>IF(OR('MAPAS DE RIESGOS INHER Y RESID'!$G$7='MATRIZ DE RIESGOS DE SST'!Q15,Q15&lt;'MAPAS DE RIESGOS INHER Y RESID'!$G$3+1),'MAPAS DE RIESGOS INHER Y RESID'!$M$6,IF(OR('MAPAS DE RIESGOS INHER Y RESID'!$H$5='MATRIZ DE RIESGOS DE SST'!Q15,Q15&lt;'MAPAS DE RIESGOS INHER Y RESID'!$I$5+1),'MAPAS DE RIESGOS INHER Y RESID'!$M$5,IF(OR('MAPAS DE RIESGOS INHER Y RESID'!$I$4='MATRIZ DE RIESGOS DE SST'!Q15,Q15&lt;'MAPAS DE RIESGOS INHER Y RESID'!$J$4+1),'MAPAS DE RIESGOS INHER Y RESID'!$M$4,'MAPAS DE RIESGOS INHER Y RESID'!$M$3)))</f>
        <v>BAJO</v>
      </c>
      <c r="S15" s="116"/>
      <c r="T15" s="116" t="s">
        <v>365</v>
      </c>
      <c r="U15" s="116" t="s">
        <v>334</v>
      </c>
      <c r="V15" s="117" t="s">
        <v>718</v>
      </c>
      <c r="W15" s="118" t="s">
        <v>177</v>
      </c>
      <c r="X15" s="92">
        <f>VLOOKUP(W15,'MAPAS DE RIESGOS INHER Y RESID'!$E$16:$F$18,2,FALSE)</f>
        <v>0.9</v>
      </c>
      <c r="Y15" s="119">
        <f t="shared" si="0"/>
        <v>0.79999999999999982</v>
      </c>
      <c r="Z15" s="76" t="str">
        <f>IF(OR('MAPAS DE RIESGOS INHER Y RESID'!$G$18='MATRIZ DE RIESGOS DE SST'!Y15,Y15&lt;'MAPAS DE RIESGOS INHER Y RESID'!$G$16+1),'MAPAS DE RIESGOS INHER Y RESID'!$M$19,IF(OR('MAPAS DE RIESGOS INHER Y RESID'!$H$17='MATRIZ DE RIESGOS DE SST'!Y15,Y15&lt;'MAPAS DE RIESGOS INHER Y RESID'!$I$18+1),'MAPAS DE RIESGOS INHER Y RESID'!$M$18,IF(OR('MAPAS DE RIESGOS INHER Y RESID'!$I$17='MATRIZ DE RIESGOS DE SST'!Y15,Y15&lt;'MAPAS DE RIESGOS INHER Y RESID'!$J$17+1),'MAPAS DE RIESGOS INHER Y RESID'!$M$17,'MAPAS DE RIESGOS INHER Y RESID'!$M$16)))</f>
        <v>BAJO</v>
      </c>
      <c r="AA15" s="99" t="str">
        <f>VLOOKUP('MATRIZ DE RIESGOS DE SST'!Z15,'TABLA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6" spans="1:27" ht="195" x14ac:dyDescent="0.25">
      <c r="A16" s="123"/>
      <c r="B16" s="123"/>
      <c r="C16" s="123"/>
      <c r="D16" s="123"/>
      <c r="E16" s="123"/>
      <c r="F16" s="123"/>
      <c r="G16" s="123"/>
      <c r="H16" s="123"/>
      <c r="I16" s="123"/>
      <c r="J16" s="100" t="s">
        <v>722</v>
      </c>
      <c r="K16" s="100" t="s">
        <v>723</v>
      </c>
      <c r="L16" s="101" t="s">
        <v>58</v>
      </c>
      <c r="M16" s="76" t="s">
        <v>182</v>
      </c>
      <c r="N16" s="111">
        <f>VLOOKUP('MATRIZ DE RIESGOS DE SST'!M16,'MAPAS DE RIESGOS INHER Y RESID'!$E$3:$F$7,2,FALSE)</f>
        <v>2</v>
      </c>
      <c r="O16" s="76" t="s">
        <v>185</v>
      </c>
      <c r="P16" s="111">
        <f>VLOOKUP('MATRIZ DE RIESGOS DE SST'!O16,'MAPAS DE RIESGOS INHER Y RESID'!$O$3:$P$7,2,FALSE)</f>
        <v>4</v>
      </c>
      <c r="Q16" s="111">
        <f t="shared" si="1"/>
        <v>8</v>
      </c>
      <c r="R16" s="76" t="str">
        <f>IF(OR('MAPAS DE RIESGOS INHER Y RESID'!$G$7='MATRIZ DE RIESGOS DE SST'!Q16,Q16&lt;'MAPAS DE RIESGOS INHER Y RESID'!$G$3+1),'MAPAS DE RIESGOS INHER Y RESID'!$M$6,IF(OR('MAPAS DE RIESGOS INHER Y RESID'!$H$5='MATRIZ DE RIESGOS DE SST'!Q16,Q16&lt;'MAPAS DE RIESGOS INHER Y RESID'!$I$5+1),'MAPAS DE RIESGOS INHER Y RESID'!$M$5,IF(OR('MAPAS DE RIESGOS INHER Y RESID'!$I$4='MATRIZ DE RIESGOS DE SST'!Q16,Q16&lt;'MAPAS DE RIESGOS INHER Y RESID'!$J$4+1),'MAPAS DE RIESGOS INHER Y RESID'!$M$4,'MAPAS DE RIESGOS INHER Y RESID'!$M$3)))</f>
        <v>BAJO</v>
      </c>
      <c r="S16" s="116"/>
      <c r="T16" s="116"/>
      <c r="U16" s="116" t="s">
        <v>720</v>
      </c>
      <c r="V16" s="117" t="s">
        <v>721</v>
      </c>
      <c r="W16" s="118" t="s">
        <v>177</v>
      </c>
      <c r="X16" s="92">
        <f>VLOOKUP(W16,'MAPAS DE RIESGOS INHER Y RESID'!$E$16:$F$18,2,FALSE)</f>
        <v>0.9</v>
      </c>
      <c r="Y16" s="119">
        <f t="shared" si="0"/>
        <v>0.79999999999999982</v>
      </c>
      <c r="Z16" s="76" t="str">
        <f>IF(OR('MAPAS DE RIESGOS INHER Y RESID'!$G$18='MATRIZ DE RIESGOS DE SST'!Y16,Y16&lt;'MAPAS DE RIESGOS INHER Y RESID'!$G$16+1),'MAPAS DE RIESGOS INHER Y RESID'!$M$19,IF(OR('MAPAS DE RIESGOS INHER Y RESID'!$H$17='MATRIZ DE RIESGOS DE SST'!Y16,Y16&lt;'MAPAS DE RIESGOS INHER Y RESID'!$I$18+1),'MAPAS DE RIESGOS INHER Y RESID'!$M$18,IF(OR('MAPAS DE RIESGOS INHER Y RESID'!$I$17='MATRIZ DE RIESGOS DE SST'!Y16,Y16&lt;'MAPAS DE RIESGOS INHER Y RESID'!$J$17+1),'MAPAS DE RIESGOS INHER Y RESID'!$M$17,'MAPAS DE RIESGOS INHER Y RESID'!$M$16)))</f>
        <v>BAJO</v>
      </c>
      <c r="AA16" s="99" t="str">
        <f>VLOOKUP('MATRIZ DE RIESGOS DE SST'!Z16,'TABLA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7" spans="1:27" ht="156" x14ac:dyDescent="0.25">
      <c r="A17" s="123"/>
      <c r="B17" s="123"/>
      <c r="C17" s="123"/>
      <c r="D17" s="123"/>
      <c r="E17" s="123"/>
      <c r="F17" s="123"/>
      <c r="G17" s="123"/>
      <c r="H17" s="123"/>
      <c r="I17" s="123"/>
      <c r="J17" s="100" t="s">
        <v>285</v>
      </c>
      <c r="K17" s="100" t="s">
        <v>340</v>
      </c>
      <c r="L17" s="101" t="s">
        <v>725</v>
      </c>
      <c r="M17" s="76" t="s">
        <v>182</v>
      </c>
      <c r="N17" s="111">
        <f>VLOOKUP('MATRIZ DE RIESGOS DE SST'!M17,'MAPAS DE RIESGOS INHER Y RESID'!$E$3:$F$7,2,FALSE)</f>
        <v>2</v>
      </c>
      <c r="O17" s="76" t="s">
        <v>187</v>
      </c>
      <c r="P17" s="111">
        <f>VLOOKUP('MATRIZ DE RIESGOS DE SST'!O17,'MAPAS DE RIESGOS INHER Y RESID'!$O$3:$P$7,2,FALSE)</f>
        <v>256</v>
      </c>
      <c r="Q17" s="111">
        <f>+N17*P17</f>
        <v>512</v>
      </c>
      <c r="R17" s="76" t="str">
        <f>IF(OR('MAPAS DE RIESGOS INHER Y RESID'!$G$7='MATRIZ DE RIESGOS DE SST'!Q17,Q17&lt;'MAPAS DE RIESGOS INHER Y RESID'!$G$3+1),'MAPAS DE RIESGOS INHER Y RESID'!$M$6,IF(OR('MAPAS DE RIESGOS INHER Y RESID'!$H$5='MATRIZ DE RIESGOS DE SST'!Q17,Q17&lt;'MAPAS DE RIESGOS INHER Y RESID'!$I$5+1),'MAPAS DE RIESGOS INHER Y RESID'!$M$5,IF(OR('MAPAS DE RIESGOS INHER Y RESID'!$I$4='MATRIZ DE RIESGOS DE SST'!Q17,Q17&lt;'MAPAS DE RIESGOS INHER Y RESID'!$J$4+1),'MAPAS DE RIESGOS INHER Y RESID'!$M$4,'MAPAS DE RIESGOS INHER Y RESID'!$M$3)))</f>
        <v>ALTO</v>
      </c>
      <c r="S17" s="116" t="s">
        <v>253</v>
      </c>
      <c r="T17" s="116"/>
      <c r="U17" s="116" t="s">
        <v>254</v>
      </c>
      <c r="V17" s="117" t="s">
        <v>255</v>
      </c>
      <c r="W17" s="118" t="s">
        <v>177</v>
      </c>
      <c r="X17" s="92">
        <f>VLOOKUP(W17,'MAPAS DE RIESGOS INHER Y RESID'!$E$16:$F$18,2,FALSE)</f>
        <v>0.9</v>
      </c>
      <c r="Y17" s="119">
        <f>Q17-(Q17*X17)</f>
        <v>51.199999999999989</v>
      </c>
      <c r="Z17" s="76" t="str">
        <f>IF(OR('MAPAS DE RIESGOS INHER Y RESID'!$G$18='MATRIZ DE RIESGOS DE SST'!Y17,Y17&lt;'MAPAS DE RIESGOS INHER Y RESID'!$G$16+1),'MAPAS DE RIESGOS INHER Y RESID'!$M$19,IF(OR('MAPAS DE RIESGOS INHER Y RESID'!$H$17='MATRIZ DE RIESGOS DE SST'!Y17,Y17&lt;'MAPAS DE RIESGOS INHER Y RESID'!$I$18+1),'MAPAS DE RIESGOS INHER Y RESID'!$M$18,IF(OR('MAPAS DE RIESGOS INHER Y RESID'!$I$17='MATRIZ DE RIESGOS DE SST'!Y17,Y17&lt;'MAPAS DE RIESGOS INHER Y RESID'!$J$17+1),'MAPAS DE RIESGOS INHER Y RESID'!$M$17,'MAPAS DE RIESGOS INHER Y RESID'!$M$16)))</f>
        <v>MODERADO</v>
      </c>
      <c r="AA17" s="99" t="str">
        <f>VLOOKUP('MATRIZ DE RIESGOS DE SST'!Z17,'TABLA DE CRITERIOS'!$A$25:$B$28,2,FALSE)</f>
        <v>Reforzar la divulgación y aplicación de los controles existentes para mejorar su eficacia o complementar dichos controles estableciendo el plan de acción necesario, teniendo en cuenta la jerarquía de definición de controles.</v>
      </c>
    </row>
    <row r="18" spans="1:27" ht="214.5" x14ac:dyDescent="0.25">
      <c r="A18" s="123"/>
      <c r="B18" s="123"/>
      <c r="C18" s="123"/>
      <c r="D18" s="123"/>
      <c r="E18" s="123"/>
      <c r="F18" s="123"/>
      <c r="G18" s="123"/>
      <c r="H18" s="123"/>
      <c r="I18" s="123"/>
      <c r="J18" s="99" t="s">
        <v>61</v>
      </c>
      <c r="K18" s="102" t="s">
        <v>348</v>
      </c>
      <c r="L18" s="99" t="s">
        <v>729</v>
      </c>
      <c r="M18" s="76" t="s">
        <v>182</v>
      </c>
      <c r="N18" s="111">
        <f>VLOOKUP('MATRIZ DE RIESGOS DE SST'!M18,'MAPAS DE RIESGOS INHER Y RESID'!$E$3:$F$7,2,FALSE)</f>
        <v>2</v>
      </c>
      <c r="O18" s="76" t="s">
        <v>185</v>
      </c>
      <c r="P18" s="111">
        <f>VLOOKUP('MATRIZ DE RIESGOS DE SST'!O18,'MAPAS DE RIESGOS INHER Y RESID'!$O$3:$P$7,2,FALSE)</f>
        <v>4</v>
      </c>
      <c r="Q18" s="111">
        <f>+N18*P18</f>
        <v>8</v>
      </c>
      <c r="R18" s="76" t="str">
        <f>IF(OR('MAPAS DE RIESGOS INHER Y RESID'!$G$7='MATRIZ DE RIESGOS DE SST'!Q18,Q18&lt;'MAPAS DE RIESGOS INHER Y RESID'!$G$3+1),'MAPAS DE RIESGOS INHER Y RESID'!$M$6,IF(OR('MAPAS DE RIESGOS INHER Y RESID'!$H$5='MATRIZ DE RIESGOS DE SST'!Q18,Q18&lt;'MAPAS DE RIESGOS INHER Y RESID'!$I$5+1),'MAPAS DE RIESGOS INHER Y RESID'!$M$5,IF(OR('MAPAS DE RIESGOS INHER Y RESID'!$I$4='MATRIZ DE RIESGOS DE SST'!Q18,Q18&lt;'MAPAS DE RIESGOS INHER Y RESID'!$J$4+1),'MAPAS DE RIESGOS INHER Y RESID'!$M$4,'MAPAS DE RIESGOS INHER Y RESID'!$M$3)))</f>
        <v>BAJO</v>
      </c>
      <c r="S18" s="116"/>
      <c r="T18" s="116"/>
      <c r="U18" s="116" t="s">
        <v>731</v>
      </c>
      <c r="V18" s="117" t="s">
        <v>730</v>
      </c>
      <c r="W18" s="118" t="s">
        <v>177</v>
      </c>
      <c r="X18" s="92">
        <f>VLOOKUP(W18,'MAPAS DE RIESGOS INHER Y RESID'!$E$16:$F$18,2,FALSE)</f>
        <v>0.9</v>
      </c>
      <c r="Y18" s="119">
        <f>Q18-(Q18*X18)</f>
        <v>0.79999999999999982</v>
      </c>
      <c r="Z18" s="76" t="str">
        <f>IF(OR('MAPAS DE RIESGOS INHER Y RESID'!$G$18='MATRIZ DE RIESGOS DE SST'!Y18,Y18&lt;'MAPAS DE RIESGOS INHER Y RESID'!$G$16+1),'MAPAS DE RIESGOS INHER Y RESID'!$M$19,IF(OR('MAPAS DE RIESGOS INHER Y RESID'!$H$17='MATRIZ DE RIESGOS DE SST'!Y18,Y18&lt;'MAPAS DE RIESGOS INHER Y RESID'!$I$18+1),'MAPAS DE RIESGOS INHER Y RESID'!$M$18,IF(OR('MAPAS DE RIESGOS INHER Y RESID'!$I$17='MATRIZ DE RIESGOS DE SST'!Y18,Y18&lt;'MAPAS DE RIESGOS INHER Y RESID'!$J$17+1),'MAPAS DE RIESGOS INHER Y RESID'!$M$17,'MAPAS DE RIESGOS INHER Y RESID'!$M$16)))</f>
        <v>BAJO</v>
      </c>
      <c r="AA18" s="99" t="str">
        <f>VLOOKUP('MATRIZ DE RIESGOS DE SST'!Z18,'TABLA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9" spans="1:27" ht="234" x14ac:dyDescent="0.25">
      <c r="A19" s="123"/>
      <c r="B19" s="123"/>
      <c r="C19" s="123"/>
      <c r="D19" s="123"/>
      <c r="E19" s="123"/>
      <c r="F19" s="123"/>
      <c r="G19" s="123"/>
      <c r="H19" s="123"/>
      <c r="I19" s="123"/>
      <c r="J19" s="100" t="s">
        <v>63</v>
      </c>
      <c r="K19" s="100" t="s">
        <v>341</v>
      </c>
      <c r="L19" s="101" t="s">
        <v>743</v>
      </c>
      <c r="M19" s="76" t="s">
        <v>182</v>
      </c>
      <c r="N19" s="111">
        <f>VLOOKUP('MATRIZ DE RIESGOS DE SST'!M19,'MAPAS DE RIESGOS INHER Y RESID'!$E$3:$F$7,2,FALSE)</f>
        <v>2</v>
      </c>
      <c r="O19" s="76" t="s">
        <v>186</v>
      </c>
      <c r="P19" s="111">
        <f>VLOOKUP('MATRIZ DE RIESGOS DE SST'!O19,'MAPAS DE RIESGOS INHER Y RESID'!$O$3:$P$7,2,FALSE)</f>
        <v>16</v>
      </c>
      <c r="Q19" s="111">
        <f>+N19*P19</f>
        <v>32</v>
      </c>
      <c r="R19" s="76" t="str">
        <f>IF(OR('MAPAS DE RIESGOS INHER Y RESID'!$G$7='MATRIZ DE RIESGOS DE SST'!Q19,Q19&lt;'MAPAS DE RIESGOS INHER Y RESID'!$G$3+1),'MAPAS DE RIESGOS INHER Y RESID'!$M$6,IF(OR('MAPAS DE RIESGOS INHER Y RESID'!$H$5='MATRIZ DE RIESGOS DE SST'!Q19,Q19&lt;'MAPAS DE RIESGOS INHER Y RESID'!$I$5+1),'MAPAS DE RIESGOS INHER Y RESID'!$M$5,IF(OR('MAPAS DE RIESGOS INHER Y RESID'!$I$4='MATRIZ DE RIESGOS DE SST'!Q19,Q19&lt;'MAPAS DE RIESGOS INHER Y RESID'!$J$4+1),'MAPAS DE RIESGOS INHER Y RESID'!$M$4,'MAPAS DE RIESGOS INHER Y RESID'!$M$3)))</f>
        <v>MODERADO</v>
      </c>
      <c r="S19" s="116" t="s">
        <v>357</v>
      </c>
      <c r="T19" s="116"/>
      <c r="U19" s="116" t="s">
        <v>654</v>
      </c>
      <c r="V19" s="117" t="s">
        <v>655</v>
      </c>
      <c r="W19" s="118" t="s">
        <v>177</v>
      </c>
      <c r="X19" s="92">
        <f>VLOOKUP(W19,'MAPAS DE RIESGOS INHER Y RESID'!$E$16:$F$18,2,FALSE)</f>
        <v>0.9</v>
      </c>
      <c r="Y19" s="119">
        <f>Q19-(Q19*X19)</f>
        <v>3.1999999999999993</v>
      </c>
      <c r="Z19" s="76" t="str">
        <f>IF(OR('MAPAS DE RIESGOS INHER Y RESID'!$G$18='MATRIZ DE RIESGOS DE SST'!Y19,Y19&lt;'MAPAS DE RIESGOS INHER Y RESID'!$G$16+1),'MAPAS DE RIESGOS INHER Y RESID'!$M$19,IF(OR('MAPAS DE RIESGOS INHER Y RESID'!$H$17='MATRIZ DE RIESGOS DE SST'!Y19,Y19&lt;'MAPAS DE RIESGOS INHER Y RESID'!$I$18+1),'MAPAS DE RIESGOS INHER Y RESID'!$M$18,IF(OR('MAPAS DE RIESGOS INHER Y RESID'!$I$17='MATRIZ DE RIESGOS DE SST'!Y19,Y19&lt;'MAPAS DE RIESGOS INHER Y RESID'!$J$17+1),'MAPAS DE RIESGOS INHER Y RESID'!$M$17,'MAPAS DE RIESGOS INHER Y RESID'!$M$16)))</f>
        <v>BAJO</v>
      </c>
      <c r="AA19" s="99" t="str">
        <f>VLOOKUP('MATRIZ DE RIESGOS DE SST'!Z19,'TABLA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0" spans="1:27" ht="253.5" x14ac:dyDescent="0.25">
      <c r="A20" s="123"/>
      <c r="B20" s="123"/>
      <c r="C20" s="123"/>
      <c r="D20" s="123"/>
      <c r="E20" s="123"/>
      <c r="F20" s="123"/>
      <c r="G20" s="123"/>
      <c r="H20" s="123"/>
      <c r="I20" s="123"/>
      <c r="J20" s="100" t="s">
        <v>292</v>
      </c>
      <c r="K20" s="100" t="s">
        <v>361</v>
      </c>
      <c r="L20" s="101" t="s">
        <v>67</v>
      </c>
      <c r="M20" s="76" t="s">
        <v>183</v>
      </c>
      <c r="N20" s="111">
        <f>VLOOKUP('MATRIZ DE RIESGOS DE SST'!M20,'MAPAS DE RIESGOS INHER Y RESID'!$E$3:$F$7,2,FALSE)</f>
        <v>1</v>
      </c>
      <c r="O20" s="76" t="s">
        <v>185</v>
      </c>
      <c r="P20" s="111">
        <f>VLOOKUP('MATRIZ DE RIESGOS DE SST'!O20,'MAPAS DE RIESGOS INHER Y RESID'!$O$3:$P$7,2,FALSE)</f>
        <v>4</v>
      </c>
      <c r="Q20" s="111">
        <f>+N20*P20</f>
        <v>4</v>
      </c>
      <c r="R20" s="76" t="str">
        <f>IF(OR('MAPAS DE RIESGOS INHER Y RESID'!$G$7='MATRIZ DE RIESGOS DE SST'!Q20,Q20&lt;'MAPAS DE RIESGOS INHER Y RESID'!$G$3+1),'MAPAS DE RIESGOS INHER Y RESID'!$M$6,IF(OR('MAPAS DE RIESGOS INHER Y RESID'!$H$5='MATRIZ DE RIESGOS DE SST'!Q20,Q20&lt;'MAPAS DE RIESGOS INHER Y RESID'!$I$5+1),'MAPAS DE RIESGOS INHER Y RESID'!$M$5,IF(OR('MAPAS DE RIESGOS INHER Y RESID'!$I$4='MATRIZ DE RIESGOS DE SST'!Q20,Q20&lt;'MAPAS DE RIESGOS INHER Y RESID'!$J$4+1),'MAPAS DE RIESGOS INHER Y RESID'!$M$4,'MAPAS DE RIESGOS INHER Y RESID'!$M$3)))</f>
        <v>BAJO</v>
      </c>
      <c r="S20" s="116"/>
      <c r="T20" s="116"/>
      <c r="U20" s="116"/>
      <c r="V20" s="117" t="s">
        <v>747</v>
      </c>
      <c r="W20" s="118" t="s">
        <v>177</v>
      </c>
      <c r="X20" s="92">
        <f>VLOOKUP(W20,'MAPAS DE RIESGOS INHER Y RESID'!$E$16:$F$18,2,FALSE)</f>
        <v>0.9</v>
      </c>
      <c r="Y20" s="119">
        <f t="shared" ref="Y20:Y29" si="4">Q20-(Q20*X20)</f>
        <v>0.39999999999999991</v>
      </c>
      <c r="Z20" s="76" t="str">
        <f>IF(OR('MAPAS DE RIESGOS INHER Y RESID'!$G$18='MATRIZ DE RIESGOS DE SST'!Y20,Y20&lt;'MAPAS DE RIESGOS INHER Y RESID'!$G$16+1),'MAPAS DE RIESGOS INHER Y RESID'!$M$19,IF(OR('MAPAS DE RIESGOS INHER Y RESID'!$H$17='MATRIZ DE RIESGOS DE SST'!Y20,Y20&lt;'MAPAS DE RIESGOS INHER Y RESID'!$I$18+1),'MAPAS DE RIESGOS INHER Y RESID'!$M$18,IF(OR('MAPAS DE RIESGOS INHER Y RESID'!$I$17='MATRIZ DE RIESGOS DE SST'!Y20,Y20&lt;'MAPAS DE RIESGOS INHER Y RESID'!$J$17+1),'MAPAS DE RIESGOS INHER Y RESID'!$M$17,'MAPAS DE RIESGOS INHER Y RESID'!$M$16)))</f>
        <v>BAJO</v>
      </c>
      <c r="AA20" s="99" t="str">
        <f>VLOOKUP('MATRIZ DE RIESGOS DE SST'!Z20,'TABLA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1" spans="1:27" ht="331.5" x14ac:dyDescent="0.25">
      <c r="A21" s="123"/>
      <c r="B21" s="123"/>
      <c r="C21" s="123"/>
      <c r="D21" s="123"/>
      <c r="E21" s="123"/>
      <c r="F21" s="123"/>
      <c r="G21" s="123"/>
      <c r="H21" s="123"/>
      <c r="I21" s="123"/>
      <c r="J21" s="101" t="s">
        <v>293</v>
      </c>
      <c r="K21" s="100" t="s">
        <v>374</v>
      </c>
      <c r="L21" s="101" t="s">
        <v>70</v>
      </c>
      <c r="M21" s="76" t="s">
        <v>182</v>
      </c>
      <c r="N21" s="111">
        <f>VLOOKUP('MATRIZ DE RIESGOS DE SST'!M21,'MAPAS DE RIESGOS INHER Y RESID'!$E$3:$F$7,2,FALSE)</f>
        <v>2</v>
      </c>
      <c r="O21" s="76" t="s">
        <v>186</v>
      </c>
      <c r="P21" s="111">
        <f>VLOOKUP('MATRIZ DE RIESGOS DE SST'!O21,'MAPAS DE RIESGOS INHER Y RESID'!$O$3:$P$7,2,FALSE)</f>
        <v>16</v>
      </c>
      <c r="Q21" s="111">
        <f t="shared" ref="Q21:Q29" si="5">+N21*P21</f>
        <v>32</v>
      </c>
      <c r="R21" s="76" t="str">
        <f>IF(OR('MAPAS DE RIESGOS INHER Y RESID'!$G$7='MATRIZ DE RIESGOS DE SST'!Q21,Q21&lt;'MAPAS DE RIESGOS INHER Y RESID'!$G$3+1),'MAPAS DE RIESGOS INHER Y RESID'!$M$6,IF(OR('MAPAS DE RIESGOS INHER Y RESID'!$H$5='MATRIZ DE RIESGOS DE SST'!Q21,Q21&lt;'MAPAS DE RIESGOS INHER Y RESID'!$I$5+1),'MAPAS DE RIESGOS INHER Y RESID'!$M$5,IF(OR('MAPAS DE RIESGOS INHER Y RESID'!$I$4='MATRIZ DE RIESGOS DE SST'!Q21,Q21&lt;'MAPAS DE RIESGOS INHER Y RESID'!$J$4+1),'MAPAS DE RIESGOS INHER Y RESID'!$M$4,'MAPAS DE RIESGOS INHER Y RESID'!$M$3)))</f>
        <v>MODERADO</v>
      </c>
      <c r="S21" s="116"/>
      <c r="T21" s="116"/>
      <c r="U21" s="116" t="s">
        <v>269</v>
      </c>
      <c r="V21" s="117" t="s">
        <v>659</v>
      </c>
      <c r="W21" s="118" t="s">
        <v>177</v>
      </c>
      <c r="X21" s="92">
        <f>VLOOKUP(W21,'MAPAS DE RIESGOS INHER Y RESID'!$E$16:$F$18,2,FALSE)</f>
        <v>0.9</v>
      </c>
      <c r="Y21" s="119">
        <f t="shared" si="4"/>
        <v>3.1999999999999993</v>
      </c>
      <c r="Z21" s="76" t="str">
        <f>IF(OR('MAPAS DE RIESGOS INHER Y RESID'!$G$18='MATRIZ DE RIESGOS DE SST'!Y21,Y21&lt;'MAPAS DE RIESGOS INHER Y RESID'!$G$16+1),'MAPAS DE RIESGOS INHER Y RESID'!$M$19,IF(OR('MAPAS DE RIESGOS INHER Y RESID'!$H$17='MATRIZ DE RIESGOS DE SST'!Y21,Y21&lt;'MAPAS DE RIESGOS INHER Y RESID'!$I$18+1),'MAPAS DE RIESGOS INHER Y RESID'!$M$18,IF(OR('MAPAS DE RIESGOS INHER Y RESID'!$I$17='MATRIZ DE RIESGOS DE SST'!Y21,Y21&lt;'MAPAS DE RIESGOS INHER Y RESID'!$J$17+1),'MAPAS DE RIESGOS INHER Y RESID'!$M$17,'MAPAS DE RIESGOS INHER Y RESID'!$M$16)))</f>
        <v>BAJO</v>
      </c>
      <c r="AA21" s="99" t="str">
        <f>VLOOKUP('MATRIZ DE RIESGOS DE SST'!Z21,'TABLA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2" spans="1:27" ht="195" x14ac:dyDescent="0.25">
      <c r="A22" s="123"/>
      <c r="B22" s="123"/>
      <c r="C22" s="123"/>
      <c r="D22" s="123"/>
      <c r="E22" s="123"/>
      <c r="F22" s="123"/>
      <c r="G22" s="123"/>
      <c r="H22" s="123"/>
      <c r="I22" s="123"/>
      <c r="J22" s="101" t="s">
        <v>294</v>
      </c>
      <c r="K22" s="100" t="s">
        <v>381</v>
      </c>
      <c r="L22" s="101" t="s">
        <v>70</v>
      </c>
      <c r="M22" s="76" t="s">
        <v>182</v>
      </c>
      <c r="N22" s="111">
        <f>VLOOKUP('MATRIZ DE RIESGOS DE SST'!M22,'MAPAS DE RIESGOS INHER Y RESID'!$E$3:$F$7,2,FALSE)</f>
        <v>2</v>
      </c>
      <c r="O22" s="76" t="s">
        <v>186</v>
      </c>
      <c r="P22" s="111">
        <f>VLOOKUP('MATRIZ DE RIESGOS DE SST'!O22,'MAPAS DE RIESGOS INHER Y RESID'!$O$3:$P$7,2,FALSE)</f>
        <v>16</v>
      </c>
      <c r="Q22" s="111">
        <f t="shared" si="5"/>
        <v>32</v>
      </c>
      <c r="R22" s="76" t="str">
        <f>IF(OR('MAPAS DE RIESGOS INHER Y RESID'!$G$7='MATRIZ DE RIESGOS DE SST'!Q22,Q22&lt;'MAPAS DE RIESGOS INHER Y RESID'!$G$3+1),'MAPAS DE RIESGOS INHER Y RESID'!$M$6,IF(OR('MAPAS DE RIESGOS INHER Y RESID'!$H$5='MATRIZ DE RIESGOS DE SST'!Q22,Q22&lt;'MAPAS DE RIESGOS INHER Y RESID'!$I$5+1),'MAPAS DE RIESGOS INHER Y RESID'!$M$5,IF(OR('MAPAS DE RIESGOS INHER Y RESID'!$I$4='MATRIZ DE RIESGOS DE SST'!Q22,Q22&lt;'MAPAS DE RIESGOS INHER Y RESID'!$J$4+1),'MAPAS DE RIESGOS INHER Y RESID'!$M$4,'MAPAS DE RIESGOS INHER Y RESID'!$M$3)))</f>
        <v>MODERADO</v>
      </c>
      <c r="S22" s="116"/>
      <c r="T22" s="116"/>
      <c r="U22" s="116"/>
      <c r="V22" s="117" t="s">
        <v>382</v>
      </c>
      <c r="W22" s="118" t="s">
        <v>177</v>
      </c>
      <c r="X22" s="92">
        <f>VLOOKUP(W22,'MAPAS DE RIESGOS INHER Y RESID'!$E$16:$F$18,2,FALSE)</f>
        <v>0.9</v>
      </c>
      <c r="Y22" s="119">
        <f t="shared" si="4"/>
        <v>3.1999999999999993</v>
      </c>
      <c r="Z22" s="76" t="str">
        <f>IF(OR('MAPAS DE RIESGOS INHER Y RESID'!$G$18='MATRIZ DE RIESGOS DE SST'!Y22,Y22&lt;'MAPAS DE RIESGOS INHER Y RESID'!$G$16+1),'MAPAS DE RIESGOS INHER Y RESID'!$M$19,IF(OR('MAPAS DE RIESGOS INHER Y RESID'!$H$17='MATRIZ DE RIESGOS DE SST'!Y22,Y22&lt;'MAPAS DE RIESGOS INHER Y RESID'!$I$18+1),'MAPAS DE RIESGOS INHER Y RESID'!$M$18,IF(OR('MAPAS DE RIESGOS INHER Y RESID'!$I$17='MATRIZ DE RIESGOS DE SST'!Y22,Y22&lt;'MAPAS DE RIESGOS INHER Y RESID'!$J$17+1),'MAPAS DE RIESGOS INHER Y RESID'!$M$17,'MAPAS DE RIESGOS INHER Y RESID'!$M$16)))</f>
        <v>BAJO</v>
      </c>
      <c r="AA22" s="99" t="str">
        <f>VLOOKUP('MATRIZ DE RIESGOS DE SST'!Z22,'TABLA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3" spans="1:27" s="27" customFormat="1" ht="195" x14ac:dyDescent="0.25">
      <c r="A23" s="123"/>
      <c r="B23" s="123"/>
      <c r="C23" s="123"/>
      <c r="D23" s="123"/>
      <c r="E23" s="123"/>
      <c r="F23" s="123"/>
      <c r="G23" s="123"/>
      <c r="H23" s="123"/>
      <c r="I23" s="123"/>
      <c r="J23" s="100" t="s">
        <v>295</v>
      </c>
      <c r="K23" s="100" t="s">
        <v>384</v>
      </c>
      <c r="L23" s="101" t="s">
        <v>762</v>
      </c>
      <c r="M23" s="76" t="s">
        <v>182</v>
      </c>
      <c r="N23" s="111">
        <f>VLOOKUP('MATRIZ DE RIESGOS DE SST'!M23,'MAPAS DE RIESGOS INHER Y RESID'!$E$3:$F$7,2,FALSE)</f>
        <v>2</v>
      </c>
      <c r="O23" s="76" t="s">
        <v>186</v>
      </c>
      <c r="P23" s="111">
        <f>VLOOKUP('MATRIZ DE RIESGOS DE SST'!O23,'MAPAS DE RIESGOS INHER Y RESID'!$O$3:$P$7,2,FALSE)</f>
        <v>16</v>
      </c>
      <c r="Q23" s="111">
        <f t="shared" si="5"/>
        <v>32</v>
      </c>
      <c r="R23" s="76" t="str">
        <f>IF(OR('MAPAS DE RIESGOS INHER Y RESID'!$G$7='MATRIZ DE RIESGOS DE SST'!Q23,Q23&lt;'MAPAS DE RIESGOS INHER Y RESID'!$G$3+1),'MAPAS DE RIESGOS INHER Y RESID'!$M$6,IF(OR('MAPAS DE RIESGOS INHER Y RESID'!$H$5='MATRIZ DE RIESGOS DE SST'!Q23,Q23&lt;'MAPAS DE RIESGOS INHER Y RESID'!$I$5+1),'MAPAS DE RIESGOS INHER Y RESID'!$M$5,IF(OR('MAPAS DE RIESGOS INHER Y RESID'!$I$4='MATRIZ DE RIESGOS DE SST'!Q23,Q23&lt;'MAPAS DE RIESGOS INHER Y RESID'!$J$4+1),'MAPAS DE RIESGOS INHER Y RESID'!$M$4,'MAPAS DE RIESGOS INHER Y RESID'!$M$3)))</f>
        <v>MODERADO</v>
      </c>
      <c r="S23" s="116"/>
      <c r="T23" s="116" t="s">
        <v>296</v>
      </c>
      <c r="U23" s="116"/>
      <c r="V23" s="117" t="s">
        <v>646</v>
      </c>
      <c r="W23" s="118" t="s">
        <v>177</v>
      </c>
      <c r="X23" s="92">
        <f>VLOOKUP(W23,'MAPAS DE RIESGOS INHER Y RESID'!$E$16:$F$18,2,FALSE)</f>
        <v>0.9</v>
      </c>
      <c r="Y23" s="119">
        <f t="shared" si="4"/>
        <v>3.1999999999999993</v>
      </c>
      <c r="Z23" s="76" t="str">
        <f>IF(OR('MAPAS DE RIESGOS INHER Y RESID'!$G$18='MATRIZ DE RIESGOS DE SST'!Y23,Y23&lt;'MAPAS DE RIESGOS INHER Y RESID'!$G$16+1),'MAPAS DE RIESGOS INHER Y RESID'!$M$19,IF(OR('MAPAS DE RIESGOS INHER Y RESID'!$H$17='MATRIZ DE RIESGOS DE SST'!Y23,Y23&lt;'MAPAS DE RIESGOS INHER Y RESID'!$I$18+1),'MAPAS DE RIESGOS INHER Y RESID'!$M$18,IF(OR('MAPAS DE RIESGOS INHER Y RESID'!$I$17='MATRIZ DE RIESGOS DE SST'!Y23,Y23&lt;'MAPAS DE RIESGOS INHER Y RESID'!$J$17+1),'MAPAS DE RIESGOS INHER Y RESID'!$M$17,'MAPAS DE RIESGOS INHER Y RESID'!$M$16)))</f>
        <v>BAJO</v>
      </c>
      <c r="AA23" s="99" t="str">
        <f>VLOOKUP('MATRIZ DE RIESGOS DE SST'!Z23,'TABLA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4" spans="1:27" s="27" customFormat="1" ht="234" x14ac:dyDescent="0.25">
      <c r="A24" s="123"/>
      <c r="B24" s="123"/>
      <c r="C24" s="123"/>
      <c r="D24" s="123"/>
      <c r="E24" s="123"/>
      <c r="F24" s="123"/>
      <c r="G24" s="123"/>
      <c r="H24" s="123"/>
      <c r="I24" s="123"/>
      <c r="J24" s="101" t="s">
        <v>298</v>
      </c>
      <c r="K24" s="100" t="s">
        <v>388</v>
      </c>
      <c r="L24" s="101" t="s">
        <v>74</v>
      </c>
      <c r="M24" s="76" t="s">
        <v>176</v>
      </c>
      <c r="N24" s="111">
        <f>VLOOKUP('MATRIZ DE RIESGOS DE SST'!M24,'MAPAS DE RIESGOS INHER Y RESID'!$E$3:$F$7,2,FALSE)</f>
        <v>3</v>
      </c>
      <c r="O24" s="76" t="s">
        <v>187</v>
      </c>
      <c r="P24" s="111">
        <f>VLOOKUP('MATRIZ DE RIESGOS DE SST'!O24,'MAPAS DE RIESGOS INHER Y RESID'!$O$3:$P$7,2,FALSE)</f>
        <v>256</v>
      </c>
      <c r="Q24" s="111">
        <f t="shared" si="5"/>
        <v>768</v>
      </c>
      <c r="R24" s="76" t="str">
        <f>IF(OR('MAPAS DE RIESGOS INHER Y RESID'!$G$7='MATRIZ DE RIESGOS DE SST'!Q24,Q24&lt;'MAPAS DE RIESGOS INHER Y RESID'!$G$3+1),'MAPAS DE RIESGOS INHER Y RESID'!$M$6,IF(OR('MAPAS DE RIESGOS INHER Y RESID'!$H$5='MATRIZ DE RIESGOS DE SST'!Q24,Q24&lt;'MAPAS DE RIESGOS INHER Y RESID'!$I$5+1),'MAPAS DE RIESGOS INHER Y RESID'!$M$5,IF(OR('MAPAS DE RIESGOS INHER Y RESID'!$I$4='MATRIZ DE RIESGOS DE SST'!Q24,Q24&lt;'MAPAS DE RIESGOS INHER Y RESID'!$J$4+1),'MAPAS DE RIESGOS INHER Y RESID'!$M$4,'MAPAS DE RIESGOS INHER Y RESID'!$M$3)))</f>
        <v>ALTO</v>
      </c>
      <c r="S24" s="116"/>
      <c r="T24" s="116" t="s">
        <v>389</v>
      </c>
      <c r="U24" s="116" t="s">
        <v>390</v>
      </c>
      <c r="V24" s="117" t="s">
        <v>391</v>
      </c>
      <c r="W24" s="118" t="s">
        <v>177</v>
      </c>
      <c r="X24" s="92">
        <f>VLOOKUP(W24,'MAPAS DE RIESGOS INHER Y RESID'!$E$16:$F$18,2,FALSE)</f>
        <v>0.9</v>
      </c>
      <c r="Y24" s="119">
        <f t="shared" si="4"/>
        <v>76.799999999999955</v>
      </c>
      <c r="Z24" s="76" t="str">
        <f>IF(OR('MAPAS DE RIESGOS INHER Y RESID'!$G$18='MATRIZ DE RIESGOS DE SST'!Y24,Y24&lt;'MAPAS DE RIESGOS INHER Y RESID'!$G$16+1),'MAPAS DE RIESGOS INHER Y RESID'!$M$19,IF(OR('MAPAS DE RIESGOS INHER Y RESID'!$H$17='MATRIZ DE RIESGOS DE SST'!Y24,Y24&lt;'MAPAS DE RIESGOS INHER Y RESID'!$I$18+1),'MAPAS DE RIESGOS INHER Y RESID'!$M$18,IF(OR('MAPAS DE RIESGOS INHER Y RESID'!$I$17='MATRIZ DE RIESGOS DE SST'!Y24,Y24&lt;'MAPAS DE RIESGOS INHER Y RESID'!$J$17+1),'MAPAS DE RIESGOS INHER Y RESID'!$M$17,'MAPAS DE RIESGOS INHER Y RESID'!$M$16)))</f>
        <v>MODERADO</v>
      </c>
      <c r="AA24" s="99" t="str">
        <f>VLOOKUP('MATRIZ DE RIESGOS DE SST'!Z24,'TABLA DE CRITERIOS'!$A$25:$B$28,2,FALSE)</f>
        <v>Reforzar la divulgación y aplicación de los controles existentes para mejorar su eficacia o complementar dichos controles estableciendo el plan de acción necesario, teniendo en cuenta la jerarquía de definición de controles.</v>
      </c>
    </row>
    <row r="25" spans="1:27" s="27" customFormat="1" ht="214.5" x14ac:dyDescent="0.25">
      <c r="A25" s="123"/>
      <c r="B25" s="123"/>
      <c r="C25" s="123"/>
      <c r="D25" s="123"/>
      <c r="E25" s="123"/>
      <c r="F25" s="123"/>
      <c r="G25" s="123"/>
      <c r="H25" s="123"/>
      <c r="I25" s="123"/>
      <c r="J25" s="100" t="s">
        <v>299</v>
      </c>
      <c r="K25" s="100" t="s">
        <v>76</v>
      </c>
      <c r="L25" s="101" t="s">
        <v>762</v>
      </c>
      <c r="M25" s="76" t="s">
        <v>176</v>
      </c>
      <c r="N25" s="111">
        <f>VLOOKUP('MATRIZ DE RIESGOS DE SST'!M25,'MAPAS DE RIESGOS INHER Y RESID'!$E$3:$F$7,2,FALSE)</f>
        <v>3</v>
      </c>
      <c r="O25" s="76" t="s">
        <v>186</v>
      </c>
      <c r="P25" s="111">
        <f>VLOOKUP('MATRIZ DE RIESGOS DE SST'!O25,'MAPAS DE RIESGOS INHER Y RESID'!$O$3:$P$7,2,FALSE)</f>
        <v>16</v>
      </c>
      <c r="Q25" s="111">
        <f t="shared" si="5"/>
        <v>48</v>
      </c>
      <c r="R25" s="76" t="str">
        <f>IF(OR('MAPAS DE RIESGOS INHER Y RESID'!$G$7='MATRIZ DE RIESGOS DE SST'!Q25,Q25&lt;'MAPAS DE RIESGOS INHER Y RESID'!$G$3+1),'MAPAS DE RIESGOS INHER Y RESID'!$M$6,IF(OR('MAPAS DE RIESGOS INHER Y RESID'!$H$5='MATRIZ DE RIESGOS DE SST'!Q25,Q25&lt;'MAPAS DE RIESGOS INHER Y RESID'!$I$5+1),'MAPAS DE RIESGOS INHER Y RESID'!$M$5,IF(OR('MAPAS DE RIESGOS INHER Y RESID'!$I$4='MATRIZ DE RIESGOS DE SST'!Q25,Q25&lt;'MAPAS DE RIESGOS INHER Y RESID'!$J$4+1),'MAPAS DE RIESGOS INHER Y RESID'!$M$4,'MAPAS DE RIESGOS INHER Y RESID'!$M$3)))</f>
        <v>MODERADO</v>
      </c>
      <c r="S25" s="116"/>
      <c r="T25" s="116" t="s">
        <v>300</v>
      </c>
      <c r="U25" s="116" t="s">
        <v>397</v>
      </c>
      <c r="V25" s="117" t="s">
        <v>398</v>
      </c>
      <c r="W25" s="118" t="s">
        <v>177</v>
      </c>
      <c r="X25" s="92">
        <f>VLOOKUP(W25,'MAPAS DE RIESGOS INHER Y RESID'!$E$16:$F$18,2,FALSE)</f>
        <v>0.9</v>
      </c>
      <c r="Y25" s="119">
        <f t="shared" si="4"/>
        <v>4.7999999999999972</v>
      </c>
      <c r="Z25" s="76" t="str">
        <f>IF(OR('MAPAS DE RIESGOS INHER Y RESID'!$G$18='MATRIZ DE RIESGOS DE SST'!Y25,Y25&lt;'MAPAS DE RIESGOS INHER Y RESID'!$G$16+1),'MAPAS DE RIESGOS INHER Y RESID'!$M$19,IF(OR('MAPAS DE RIESGOS INHER Y RESID'!$H$17='MATRIZ DE RIESGOS DE SST'!Y25,Y25&lt;'MAPAS DE RIESGOS INHER Y RESID'!$I$18+1),'MAPAS DE RIESGOS INHER Y RESID'!$M$18,IF(OR('MAPAS DE RIESGOS INHER Y RESID'!$I$17='MATRIZ DE RIESGOS DE SST'!Y25,Y25&lt;'MAPAS DE RIESGOS INHER Y RESID'!$J$17+1),'MAPAS DE RIESGOS INHER Y RESID'!$M$17,'MAPAS DE RIESGOS INHER Y RESID'!$M$16)))</f>
        <v>BAJO</v>
      </c>
      <c r="AA25" s="99" t="str">
        <f>VLOOKUP('MATRIZ DE RIESGOS DE SST'!Z25,'TABLA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6" spans="1:27" s="27" customFormat="1" ht="195" x14ac:dyDescent="0.25">
      <c r="A26" s="123"/>
      <c r="B26" s="123"/>
      <c r="C26" s="123"/>
      <c r="D26" s="123"/>
      <c r="E26" s="123"/>
      <c r="F26" s="123"/>
      <c r="G26" s="123"/>
      <c r="H26" s="123"/>
      <c r="I26" s="123"/>
      <c r="J26" s="101" t="s">
        <v>415</v>
      </c>
      <c r="K26" s="100" t="s">
        <v>393</v>
      </c>
      <c r="L26" s="101" t="s">
        <v>762</v>
      </c>
      <c r="M26" s="76" t="s">
        <v>183</v>
      </c>
      <c r="N26" s="111">
        <f>VLOOKUP('MATRIZ DE RIESGOS DE SST'!M26,'MAPAS DE RIESGOS INHER Y RESID'!$E$3:$F$7,2,FALSE)</f>
        <v>1</v>
      </c>
      <c r="O26" s="76" t="s">
        <v>186</v>
      </c>
      <c r="P26" s="111">
        <f>VLOOKUP('MATRIZ DE RIESGOS DE SST'!O26,'MAPAS DE RIESGOS INHER Y RESID'!$O$3:$P$7,2,FALSE)</f>
        <v>16</v>
      </c>
      <c r="Q26" s="111">
        <f t="shared" si="5"/>
        <v>16</v>
      </c>
      <c r="R26" s="76" t="str">
        <f>IF(OR('MAPAS DE RIESGOS INHER Y RESID'!$G$7='MATRIZ DE RIESGOS DE SST'!Q26,Q26&lt;'MAPAS DE RIESGOS INHER Y RESID'!$G$3+1),'MAPAS DE RIESGOS INHER Y RESID'!$M$6,IF(OR('MAPAS DE RIESGOS INHER Y RESID'!$H$5='MATRIZ DE RIESGOS DE SST'!Q26,Q26&lt;'MAPAS DE RIESGOS INHER Y RESID'!$I$5+1),'MAPAS DE RIESGOS INHER Y RESID'!$M$5,IF(OR('MAPAS DE RIESGOS INHER Y RESID'!$I$4='MATRIZ DE RIESGOS DE SST'!Q26,Q26&lt;'MAPAS DE RIESGOS INHER Y RESID'!$J$4+1),'MAPAS DE RIESGOS INHER Y RESID'!$M$4,'MAPAS DE RIESGOS INHER Y RESID'!$M$3)))</f>
        <v>MODERADO</v>
      </c>
      <c r="S26" s="116"/>
      <c r="T26" s="116" t="s">
        <v>399</v>
      </c>
      <c r="U26" s="116"/>
      <c r="V26" s="117" t="s">
        <v>297</v>
      </c>
      <c r="W26" s="118" t="s">
        <v>177</v>
      </c>
      <c r="X26" s="92">
        <f>VLOOKUP(W26,'MAPAS DE RIESGOS INHER Y RESID'!$E$16:$F$18,2,FALSE)</f>
        <v>0.9</v>
      </c>
      <c r="Y26" s="119">
        <f t="shared" si="4"/>
        <v>1.5999999999999996</v>
      </c>
      <c r="Z26" s="76" t="str">
        <f>IF(OR('MAPAS DE RIESGOS INHER Y RESID'!$G$18='MATRIZ DE RIESGOS DE SST'!Y26,Y26&lt;'MAPAS DE RIESGOS INHER Y RESID'!$G$16+1),'MAPAS DE RIESGOS INHER Y RESID'!$M$19,IF(OR('MAPAS DE RIESGOS INHER Y RESID'!$H$17='MATRIZ DE RIESGOS DE SST'!Y26,Y26&lt;'MAPAS DE RIESGOS INHER Y RESID'!$I$18+1),'MAPAS DE RIESGOS INHER Y RESID'!$M$18,IF(OR('MAPAS DE RIESGOS INHER Y RESID'!$I$17='MATRIZ DE RIESGOS DE SST'!Y26,Y26&lt;'MAPAS DE RIESGOS INHER Y RESID'!$J$17+1),'MAPAS DE RIESGOS INHER Y RESID'!$M$17,'MAPAS DE RIESGOS INHER Y RESID'!$M$16)))</f>
        <v>BAJO</v>
      </c>
      <c r="AA26" s="99" t="str">
        <f>VLOOKUP('MATRIZ DE RIESGOS DE SST'!Z26,'TABLA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7" spans="1:27" s="27" customFormat="1" ht="195" x14ac:dyDescent="0.25">
      <c r="A27" s="123"/>
      <c r="B27" s="123"/>
      <c r="C27" s="123"/>
      <c r="D27" s="123"/>
      <c r="E27" s="123"/>
      <c r="F27" s="123"/>
      <c r="G27" s="123"/>
      <c r="H27" s="123"/>
      <c r="I27" s="123"/>
      <c r="J27" s="101" t="s">
        <v>301</v>
      </c>
      <c r="K27" s="100" t="s">
        <v>402</v>
      </c>
      <c r="L27" s="101" t="s">
        <v>763</v>
      </c>
      <c r="M27" s="76" t="s">
        <v>182</v>
      </c>
      <c r="N27" s="111">
        <f>VLOOKUP('MATRIZ DE RIESGOS DE SST'!M27,'MAPAS DE RIESGOS INHER Y RESID'!$E$3:$F$7,2,FALSE)</f>
        <v>2</v>
      </c>
      <c r="O27" s="76" t="s">
        <v>186</v>
      </c>
      <c r="P27" s="111">
        <f>VLOOKUP('MATRIZ DE RIESGOS DE SST'!O27,'MAPAS DE RIESGOS INHER Y RESID'!$O$3:$P$7,2,FALSE)</f>
        <v>16</v>
      </c>
      <c r="Q27" s="111">
        <f t="shared" si="5"/>
        <v>32</v>
      </c>
      <c r="R27" s="76" t="str">
        <f>IF(OR('MAPAS DE RIESGOS INHER Y RESID'!$G$7='MATRIZ DE RIESGOS DE SST'!Q27,Q27&lt;'MAPAS DE RIESGOS INHER Y RESID'!$G$3+1),'MAPAS DE RIESGOS INHER Y RESID'!$M$6,IF(OR('MAPAS DE RIESGOS INHER Y RESID'!$H$5='MATRIZ DE RIESGOS DE SST'!Q27,Q27&lt;'MAPAS DE RIESGOS INHER Y RESID'!$I$5+1),'MAPAS DE RIESGOS INHER Y RESID'!$M$5,IF(OR('MAPAS DE RIESGOS INHER Y RESID'!$I$4='MATRIZ DE RIESGOS DE SST'!Q27,Q27&lt;'MAPAS DE RIESGOS INHER Y RESID'!$J$4+1),'MAPAS DE RIESGOS INHER Y RESID'!$M$4,'MAPAS DE RIESGOS INHER Y RESID'!$M$3)))</f>
        <v>MODERADO</v>
      </c>
      <c r="S27" s="116" t="s">
        <v>403</v>
      </c>
      <c r="T27" s="116"/>
      <c r="U27" s="116" t="s">
        <v>404</v>
      </c>
      <c r="V27" s="117" t="s">
        <v>405</v>
      </c>
      <c r="W27" s="118" t="s">
        <v>177</v>
      </c>
      <c r="X27" s="92">
        <f>VLOOKUP(W27,'MAPAS DE RIESGOS INHER Y RESID'!$E$16:$F$18,2,FALSE)</f>
        <v>0.9</v>
      </c>
      <c r="Y27" s="119">
        <f t="shared" si="4"/>
        <v>3.1999999999999993</v>
      </c>
      <c r="Z27" s="76" t="str">
        <f>IF(OR('MAPAS DE RIESGOS INHER Y RESID'!$G$18='MATRIZ DE RIESGOS DE SST'!Y27,Y27&lt;'MAPAS DE RIESGOS INHER Y RESID'!$G$16+1),'MAPAS DE RIESGOS INHER Y RESID'!$M$19,IF(OR('MAPAS DE RIESGOS INHER Y RESID'!$H$17='MATRIZ DE RIESGOS DE SST'!Y27,Y27&lt;'MAPAS DE RIESGOS INHER Y RESID'!$I$18+1),'MAPAS DE RIESGOS INHER Y RESID'!$M$18,IF(OR('MAPAS DE RIESGOS INHER Y RESID'!$I$17='MATRIZ DE RIESGOS DE SST'!Y27,Y27&lt;'MAPAS DE RIESGOS INHER Y RESID'!$J$17+1),'MAPAS DE RIESGOS INHER Y RESID'!$M$17,'MAPAS DE RIESGOS INHER Y RESID'!$M$16)))</f>
        <v>BAJO</v>
      </c>
      <c r="AA27" s="99" t="str">
        <f>VLOOKUP('MATRIZ DE RIESGOS DE SST'!Z27,'TABLA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8" spans="1:27" s="27" customFormat="1" ht="195" x14ac:dyDescent="0.25">
      <c r="A28" s="123"/>
      <c r="B28" s="123"/>
      <c r="C28" s="123"/>
      <c r="D28" s="123"/>
      <c r="E28" s="123"/>
      <c r="F28" s="123"/>
      <c r="G28" s="123"/>
      <c r="H28" s="123"/>
      <c r="I28" s="123"/>
      <c r="J28" s="101" t="s">
        <v>424</v>
      </c>
      <c r="K28" s="100" t="s">
        <v>427</v>
      </c>
      <c r="L28" s="101" t="s">
        <v>764</v>
      </c>
      <c r="M28" s="76" t="s">
        <v>182</v>
      </c>
      <c r="N28" s="111">
        <f>VLOOKUP('MATRIZ DE RIESGOS DE SST'!M28,'MAPAS DE RIESGOS INHER Y RESID'!$E$3:$F$7,2,FALSE)</f>
        <v>2</v>
      </c>
      <c r="O28" s="76" t="s">
        <v>186</v>
      </c>
      <c r="P28" s="111">
        <f>VLOOKUP('MATRIZ DE RIESGOS DE SST'!O28,'MAPAS DE RIESGOS INHER Y RESID'!$O$3:$P$7,2,FALSE)</f>
        <v>16</v>
      </c>
      <c r="Q28" s="111">
        <f t="shared" si="5"/>
        <v>32</v>
      </c>
      <c r="R28" s="76" t="str">
        <f>IF(OR('MAPAS DE RIESGOS INHER Y RESID'!$G$7='MATRIZ DE RIESGOS DE SST'!Q28,Q28&lt;'MAPAS DE RIESGOS INHER Y RESID'!$G$3+1),'MAPAS DE RIESGOS INHER Y RESID'!$M$6,IF(OR('MAPAS DE RIESGOS INHER Y RESID'!$H$5='MATRIZ DE RIESGOS DE SST'!Q28,Q28&lt;'MAPAS DE RIESGOS INHER Y RESID'!$I$5+1),'MAPAS DE RIESGOS INHER Y RESID'!$M$5,IF(OR('MAPAS DE RIESGOS INHER Y RESID'!$I$4='MATRIZ DE RIESGOS DE SST'!Q28,Q28&lt;'MAPAS DE RIESGOS INHER Y RESID'!$J$4+1),'MAPAS DE RIESGOS INHER Y RESID'!$M$4,'MAPAS DE RIESGOS INHER Y RESID'!$M$3)))</f>
        <v>MODERADO</v>
      </c>
      <c r="S28" s="116" t="s">
        <v>428</v>
      </c>
      <c r="T28" s="116" t="s">
        <v>437</v>
      </c>
      <c r="U28" s="116" t="s">
        <v>264</v>
      </c>
      <c r="V28" s="117" t="s">
        <v>660</v>
      </c>
      <c r="W28" s="118" t="s">
        <v>177</v>
      </c>
      <c r="X28" s="92">
        <f>VLOOKUP(W28,'MAPAS DE RIESGOS INHER Y RESID'!$E$16:$F$18,2,FALSE)</f>
        <v>0.9</v>
      </c>
      <c r="Y28" s="119">
        <f t="shared" si="4"/>
        <v>3.1999999999999993</v>
      </c>
      <c r="Z28" s="76" t="str">
        <f>IF(OR('MAPAS DE RIESGOS INHER Y RESID'!$G$18='MATRIZ DE RIESGOS DE SST'!Y28,Y28&lt;'MAPAS DE RIESGOS INHER Y RESID'!$G$16+1),'MAPAS DE RIESGOS INHER Y RESID'!$M$19,IF(OR('MAPAS DE RIESGOS INHER Y RESID'!$H$17='MATRIZ DE RIESGOS DE SST'!Y28,Y28&lt;'MAPAS DE RIESGOS INHER Y RESID'!$I$18+1),'MAPAS DE RIESGOS INHER Y RESID'!$M$18,IF(OR('MAPAS DE RIESGOS INHER Y RESID'!$I$17='MATRIZ DE RIESGOS DE SST'!Y28,Y28&lt;'MAPAS DE RIESGOS INHER Y RESID'!$J$17+1),'MAPAS DE RIESGOS INHER Y RESID'!$M$17,'MAPAS DE RIESGOS INHER Y RESID'!$M$16)))</f>
        <v>BAJO</v>
      </c>
      <c r="AA28" s="99" t="str">
        <f>VLOOKUP('MATRIZ DE RIESGOS DE SST'!Z28,'TABLA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9" spans="1:27" ht="195" x14ac:dyDescent="0.25">
      <c r="A29" s="123"/>
      <c r="B29" s="123"/>
      <c r="C29" s="123"/>
      <c r="D29" s="123"/>
      <c r="E29" s="123"/>
      <c r="F29" s="123"/>
      <c r="G29" s="123"/>
      <c r="H29" s="123"/>
      <c r="I29" s="123"/>
      <c r="J29" s="102" t="s">
        <v>460</v>
      </c>
      <c r="K29" s="102" t="s">
        <v>465</v>
      </c>
      <c r="L29" s="99" t="s">
        <v>92</v>
      </c>
      <c r="M29" s="76" t="s">
        <v>182</v>
      </c>
      <c r="N29" s="111">
        <f>VLOOKUP('MATRIZ DE RIESGOS DE SST'!M29,'MAPAS DE RIESGOS INHER Y RESID'!$E$3:$F$7,2,FALSE)</f>
        <v>2</v>
      </c>
      <c r="O29" s="76" t="s">
        <v>186</v>
      </c>
      <c r="P29" s="111">
        <f>VLOOKUP('MATRIZ DE RIESGOS DE SST'!O29,'MAPAS DE RIESGOS INHER Y RESID'!$O$3:$P$7,2,FALSE)</f>
        <v>16</v>
      </c>
      <c r="Q29" s="111">
        <f t="shared" si="5"/>
        <v>32</v>
      </c>
      <c r="R29" s="76" t="str">
        <f>IF(OR('MAPAS DE RIESGOS INHER Y RESID'!$G$7='MATRIZ DE RIESGOS DE SST'!Q29,Q29&lt;'MAPAS DE RIESGOS INHER Y RESID'!$G$3+1),'MAPAS DE RIESGOS INHER Y RESID'!$M$6,IF(OR('MAPAS DE RIESGOS INHER Y RESID'!$H$5='MATRIZ DE RIESGOS DE SST'!Q29,Q29&lt;'MAPAS DE RIESGOS INHER Y RESID'!$I$5+1),'MAPAS DE RIESGOS INHER Y RESID'!$M$5,IF(OR('MAPAS DE RIESGOS INHER Y RESID'!$I$4='MATRIZ DE RIESGOS DE SST'!Q29,Q29&lt;'MAPAS DE RIESGOS INHER Y RESID'!$J$4+1),'MAPAS DE RIESGOS INHER Y RESID'!$M$4,'MAPAS DE RIESGOS INHER Y RESID'!$M$3)))</f>
        <v>MODERADO</v>
      </c>
      <c r="S29" s="116"/>
      <c r="T29" s="116"/>
      <c r="U29" s="116" t="s">
        <v>463</v>
      </c>
      <c r="V29" s="117" t="s">
        <v>470</v>
      </c>
      <c r="W29" s="118" t="s">
        <v>177</v>
      </c>
      <c r="X29" s="92">
        <f>VLOOKUP(W29,'MAPAS DE RIESGOS INHER Y RESID'!$E$16:$F$18,2,FALSE)</f>
        <v>0.9</v>
      </c>
      <c r="Y29" s="119">
        <f t="shared" si="4"/>
        <v>3.1999999999999993</v>
      </c>
      <c r="Z29" s="76" t="str">
        <f>IF(OR('MAPAS DE RIESGOS INHER Y RESID'!$G$18='MATRIZ DE RIESGOS DE SST'!Y29,Y29&lt;'MAPAS DE RIESGOS INHER Y RESID'!$G$16+1),'MAPAS DE RIESGOS INHER Y RESID'!$M$19,IF(OR('MAPAS DE RIESGOS INHER Y RESID'!$H$17='MATRIZ DE RIESGOS DE SST'!Y29,Y29&lt;'MAPAS DE RIESGOS INHER Y RESID'!$I$18+1),'MAPAS DE RIESGOS INHER Y RESID'!$M$18,IF(OR('MAPAS DE RIESGOS INHER Y RESID'!$I$17='MATRIZ DE RIESGOS DE SST'!Y29,Y29&lt;'MAPAS DE RIESGOS INHER Y RESID'!$J$17+1),'MAPAS DE RIESGOS INHER Y RESID'!$M$17,'MAPAS DE RIESGOS INHER Y RESID'!$M$16)))</f>
        <v>BAJO</v>
      </c>
      <c r="AA29" s="99" t="str">
        <f>VLOOKUP('MATRIZ DE RIESGOS DE SST'!Z29,'TABLA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0" spans="1:27" ht="195" x14ac:dyDescent="0.25">
      <c r="A30" s="123"/>
      <c r="B30" s="123"/>
      <c r="C30" s="123"/>
      <c r="D30" s="123"/>
      <c r="E30" s="123"/>
      <c r="F30" s="123"/>
      <c r="G30" s="123"/>
      <c r="H30" s="123"/>
      <c r="I30" s="123"/>
      <c r="J30" s="99" t="s">
        <v>475</v>
      </c>
      <c r="K30" s="102" t="s">
        <v>94</v>
      </c>
      <c r="L30" s="99" t="s">
        <v>621</v>
      </c>
      <c r="M30" s="76" t="s">
        <v>176</v>
      </c>
      <c r="N30" s="111">
        <f>VLOOKUP('MATRIZ DE RIESGOS DE SST'!M30,'MAPAS DE RIESGOS INHER Y RESID'!$E$3:$F$7,2,FALSE)</f>
        <v>3</v>
      </c>
      <c r="O30" s="76" t="s">
        <v>185</v>
      </c>
      <c r="P30" s="111">
        <f>VLOOKUP('MATRIZ DE RIESGOS DE SST'!O30,'MAPAS DE RIESGOS INHER Y RESID'!$O$3:$P$7,2,FALSE)</f>
        <v>4</v>
      </c>
      <c r="Q30" s="111">
        <f>+N30*P30</f>
        <v>12</v>
      </c>
      <c r="R30" s="76" t="str">
        <f>IF(OR('MAPAS DE RIESGOS INHER Y RESID'!$G$7='MATRIZ DE RIESGOS DE SST'!Q30,Q30&lt;'MAPAS DE RIESGOS INHER Y RESID'!$G$3+1),'MAPAS DE RIESGOS INHER Y RESID'!$M$6,IF(OR('MAPAS DE RIESGOS INHER Y RESID'!$H$5='MATRIZ DE RIESGOS DE SST'!Q30,Q30&lt;'MAPAS DE RIESGOS INHER Y RESID'!$I$5+1),'MAPAS DE RIESGOS INHER Y RESID'!$M$5,IF(OR('MAPAS DE RIESGOS INHER Y RESID'!$I$4='MATRIZ DE RIESGOS DE SST'!Q30,Q30&lt;'MAPAS DE RIESGOS INHER Y RESID'!$J$4+1),'MAPAS DE RIESGOS INHER Y RESID'!$M$4,'MAPAS DE RIESGOS INHER Y RESID'!$M$3)))</f>
        <v>MODERADO</v>
      </c>
      <c r="S30" s="116"/>
      <c r="T30" s="116" t="s">
        <v>251</v>
      </c>
      <c r="U30" s="116" t="s">
        <v>476</v>
      </c>
      <c r="V30" s="117" t="s">
        <v>478</v>
      </c>
      <c r="W30" s="118" t="s">
        <v>176</v>
      </c>
      <c r="X30" s="92">
        <f>VLOOKUP(W30,'MAPAS DE RIESGOS INHER Y RESID'!$E$16:$F$18,2,FALSE)</f>
        <v>0.4</v>
      </c>
      <c r="Y30" s="119">
        <f>Q30-(Q30*X30)</f>
        <v>7.1999999999999993</v>
      </c>
      <c r="Z30" s="76" t="str">
        <f>IF(OR('MAPAS DE RIESGOS INHER Y RESID'!$G$18='MATRIZ DE RIESGOS DE SST'!Y30,Y30&lt;'MAPAS DE RIESGOS INHER Y RESID'!$G$16+1),'MAPAS DE RIESGOS INHER Y RESID'!$M$19,IF(OR('MAPAS DE RIESGOS INHER Y RESID'!$H$17='MATRIZ DE RIESGOS DE SST'!Y30,Y30&lt;'MAPAS DE RIESGOS INHER Y RESID'!$I$18+1),'MAPAS DE RIESGOS INHER Y RESID'!$M$18,IF(OR('MAPAS DE RIESGOS INHER Y RESID'!$I$17='MATRIZ DE RIESGOS DE SST'!Y30,Y30&lt;'MAPAS DE RIESGOS INHER Y RESID'!$J$17+1),'MAPAS DE RIESGOS INHER Y RESID'!$M$17,'MAPAS DE RIESGOS INHER Y RESID'!$M$16)))</f>
        <v>BAJO</v>
      </c>
      <c r="AA30" s="99" t="str">
        <f>VLOOKUP('MATRIZ DE RIESGOS DE SST'!Z30,'TABLA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1" spans="1:27" ht="156" x14ac:dyDescent="0.25">
      <c r="A31" s="123"/>
      <c r="B31" s="123"/>
      <c r="C31" s="123"/>
      <c r="D31" s="123"/>
      <c r="E31" s="123"/>
      <c r="F31" s="123"/>
      <c r="G31" s="123"/>
      <c r="H31" s="123"/>
      <c r="I31" s="123"/>
      <c r="J31" s="100" t="s">
        <v>489</v>
      </c>
      <c r="K31" s="100" t="s">
        <v>493</v>
      </c>
      <c r="L31" s="101" t="s">
        <v>491</v>
      </c>
      <c r="M31" s="76" t="s">
        <v>182</v>
      </c>
      <c r="N31" s="111">
        <f>VLOOKUP('MATRIZ DE RIESGOS DE SST'!M31,'MAPAS DE RIESGOS INHER Y RESID'!$E$3:$F$7,2,FALSE)</f>
        <v>2</v>
      </c>
      <c r="O31" s="76" t="s">
        <v>186</v>
      </c>
      <c r="P31" s="111">
        <f>VLOOKUP('MATRIZ DE RIESGOS DE SST'!O31,'MAPAS DE RIESGOS INHER Y RESID'!$O$3:$P$7,2,FALSE)</f>
        <v>16</v>
      </c>
      <c r="Q31" s="111">
        <f>+N31*P31</f>
        <v>32</v>
      </c>
      <c r="R31" s="76" t="str">
        <f>IF(OR('MAPAS DE RIESGOS INHER Y RESID'!$G$7='MATRIZ DE RIESGOS DE SST'!Q31,Q31&lt;'MAPAS DE RIESGOS INHER Y RESID'!$G$3+1),'MAPAS DE RIESGOS INHER Y RESID'!$M$6,IF(OR('MAPAS DE RIESGOS INHER Y RESID'!$H$5='MATRIZ DE RIESGOS DE SST'!Q31,Q31&lt;'MAPAS DE RIESGOS INHER Y RESID'!$I$5+1),'MAPAS DE RIESGOS INHER Y RESID'!$M$5,IF(OR('MAPAS DE RIESGOS INHER Y RESID'!$I$4='MATRIZ DE RIESGOS DE SST'!Q31,Q31&lt;'MAPAS DE RIESGOS INHER Y RESID'!$J$4+1),'MAPAS DE RIESGOS INHER Y RESID'!$M$4,'MAPAS DE RIESGOS INHER Y RESID'!$M$3)))</f>
        <v>MODERADO</v>
      </c>
      <c r="S31" s="116"/>
      <c r="T31" s="116"/>
      <c r="U31" s="116" t="s">
        <v>452</v>
      </c>
      <c r="V31" s="117" t="s">
        <v>257</v>
      </c>
      <c r="W31" s="118" t="s">
        <v>176</v>
      </c>
      <c r="X31" s="92">
        <f>VLOOKUP(W31,'MAPAS DE RIESGOS INHER Y RESID'!$E$16:$F$18,2,FALSE)</f>
        <v>0.4</v>
      </c>
      <c r="Y31" s="119">
        <f>Q31-(Q31*X31)</f>
        <v>19.2</v>
      </c>
      <c r="Z31" s="76" t="str">
        <f>IF(OR('MAPAS DE RIESGOS INHER Y RESID'!$G$18='MATRIZ DE RIESGOS DE SST'!Y31,Y31&lt;'MAPAS DE RIESGOS INHER Y RESID'!$G$16+1),'MAPAS DE RIESGOS INHER Y RESID'!$M$19,IF(OR('MAPAS DE RIESGOS INHER Y RESID'!$H$17='MATRIZ DE RIESGOS DE SST'!Y31,Y31&lt;'MAPAS DE RIESGOS INHER Y RESID'!$I$18+1),'MAPAS DE RIESGOS INHER Y RESID'!$M$18,IF(OR('MAPAS DE RIESGOS INHER Y RESID'!$I$17='MATRIZ DE RIESGOS DE SST'!Y31,Y31&lt;'MAPAS DE RIESGOS INHER Y RESID'!$J$17+1),'MAPAS DE RIESGOS INHER Y RESID'!$M$17,'MAPAS DE RIESGOS INHER Y RESID'!$M$16)))</f>
        <v>MODERADO</v>
      </c>
      <c r="AA31" s="99" t="str">
        <f>VLOOKUP('MATRIZ DE RIESGOS DE SST'!Z31,'TABLA DE CRITERIOS'!$A$25:$B$28,2,FALSE)</f>
        <v>Reforzar la divulgación y aplicación de los controles existentes para mejorar su eficacia o complementar dichos controles estableciendo el plan de acción necesario, teniendo en cuenta la jerarquía de definición de controles.</v>
      </c>
    </row>
    <row r="32" spans="1:27" ht="195" x14ac:dyDescent="0.25">
      <c r="A32" s="123"/>
      <c r="B32" s="123"/>
      <c r="C32" s="123"/>
      <c r="D32" s="123"/>
      <c r="E32" s="123"/>
      <c r="F32" s="123"/>
      <c r="G32" s="123"/>
      <c r="H32" s="123"/>
      <c r="I32" s="123"/>
      <c r="J32" s="99" t="s">
        <v>544</v>
      </c>
      <c r="K32" s="102" t="s">
        <v>108</v>
      </c>
      <c r="L32" s="99" t="s">
        <v>109</v>
      </c>
      <c r="M32" s="76" t="s">
        <v>182</v>
      </c>
      <c r="N32" s="111">
        <f>VLOOKUP('MATRIZ DE RIESGOS DE SST'!M32,'MAPAS DE RIESGOS INHER Y RESID'!$E$3:$F$7,2,FALSE)</f>
        <v>2</v>
      </c>
      <c r="O32" s="76" t="s">
        <v>185</v>
      </c>
      <c r="P32" s="111">
        <f>VLOOKUP('MATRIZ DE RIESGOS DE SST'!O32,'MAPAS DE RIESGOS INHER Y RESID'!$O$3:$P$7,2,FALSE)</f>
        <v>4</v>
      </c>
      <c r="Q32" s="111">
        <f t="shared" ref="Q32:Q33" si="6">+N32*P32</f>
        <v>8</v>
      </c>
      <c r="R32" s="76" t="str">
        <f>IF(OR('MAPAS DE RIESGOS INHER Y RESID'!$G$7='MATRIZ DE RIESGOS DE SST'!Q32,Q32&lt;'MAPAS DE RIESGOS INHER Y RESID'!$G$3+1),'MAPAS DE RIESGOS INHER Y RESID'!$M$6,IF(OR('MAPAS DE RIESGOS INHER Y RESID'!$H$5='MATRIZ DE RIESGOS DE SST'!Q32,Q32&lt;'MAPAS DE RIESGOS INHER Y RESID'!$I$5+1),'MAPAS DE RIESGOS INHER Y RESID'!$M$5,IF(OR('MAPAS DE RIESGOS INHER Y RESID'!$I$4='MATRIZ DE RIESGOS DE SST'!Q32,Q32&lt;'MAPAS DE RIESGOS INHER Y RESID'!$J$4+1),'MAPAS DE RIESGOS INHER Y RESID'!$M$4,'MAPAS DE RIESGOS INHER Y RESID'!$M$3)))</f>
        <v>BAJO</v>
      </c>
      <c r="S32" s="116" t="s">
        <v>259</v>
      </c>
      <c r="T32" s="116" t="s">
        <v>548</v>
      </c>
      <c r="U32" s="116" t="s">
        <v>546</v>
      </c>
      <c r="V32" s="117" t="s">
        <v>550</v>
      </c>
      <c r="W32" s="118" t="s">
        <v>177</v>
      </c>
      <c r="X32" s="92">
        <f>VLOOKUP(W32,'MAPAS DE RIESGOS INHER Y RESID'!$E$16:$F$18,2,FALSE)</f>
        <v>0.9</v>
      </c>
      <c r="Y32" s="119">
        <f t="shared" ref="Y32:Y33" si="7">Q32-(Q32*X32)</f>
        <v>0.79999999999999982</v>
      </c>
      <c r="Z32" s="76" t="str">
        <f>IF(OR('MAPAS DE RIESGOS INHER Y RESID'!$G$18='MATRIZ DE RIESGOS DE SST'!Y32,Y32&lt;'MAPAS DE RIESGOS INHER Y RESID'!$G$16+1),'MAPAS DE RIESGOS INHER Y RESID'!$M$19,IF(OR('MAPAS DE RIESGOS INHER Y RESID'!$H$17='MATRIZ DE RIESGOS DE SST'!Y32,Y32&lt;'MAPAS DE RIESGOS INHER Y RESID'!$I$18+1),'MAPAS DE RIESGOS INHER Y RESID'!$M$18,IF(OR('MAPAS DE RIESGOS INHER Y RESID'!$I$17='MATRIZ DE RIESGOS DE SST'!Y32,Y32&lt;'MAPAS DE RIESGOS INHER Y RESID'!$J$17+1),'MAPAS DE RIESGOS INHER Y RESID'!$M$17,'MAPAS DE RIESGOS INHER Y RESID'!$M$16)))</f>
        <v>BAJO</v>
      </c>
      <c r="AA32" s="99" t="str">
        <f>VLOOKUP('MATRIZ DE RIESGOS DE SST'!Z32,'TABLA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3" spans="1:27" ht="195" x14ac:dyDescent="0.25">
      <c r="A33" s="123"/>
      <c r="B33" s="123"/>
      <c r="C33" s="123"/>
      <c r="D33" s="123"/>
      <c r="E33" s="123"/>
      <c r="F33" s="123"/>
      <c r="G33" s="123"/>
      <c r="H33" s="123"/>
      <c r="I33" s="123"/>
      <c r="J33" s="99" t="s">
        <v>561</v>
      </c>
      <c r="K33" s="102" t="s">
        <v>111</v>
      </c>
      <c r="L33" s="99" t="s">
        <v>109</v>
      </c>
      <c r="M33" s="76" t="s">
        <v>182</v>
      </c>
      <c r="N33" s="111">
        <f>VLOOKUP('MATRIZ DE RIESGOS DE SST'!M33,'MAPAS DE RIESGOS INHER Y RESID'!$E$3:$F$7,2,FALSE)</f>
        <v>2</v>
      </c>
      <c r="O33" s="76" t="s">
        <v>185</v>
      </c>
      <c r="P33" s="111">
        <f>VLOOKUP('MATRIZ DE RIESGOS DE SST'!O33,'MAPAS DE RIESGOS INHER Y RESID'!$O$3:$P$7,2,FALSE)</f>
        <v>4</v>
      </c>
      <c r="Q33" s="111">
        <f t="shared" si="6"/>
        <v>8</v>
      </c>
      <c r="R33" s="76" t="str">
        <f>IF(OR('MAPAS DE RIESGOS INHER Y RESID'!$G$7='MATRIZ DE RIESGOS DE SST'!Q33,Q33&lt;'MAPAS DE RIESGOS INHER Y RESID'!$G$3+1),'MAPAS DE RIESGOS INHER Y RESID'!$M$6,IF(OR('MAPAS DE RIESGOS INHER Y RESID'!$H$5='MATRIZ DE RIESGOS DE SST'!Q33,Q33&lt;'MAPAS DE RIESGOS INHER Y RESID'!$I$5+1),'MAPAS DE RIESGOS INHER Y RESID'!$M$5,IF(OR('MAPAS DE RIESGOS INHER Y RESID'!$I$4='MATRIZ DE RIESGOS DE SST'!Q33,Q33&lt;'MAPAS DE RIESGOS INHER Y RESID'!$J$4+1),'MAPAS DE RIESGOS INHER Y RESID'!$M$4,'MAPAS DE RIESGOS INHER Y RESID'!$M$3)))</f>
        <v>BAJO</v>
      </c>
      <c r="S33" s="116"/>
      <c r="T33" s="116"/>
      <c r="U33" s="116" t="s">
        <v>554</v>
      </c>
      <c r="V33" s="117" t="s">
        <v>556</v>
      </c>
      <c r="W33" s="118" t="s">
        <v>177</v>
      </c>
      <c r="X33" s="92">
        <f>VLOOKUP(W33,'MAPAS DE RIESGOS INHER Y RESID'!$E$16:$F$18,2,FALSE)</f>
        <v>0.9</v>
      </c>
      <c r="Y33" s="119">
        <f t="shared" si="7"/>
        <v>0.79999999999999982</v>
      </c>
      <c r="Z33" s="76" t="str">
        <f>IF(OR('MAPAS DE RIESGOS INHER Y RESID'!$G$18='MATRIZ DE RIESGOS DE SST'!Y33,Y33&lt;'MAPAS DE RIESGOS INHER Y RESID'!$G$16+1),'MAPAS DE RIESGOS INHER Y RESID'!$M$19,IF(OR('MAPAS DE RIESGOS INHER Y RESID'!$H$17='MATRIZ DE RIESGOS DE SST'!Y33,Y33&lt;'MAPAS DE RIESGOS INHER Y RESID'!$I$18+1),'MAPAS DE RIESGOS INHER Y RESID'!$M$18,IF(OR('MAPAS DE RIESGOS INHER Y RESID'!$I$17='MATRIZ DE RIESGOS DE SST'!Y33,Y33&lt;'MAPAS DE RIESGOS INHER Y RESID'!$J$17+1),'MAPAS DE RIESGOS INHER Y RESID'!$M$17,'MAPAS DE RIESGOS INHER Y RESID'!$M$16)))</f>
        <v>BAJO</v>
      </c>
      <c r="AA33" s="99" t="str">
        <f>VLOOKUP('MATRIZ DE RIESGOS DE SST'!Z33,'TABLA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4" spans="1:27" ht="195" x14ac:dyDescent="0.25">
      <c r="A34" s="123"/>
      <c r="B34" s="124"/>
      <c r="C34" s="124"/>
      <c r="D34" s="124"/>
      <c r="E34" s="124"/>
      <c r="F34" s="124"/>
      <c r="G34" s="124"/>
      <c r="H34" s="124"/>
      <c r="I34" s="124"/>
      <c r="J34" s="100" t="s">
        <v>759</v>
      </c>
      <c r="K34" s="100" t="s">
        <v>576</v>
      </c>
      <c r="L34" s="101" t="s">
        <v>766</v>
      </c>
      <c r="M34" s="76" t="s">
        <v>182</v>
      </c>
      <c r="N34" s="111">
        <f>VLOOKUP('MATRIZ DE RIESGOS DE SST'!M34,'MAPAS DE RIESGOS INHER Y RESID'!$E$3:$F$7,2,FALSE)</f>
        <v>2</v>
      </c>
      <c r="O34" s="76" t="s">
        <v>186</v>
      </c>
      <c r="P34" s="111">
        <f>VLOOKUP('MATRIZ DE RIESGOS DE SST'!O34,'MAPAS DE RIESGOS INHER Y RESID'!$O$3:$P$7,2,FALSE)</f>
        <v>16</v>
      </c>
      <c r="Q34" s="111">
        <f t="shared" ref="Q34:Q59" si="8">+N34*P34</f>
        <v>32</v>
      </c>
      <c r="R34" s="76" t="str">
        <f>IF(OR('MAPAS DE RIESGOS INHER Y RESID'!$G$7='MATRIZ DE RIESGOS DE SST'!Q34,Q34&lt;'MAPAS DE RIESGOS INHER Y RESID'!$G$3+1),'MAPAS DE RIESGOS INHER Y RESID'!$M$6,IF(OR('MAPAS DE RIESGOS INHER Y RESID'!$H$5='MATRIZ DE RIESGOS DE SST'!Q34,Q34&lt;'MAPAS DE RIESGOS INHER Y RESID'!$I$5+1),'MAPAS DE RIESGOS INHER Y RESID'!$M$5,IF(OR('MAPAS DE RIESGOS INHER Y RESID'!$I$4='MATRIZ DE RIESGOS DE SST'!Q34,Q34&lt;'MAPAS DE RIESGOS INHER Y RESID'!$J$4+1),'MAPAS DE RIESGOS INHER Y RESID'!$M$4,'MAPAS DE RIESGOS INHER Y RESID'!$M$3)))</f>
        <v>MODERADO</v>
      </c>
      <c r="S34" s="116" t="s">
        <v>259</v>
      </c>
      <c r="T34" s="116" t="s">
        <v>577</v>
      </c>
      <c r="U34" s="116" t="s">
        <v>566</v>
      </c>
      <c r="V34" s="117" t="s">
        <v>661</v>
      </c>
      <c r="W34" s="118" t="s">
        <v>177</v>
      </c>
      <c r="X34" s="92">
        <f>VLOOKUP(W34,'MAPAS DE RIESGOS INHER Y RESID'!$E$16:$F$18,2,FALSE)</f>
        <v>0.9</v>
      </c>
      <c r="Y34" s="119">
        <f t="shared" ref="Y34:Y59" si="9">Q34-(Q34*X34)</f>
        <v>3.1999999999999993</v>
      </c>
      <c r="Z34" s="76" t="str">
        <f>IF(OR('MAPAS DE RIESGOS INHER Y RESID'!$G$18='MATRIZ DE RIESGOS DE SST'!Y34,Y34&lt;'MAPAS DE RIESGOS INHER Y RESID'!$G$16+1),'MAPAS DE RIESGOS INHER Y RESID'!$M$19,IF(OR('MAPAS DE RIESGOS INHER Y RESID'!$H$17='MATRIZ DE RIESGOS DE SST'!Y34,Y34&lt;'MAPAS DE RIESGOS INHER Y RESID'!$I$18+1),'MAPAS DE RIESGOS INHER Y RESID'!$M$18,IF(OR('MAPAS DE RIESGOS INHER Y RESID'!$I$17='MATRIZ DE RIESGOS DE SST'!Y34,Y34&lt;'MAPAS DE RIESGOS INHER Y RESID'!$J$17+1),'MAPAS DE RIESGOS INHER Y RESID'!$M$17,'MAPAS DE RIESGOS INHER Y RESID'!$M$16)))</f>
        <v>BAJO</v>
      </c>
      <c r="AA34" s="99" t="str">
        <f>VLOOKUP('MATRIZ DE RIESGOS DE SST'!Z34,'TABLA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5" spans="1:27" ht="214.5" x14ac:dyDescent="0.25">
      <c r="A35" s="123"/>
      <c r="B35" s="122" t="s">
        <v>679</v>
      </c>
      <c r="C35" s="122" t="s">
        <v>245</v>
      </c>
      <c r="D35" s="122"/>
      <c r="E35" s="122"/>
      <c r="F35" s="122"/>
      <c r="G35" s="122" t="s">
        <v>245</v>
      </c>
      <c r="H35" s="122"/>
      <c r="I35" s="122" t="s">
        <v>5</v>
      </c>
      <c r="J35" s="99" t="s">
        <v>276</v>
      </c>
      <c r="K35" s="102" t="s">
        <v>682</v>
      </c>
      <c r="L35" s="99" t="s">
        <v>683</v>
      </c>
      <c r="M35" s="76" t="s">
        <v>183</v>
      </c>
      <c r="N35" s="111">
        <f>VLOOKUP('MATRIZ DE RIESGOS DE SST'!M35,'MAPAS DE RIESGOS INHER Y RESID'!$E$3:$F$7,2,FALSE)</f>
        <v>1</v>
      </c>
      <c r="O35" s="76" t="s">
        <v>186</v>
      </c>
      <c r="P35" s="111">
        <f>VLOOKUP('MATRIZ DE RIESGOS DE SST'!O35,'MAPAS DE RIESGOS INHER Y RESID'!$O$3:$P$7,2,FALSE)</f>
        <v>16</v>
      </c>
      <c r="Q35" s="111">
        <f t="shared" si="8"/>
        <v>16</v>
      </c>
      <c r="R35" s="76" t="str">
        <f>IF(OR('MAPAS DE RIESGOS INHER Y RESID'!$G$7='MATRIZ DE RIESGOS DE SST'!Q35,Q35&lt;'MAPAS DE RIESGOS INHER Y RESID'!$G$3+1),'MAPAS DE RIESGOS INHER Y RESID'!$M$6,IF(OR('MAPAS DE RIESGOS INHER Y RESID'!$H$5='MATRIZ DE RIESGOS DE SST'!Q35,Q35&lt;'MAPAS DE RIESGOS INHER Y RESID'!$I$5+1),'MAPAS DE RIESGOS INHER Y RESID'!$M$5,IF(OR('MAPAS DE RIESGOS INHER Y RESID'!$I$4='MATRIZ DE RIESGOS DE SST'!Q35,Q35&lt;'MAPAS DE RIESGOS INHER Y RESID'!$J$4+1),'MAPAS DE RIESGOS INHER Y RESID'!$M$4,'MAPAS DE RIESGOS INHER Y RESID'!$M$3)))</f>
        <v>MODERADO</v>
      </c>
      <c r="S35" s="116"/>
      <c r="T35" s="116" t="s">
        <v>310</v>
      </c>
      <c r="U35" s="116" t="s">
        <v>645</v>
      </c>
      <c r="V35" s="117" t="s">
        <v>686</v>
      </c>
      <c r="W35" s="118" t="s">
        <v>177</v>
      </c>
      <c r="X35" s="92">
        <f>VLOOKUP(W35,'MAPAS DE RIESGOS INHER Y RESID'!$E$16:$F$18,2,FALSE)</f>
        <v>0.9</v>
      </c>
      <c r="Y35" s="119">
        <f t="shared" si="9"/>
        <v>1.5999999999999996</v>
      </c>
      <c r="Z35" s="76" t="str">
        <f>IF(OR('MAPAS DE RIESGOS INHER Y RESID'!$G$18='MATRIZ DE RIESGOS DE SST'!Y35,Y35&lt;'MAPAS DE RIESGOS INHER Y RESID'!$G$16+1),'MAPAS DE RIESGOS INHER Y RESID'!$M$19,IF(OR('MAPAS DE RIESGOS INHER Y RESID'!$H$17='MATRIZ DE RIESGOS DE SST'!Y35,Y35&lt;'MAPAS DE RIESGOS INHER Y RESID'!$I$18+1),'MAPAS DE RIESGOS INHER Y RESID'!$M$18,IF(OR('MAPAS DE RIESGOS INHER Y RESID'!$I$17='MATRIZ DE RIESGOS DE SST'!Y35,Y35&lt;'MAPAS DE RIESGOS INHER Y RESID'!$J$17+1),'MAPAS DE RIESGOS INHER Y RESID'!$M$17,'MAPAS DE RIESGOS INHER Y RESID'!$M$16)))</f>
        <v>BAJO</v>
      </c>
      <c r="AA35" s="99" t="str">
        <f>VLOOKUP('MATRIZ DE RIESGOS DE SST'!Z35,'TABLA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6" spans="1:27" ht="195" x14ac:dyDescent="0.25">
      <c r="A36" s="123"/>
      <c r="B36" s="123"/>
      <c r="C36" s="123"/>
      <c r="D36" s="123"/>
      <c r="E36" s="123"/>
      <c r="F36" s="123"/>
      <c r="G36" s="123"/>
      <c r="H36" s="123"/>
      <c r="I36" s="123"/>
      <c r="J36" s="99" t="s">
        <v>277</v>
      </c>
      <c r="K36" s="102" t="s">
        <v>311</v>
      </c>
      <c r="L36" s="99" t="s">
        <v>685</v>
      </c>
      <c r="M36" s="76" t="s">
        <v>176</v>
      </c>
      <c r="N36" s="111">
        <f>VLOOKUP('MATRIZ DE RIESGOS DE SST'!M36,'MAPAS DE RIESGOS INHER Y RESID'!$E$3:$F$7,2,FALSE)</f>
        <v>3</v>
      </c>
      <c r="O36" s="76" t="s">
        <v>186</v>
      </c>
      <c r="P36" s="111">
        <f>VLOOKUP('MATRIZ DE RIESGOS DE SST'!O36,'MAPAS DE RIESGOS INHER Y RESID'!$O$3:$P$7,2,FALSE)</f>
        <v>16</v>
      </c>
      <c r="Q36" s="111">
        <f t="shared" si="8"/>
        <v>48</v>
      </c>
      <c r="R36" s="76" t="str">
        <f>IF(OR('MAPAS DE RIESGOS INHER Y RESID'!$G$7='MATRIZ DE RIESGOS DE SST'!Q36,Q36&lt;'MAPAS DE RIESGOS INHER Y RESID'!$G$3+1),'MAPAS DE RIESGOS INHER Y RESID'!$M$6,IF(OR('MAPAS DE RIESGOS INHER Y RESID'!$H$5='MATRIZ DE RIESGOS DE SST'!Q36,Q36&lt;'MAPAS DE RIESGOS INHER Y RESID'!$I$5+1),'MAPAS DE RIESGOS INHER Y RESID'!$M$5,IF(OR('MAPAS DE RIESGOS INHER Y RESID'!$I$4='MATRIZ DE RIESGOS DE SST'!Q36,Q36&lt;'MAPAS DE RIESGOS INHER Y RESID'!$J$4+1),'MAPAS DE RIESGOS INHER Y RESID'!$M$4,'MAPAS DE RIESGOS INHER Y RESID'!$M$3)))</f>
        <v>MODERADO</v>
      </c>
      <c r="S36" s="116"/>
      <c r="T36" s="116"/>
      <c r="U36" s="116" t="s">
        <v>689</v>
      </c>
      <c r="V36" s="117"/>
      <c r="W36" s="118" t="s">
        <v>177</v>
      </c>
      <c r="X36" s="92">
        <f>VLOOKUP(W36,'MAPAS DE RIESGOS INHER Y RESID'!$E$16:$F$18,2,FALSE)</f>
        <v>0.9</v>
      </c>
      <c r="Y36" s="119">
        <f t="shared" si="9"/>
        <v>4.7999999999999972</v>
      </c>
      <c r="Z36" s="76" t="str">
        <f>IF(OR('MAPAS DE RIESGOS INHER Y RESID'!$G$18='MATRIZ DE RIESGOS DE SST'!Y36,Y36&lt;'MAPAS DE RIESGOS INHER Y RESID'!$G$16+1),'MAPAS DE RIESGOS INHER Y RESID'!$M$19,IF(OR('MAPAS DE RIESGOS INHER Y RESID'!$H$17='MATRIZ DE RIESGOS DE SST'!Y36,Y36&lt;'MAPAS DE RIESGOS INHER Y RESID'!$I$18+1),'MAPAS DE RIESGOS INHER Y RESID'!$M$18,IF(OR('MAPAS DE RIESGOS INHER Y RESID'!$I$17='MATRIZ DE RIESGOS DE SST'!Y36,Y36&lt;'MAPAS DE RIESGOS INHER Y RESID'!$J$17+1),'MAPAS DE RIESGOS INHER Y RESID'!$M$17,'MAPAS DE RIESGOS INHER Y RESID'!$M$16)))</f>
        <v>BAJO</v>
      </c>
      <c r="AA36" s="99" t="str">
        <f>VLOOKUP('MATRIZ DE RIESGOS DE SST'!Z36,'TABLA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7" spans="1:27" ht="156" x14ac:dyDescent="0.25">
      <c r="A37" s="123"/>
      <c r="B37" s="123"/>
      <c r="C37" s="123"/>
      <c r="D37" s="123"/>
      <c r="E37" s="123"/>
      <c r="F37" s="123"/>
      <c r="G37" s="123"/>
      <c r="H37" s="123"/>
      <c r="I37" s="123"/>
      <c r="J37" s="100" t="s">
        <v>278</v>
      </c>
      <c r="K37" s="100" t="s">
        <v>314</v>
      </c>
      <c r="L37" s="101" t="s">
        <v>690</v>
      </c>
      <c r="M37" s="76" t="s">
        <v>176</v>
      </c>
      <c r="N37" s="111">
        <f>VLOOKUP('MATRIZ DE RIESGOS DE SST'!M37,'MAPAS DE RIESGOS INHER Y RESID'!$E$3:$F$7,2,FALSE)</f>
        <v>3</v>
      </c>
      <c r="O37" s="76" t="s">
        <v>187</v>
      </c>
      <c r="P37" s="111">
        <f>VLOOKUP('MATRIZ DE RIESGOS DE SST'!O37,'MAPAS DE RIESGOS INHER Y RESID'!$O$3:$P$7,2,FALSE)</f>
        <v>256</v>
      </c>
      <c r="Q37" s="111">
        <f t="shared" si="8"/>
        <v>768</v>
      </c>
      <c r="R37" s="76" t="str">
        <f>IF(OR('MAPAS DE RIESGOS INHER Y RESID'!$G$7='MATRIZ DE RIESGOS DE SST'!Q37,Q37&lt;'MAPAS DE RIESGOS INHER Y RESID'!$G$3+1),'MAPAS DE RIESGOS INHER Y RESID'!$M$6,IF(OR('MAPAS DE RIESGOS INHER Y RESID'!$H$5='MATRIZ DE RIESGOS DE SST'!Q37,Q37&lt;'MAPAS DE RIESGOS INHER Y RESID'!$I$5+1),'MAPAS DE RIESGOS INHER Y RESID'!$M$5,IF(OR('MAPAS DE RIESGOS INHER Y RESID'!$I$4='MATRIZ DE RIESGOS DE SST'!Q37,Q37&lt;'MAPAS DE RIESGOS INHER Y RESID'!$J$4+1),'MAPAS DE RIESGOS INHER Y RESID'!$M$4,'MAPAS DE RIESGOS INHER Y RESID'!$M$3)))</f>
        <v>ALTO</v>
      </c>
      <c r="S37" s="116"/>
      <c r="T37" s="116"/>
      <c r="U37" s="116" t="s">
        <v>691</v>
      </c>
      <c r="V37" s="117" t="s">
        <v>692</v>
      </c>
      <c r="W37" s="118" t="s">
        <v>177</v>
      </c>
      <c r="X37" s="92">
        <f>VLOOKUP(W37,'MAPAS DE RIESGOS INHER Y RESID'!$E$16:$F$18,2,FALSE)</f>
        <v>0.9</v>
      </c>
      <c r="Y37" s="119">
        <f t="shared" si="9"/>
        <v>76.799999999999955</v>
      </c>
      <c r="Z37" s="76" t="str">
        <f>IF(OR('MAPAS DE RIESGOS INHER Y RESID'!$G$18='MATRIZ DE RIESGOS DE SST'!Y37,Y37&lt;'MAPAS DE RIESGOS INHER Y RESID'!$G$16+1),'MAPAS DE RIESGOS INHER Y RESID'!$M$19,IF(OR('MAPAS DE RIESGOS INHER Y RESID'!$H$17='MATRIZ DE RIESGOS DE SST'!Y37,Y37&lt;'MAPAS DE RIESGOS INHER Y RESID'!$I$18+1),'MAPAS DE RIESGOS INHER Y RESID'!$M$18,IF(OR('MAPAS DE RIESGOS INHER Y RESID'!$I$17='MATRIZ DE RIESGOS DE SST'!Y37,Y37&lt;'MAPAS DE RIESGOS INHER Y RESID'!$J$17+1),'MAPAS DE RIESGOS INHER Y RESID'!$M$17,'MAPAS DE RIESGOS INHER Y RESID'!$M$16)))</f>
        <v>MODERADO</v>
      </c>
      <c r="AA37" s="99" t="str">
        <f>VLOOKUP('MATRIZ DE RIESGOS DE SST'!Z37,'TABLA DE CRITERIOS'!$A$25:$B$28,2,FALSE)</f>
        <v>Reforzar la divulgación y aplicación de los controles existentes para mejorar su eficacia o complementar dichos controles estableciendo el plan de acción necesario, teniendo en cuenta la jerarquía de definición de controles.</v>
      </c>
    </row>
    <row r="38" spans="1:27" ht="195" x14ac:dyDescent="0.25">
      <c r="A38" s="123"/>
      <c r="B38" s="123"/>
      <c r="C38" s="123"/>
      <c r="D38" s="123"/>
      <c r="E38" s="123"/>
      <c r="F38" s="123"/>
      <c r="G38" s="123"/>
      <c r="H38" s="123"/>
      <c r="I38" s="123"/>
      <c r="J38" s="101" t="s">
        <v>280</v>
      </c>
      <c r="K38" s="100" t="s">
        <v>698</v>
      </c>
      <c r="L38" s="101" t="s">
        <v>694</v>
      </c>
      <c r="M38" s="76" t="s">
        <v>182</v>
      </c>
      <c r="N38" s="111">
        <f>VLOOKUP('MATRIZ DE RIESGOS DE SST'!M38,'MAPAS DE RIESGOS INHER Y RESID'!$E$3:$F$7,2,FALSE)</f>
        <v>2</v>
      </c>
      <c r="O38" s="76" t="s">
        <v>185</v>
      </c>
      <c r="P38" s="111">
        <f>VLOOKUP('MATRIZ DE RIESGOS DE SST'!O38,'MAPAS DE RIESGOS INHER Y RESID'!$O$3:$P$7,2,FALSE)</f>
        <v>4</v>
      </c>
      <c r="Q38" s="111">
        <f t="shared" si="8"/>
        <v>8</v>
      </c>
      <c r="R38" s="76" t="str">
        <f>IF(OR('MAPAS DE RIESGOS INHER Y RESID'!$G$7='MATRIZ DE RIESGOS DE SST'!Q38,Q38&lt;'MAPAS DE RIESGOS INHER Y RESID'!$G$3+1),'MAPAS DE RIESGOS INHER Y RESID'!$M$6,IF(OR('MAPAS DE RIESGOS INHER Y RESID'!$H$5='MATRIZ DE RIESGOS DE SST'!Q38,Q38&lt;'MAPAS DE RIESGOS INHER Y RESID'!$I$5+1),'MAPAS DE RIESGOS INHER Y RESID'!$M$5,IF(OR('MAPAS DE RIESGOS INHER Y RESID'!$I$4='MATRIZ DE RIESGOS DE SST'!Q38,Q38&lt;'MAPAS DE RIESGOS INHER Y RESID'!$J$4+1),'MAPAS DE RIESGOS INHER Y RESID'!$M$4,'MAPAS DE RIESGOS INHER Y RESID'!$M$3)))</f>
        <v>BAJO</v>
      </c>
      <c r="S38" s="116"/>
      <c r="T38" s="116"/>
      <c r="U38" s="116" t="s">
        <v>649</v>
      </c>
      <c r="V38" s="117" t="s">
        <v>697</v>
      </c>
      <c r="W38" s="118" t="s">
        <v>176</v>
      </c>
      <c r="X38" s="92">
        <f>VLOOKUP(W38,'MAPAS DE RIESGOS INHER Y RESID'!$E$16:$F$18,2,FALSE)</f>
        <v>0.4</v>
      </c>
      <c r="Y38" s="119">
        <f t="shared" si="9"/>
        <v>4.8</v>
      </c>
      <c r="Z38" s="76" t="str">
        <f>IF(OR('MAPAS DE RIESGOS INHER Y RESID'!$G$18='MATRIZ DE RIESGOS DE SST'!Y38,Y38&lt;'MAPAS DE RIESGOS INHER Y RESID'!$G$16+1),'MAPAS DE RIESGOS INHER Y RESID'!$M$19,IF(OR('MAPAS DE RIESGOS INHER Y RESID'!$H$17='MATRIZ DE RIESGOS DE SST'!Y38,Y38&lt;'MAPAS DE RIESGOS INHER Y RESID'!$I$18+1),'MAPAS DE RIESGOS INHER Y RESID'!$M$18,IF(OR('MAPAS DE RIESGOS INHER Y RESID'!$I$17='MATRIZ DE RIESGOS DE SST'!Y38,Y38&lt;'MAPAS DE RIESGOS INHER Y RESID'!$J$17+1),'MAPAS DE RIESGOS INHER Y RESID'!$M$17,'MAPAS DE RIESGOS INHER Y RESID'!$M$16)))</f>
        <v>BAJO</v>
      </c>
      <c r="AA38" s="99" t="str">
        <f>VLOOKUP('MATRIZ DE RIESGOS DE SST'!Z38,'TABLA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9" spans="1:27" ht="195" x14ac:dyDescent="0.25">
      <c r="A39" s="123"/>
      <c r="B39" s="123"/>
      <c r="C39" s="123"/>
      <c r="D39" s="123"/>
      <c r="E39" s="123"/>
      <c r="F39" s="123"/>
      <c r="G39" s="123"/>
      <c r="H39" s="123"/>
      <c r="I39" s="123"/>
      <c r="J39" s="101" t="s">
        <v>283</v>
      </c>
      <c r="K39" s="100" t="s">
        <v>315</v>
      </c>
      <c r="L39" s="101" t="s">
        <v>694</v>
      </c>
      <c r="M39" s="76" t="s">
        <v>183</v>
      </c>
      <c r="N39" s="111">
        <f>VLOOKUP('MATRIZ DE RIESGOS DE SST'!M39,'MAPAS DE RIESGOS INHER Y RESID'!$E$3:$F$7,2,FALSE)</f>
        <v>1</v>
      </c>
      <c r="O39" s="76" t="s">
        <v>185</v>
      </c>
      <c r="P39" s="111">
        <f>VLOOKUP('MATRIZ DE RIESGOS DE SST'!O39,'MAPAS DE RIESGOS INHER Y RESID'!$O$3:$P$7,2,FALSE)</f>
        <v>4</v>
      </c>
      <c r="Q39" s="111">
        <f t="shared" si="8"/>
        <v>4</v>
      </c>
      <c r="R39" s="76" t="str">
        <f>IF(OR('MAPAS DE RIESGOS INHER Y RESID'!$G$7='MATRIZ DE RIESGOS DE SST'!Q39,Q39&lt;'MAPAS DE RIESGOS INHER Y RESID'!$G$3+1),'MAPAS DE RIESGOS INHER Y RESID'!$M$6,IF(OR('MAPAS DE RIESGOS INHER Y RESID'!$H$5='MATRIZ DE RIESGOS DE SST'!Q39,Q39&lt;'MAPAS DE RIESGOS INHER Y RESID'!$I$5+1),'MAPAS DE RIESGOS INHER Y RESID'!$M$5,IF(OR('MAPAS DE RIESGOS INHER Y RESID'!$I$4='MATRIZ DE RIESGOS DE SST'!Q39,Q39&lt;'MAPAS DE RIESGOS INHER Y RESID'!$J$4+1),'MAPAS DE RIESGOS INHER Y RESID'!$M$4,'MAPAS DE RIESGOS INHER Y RESID'!$M$3)))</f>
        <v>BAJO</v>
      </c>
      <c r="S39" s="116"/>
      <c r="T39" s="116"/>
      <c r="U39" s="116" t="s">
        <v>649</v>
      </c>
      <c r="V39" s="117" t="s">
        <v>697</v>
      </c>
      <c r="W39" s="118" t="s">
        <v>176</v>
      </c>
      <c r="X39" s="92">
        <f>VLOOKUP(W39,'MAPAS DE RIESGOS INHER Y RESID'!$E$16:$F$18,2,FALSE)</f>
        <v>0.4</v>
      </c>
      <c r="Y39" s="119">
        <f t="shared" si="9"/>
        <v>2.4</v>
      </c>
      <c r="Z39" s="76" t="str">
        <f>IF(OR('MAPAS DE RIESGOS INHER Y RESID'!$G$18='MATRIZ DE RIESGOS DE SST'!Y39,Y39&lt;'MAPAS DE RIESGOS INHER Y RESID'!$G$16+1),'MAPAS DE RIESGOS INHER Y RESID'!$M$19,IF(OR('MAPAS DE RIESGOS INHER Y RESID'!$H$17='MATRIZ DE RIESGOS DE SST'!Y39,Y39&lt;'MAPAS DE RIESGOS INHER Y RESID'!$I$18+1),'MAPAS DE RIESGOS INHER Y RESID'!$M$18,IF(OR('MAPAS DE RIESGOS INHER Y RESID'!$I$17='MATRIZ DE RIESGOS DE SST'!Y39,Y39&lt;'MAPAS DE RIESGOS INHER Y RESID'!$J$17+1),'MAPAS DE RIESGOS INHER Y RESID'!$M$17,'MAPAS DE RIESGOS INHER Y RESID'!$M$16)))</f>
        <v>BAJO</v>
      </c>
      <c r="AA39" s="99" t="str">
        <f>VLOOKUP('MATRIZ DE RIESGOS DE SST'!Z39,'TABLA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0" spans="1:27" ht="195" x14ac:dyDescent="0.25">
      <c r="A40" s="123"/>
      <c r="B40" s="123"/>
      <c r="C40" s="123"/>
      <c r="D40" s="123"/>
      <c r="E40" s="123"/>
      <c r="F40" s="123"/>
      <c r="G40" s="123"/>
      <c r="H40" s="123"/>
      <c r="I40" s="123"/>
      <c r="J40" s="100" t="s">
        <v>755</v>
      </c>
      <c r="K40" s="100" t="s">
        <v>33</v>
      </c>
      <c r="L40" s="101" t="s">
        <v>706</v>
      </c>
      <c r="M40" s="76" t="s">
        <v>182</v>
      </c>
      <c r="N40" s="111">
        <f>VLOOKUP('MATRIZ DE RIESGOS DE SST'!M40,'MAPAS DE RIESGOS INHER Y RESID'!$E$3:$F$7,2,FALSE)</f>
        <v>2</v>
      </c>
      <c r="O40" s="76" t="s">
        <v>186</v>
      </c>
      <c r="P40" s="111">
        <f>VLOOKUP('MATRIZ DE RIESGOS DE SST'!O40,'MAPAS DE RIESGOS INHER Y RESID'!$O$3:$P$7,2,FALSE)</f>
        <v>16</v>
      </c>
      <c r="Q40" s="111">
        <f t="shared" si="8"/>
        <v>32</v>
      </c>
      <c r="R40" s="76" t="str">
        <f>IF(OR('MAPAS DE RIESGOS INHER Y RESID'!$G$7='MATRIZ DE RIESGOS DE SST'!Q40,Q40&lt;'MAPAS DE RIESGOS INHER Y RESID'!$G$3+1),'MAPAS DE RIESGOS INHER Y RESID'!$M$6,IF(OR('MAPAS DE RIESGOS INHER Y RESID'!$H$5='MATRIZ DE RIESGOS DE SST'!Q40,Q40&lt;'MAPAS DE RIESGOS INHER Y RESID'!$I$5+1),'MAPAS DE RIESGOS INHER Y RESID'!$M$5,IF(OR('MAPAS DE RIESGOS INHER Y RESID'!$I$4='MATRIZ DE RIESGOS DE SST'!Q40,Q40&lt;'MAPAS DE RIESGOS INHER Y RESID'!$J$4+1),'MAPAS DE RIESGOS INHER Y RESID'!$M$4,'MAPAS DE RIESGOS INHER Y RESID'!$M$3)))</f>
        <v>MODERADO</v>
      </c>
      <c r="S40" s="116"/>
      <c r="T40" s="116" t="s">
        <v>273</v>
      </c>
      <c r="U40" s="116" t="s">
        <v>707</v>
      </c>
      <c r="V40" s="117" t="s">
        <v>708</v>
      </c>
      <c r="W40" s="118" t="s">
        <v>177</v>
      </c>
      <c r="X40" s="92">
        <f>VLOOKUP(W40,'MAPAS DE RIESGOS INHER Y RESID'!$E$16:$F$18,2,FALSE)</f>
        <v>0.9</v>
      </c>
      <c r="Y40" s="119">
        <f t="shared" si="9"/>
        <v>3.1999999999999993</v>
      </c>
      <c r="Z40" s="76" t="str">
        <f>IF(OR('MAPAS DE RIESGOS INHER Y RESID'!$G$18='MATRIZ DE RIESGOS DE SST'!Y40,Y40&lt;'MAPAS DE RIESGOS INHER Y RESID'!$G$16+1),'MAPAS DE RIESGOS INHER Y RESID'!$M$19,IF(OR('MAPAS DE RIESGOS INHER Y RESID'!$H$17='MATRIZ DE RIESGOS DE SST'!Y40,Y40&lt;'MAPAS DE RIESGOS INHER Y RESID'!$I$18+1),'MAPAS DE RIESGOS INHER Y RESID'!$M$18,IF(OR('MAPAS DE RIESGOS INHER Y RESID'!$I$17='MATRIZ DE RIESGOS DE SST'!Y40,Y40&lt;'MAPAS DE RIESGOS INHER Y RESID'!$J$17+1),'MAPAS DE RIESGOS INHER Y RESID'!$M$17,'MAPAS DE RIESGOS INHER Y RESID'!$M$16)))</f>
        <v>BAJO</v>
      </c>
      <c r="AA40" s="99" t="str">
        <f>VLOOKUP('MATRIZ DE RIESGOS DE SST'!Z40,'TABLA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1" spans="1:27" ht="195" x14ac:dyDescent="0.25">
      <c r="A41" s="123"/>
      <c r="B41" s="123"/>
      <c r="C41" s="123"/>
      <c r="D41" s="123"/>
      <c r="E41" s="123"/>
      <c r="F41" s="123"/>
      <c r="G41" s="123"/>
      <c r="H41" s="123"/>
      <c r="I41" s="123"/>
      <c r="J41" s="100" t="s">
        <v>756</v>
      </c>
      <c r="K41" s="100" t="s">
        <v>710</v>
      </c>
      <c r="L41" s="101" t="s">
        <v>709</v>
      </c>
      <c r="M41" s="76" t="s">
        <v>183</v>
      </c>
      <c r="N41" s="111">
        <f>VLOOKUP('MATRIZ DE RIESGOS DE SST'!M41,'MAPAS DE RIESGOS INHER Y RESID'!$E$3:$F$7,2,FALSE)</f>
        <v>1</v>
      </c>
      <c r="O41" s="76" t="s">
        <v>186</v>
      </c>
      <c r="P41" s="111">
        <f>VLOOKUP('MATRIZ DE RIESGOS DE SST'!O41,'MAPAS DE RIESGOS INHER Y RESID'!$O$3:$P$7,2,FALSE)</f>
        <v>16</v>
      </c>
      <c r="Q41" s="111">
        <f t="shared" si="8"/>
        <v>16</v>
      </c>
      <c r="R41" s="76" t="str">
        <f>IF(OR('MAPAS DE RIESGOS INHER Y RESID'!$G$7='MATRIZ DE RIESGOS DE SST'!Q41,Q41&lt;'MAPAS DE RIESGOS INHER Y RESID'!$G$3+1),'MAPAS DE RIESGOS INHER Y RESID'!$M$6,IF(OR('MAPAS DE RIESGOS INHER Y RESID'!$H$5='MATRIZ DE RIESGOS DE SST'!Q41,Q41&lt;'MAPAS DE RIESGOS INHER Y RESID'!$I$5+1),'MAPAS DE RIESGOS INHER Y RESID'!$M$5,IF(OR('MAPAS DE RIESGOS INHER Y RESID'!$I$4='MATRIZ DE RIESGOS DE SST'!Q41,Q41&lt;'MAPAS DE RIESGOS INHER Y RESID'!$J$4+1),'MAPAS DE RIESGOS INHER Y RESID'!$M$4,'MAPAS DE RIESGOS INHER Y RESID'!$M$3)))</f>
        <v>MODERADO</v>
      </c>
      <c r="S41" s="116"/>
      <c r="T41" s="116"/>
      <c r="U41" s="116"/>
      <c r="V41" s="117" t="s">
        <v>711</v>
      </c>
      <c r="W41" s="118" t="s">
        <v>177</v>
      </c>
      <c r="X41" s="92">
        <f>VLOOKUP(W41,'MAPAS DE RIESGOS INHER Y RESID'!$E$16:$F$18,2,FALSE)</f>
        <v>0.9</v>
      </c>
      <c r="Y41" s="119">
        <f t="shared" si="9"/>
        <v>1.5999999999999996</v>
      </c>
      <c r="Z41" s="76" t="str">
        <f>IF(OR('MAPAS DE RIESGOS INHER Y RESID'!$G$18='MATRIZ DE RIESGOS DE SST'!Y41,Y41&lt;'MAPAS DE RIESGOS INHER Y RESID'!$G$16+1),'MAPAS DE RIESGOS INHER Y RESID'!$M$19,IF(OR('MAPAS DE RIESGOS INHER Y RESID'!$H$17='MATRIZ DE RIESGOS DE SST'!Y41,Y41&lt;'MAPAS DE RIESGOS INHER Y RESID'!$I$18+1),'MAPAS DE RIESGOS INHER Y RESID'!$M$18,IF(OR('MAPAS DE RIESGOS INHER Y RESID'!$I$17='MATRIZ DE RIESGOS DE SST'!Y41,Y41&lt;'MAPAS DE RIESGOS INHER Y RESID'!$J$17+1),'MAPAS DE RIESGOS INHER Y RESID'!$M$17,'MAPAS DE RIESGOS INHER Y RESID'!$M$16)))</f>
        <v>BAJO</v>
      </c>
      <c r="AA41" s="99" t="str">
        <f>VLOOKUP('MATRIZ DE RIESGOS DE SST'!Z41,'TABLA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2" spans="1:27" ht="156" x14ac:dyDescent="0.25">
      <c r="A42" s="123"/>
      <c r="B42" s="123"/>
      <c r="C42" s="123"/>
      <c r="D42" s="123"/>
      <c r="E42" s="123"/>
      <c r="F42" s="123"/>
      <c r="G42" s="123"/>
      <c r="H42" s="123"/>
      <c r="I42" s="123"/>
      <c r="J42" s="101" t="s">
        <v>757</v>
      </c>
      <c r="K42" s="100" t="s">
        <v>48</v>
      </c>
      <c r="L42" s="101" t="s">
        <v>713</v>
      </c>
      <c r="M42" s="76" t="s">
        <v>182</v>
      </c>
      <c r="N42" s="111">
        <f>VLOOKUP('MATRIZ DE RIESGOS DE SST'!M42,'MAPAS DE RIESGOS INHER Y RESID'!$E$3:$F$7,2,FALSE)</f>
        <v>2</v>
      </c>
      <c r="O42" s="76" t="s">
        <v>187</v>
      </c>
      <c r="P42" s="111">
        <f>VLOOKUP('MATRIZ DE RIESGOS DE SST'!O42,'MAPAS DE RIESGOS INHER Y RESID'!$O$3:$P$7,2,FALSE)</f>
        <v>256</v>
      </c>
      <c r="Q42" s="111">
        <f t="shared" si="8"/>
        <v>512</v>
      </c>
      <c r="R42" s="76" t="str">
        <f>IF(OR('MAPAS DE RIESGOS INHER Y RESID'!$G$7='MATRIZ DE RIESGOS DE SST'!Q42,Q42&lt;'MAPAS DE RIESGOS INHER Y RESID'!$G$3+1),'MAPAS DE RIESGOS INHER Y RESID'!$M$6,IF(OR('MAPAS DE RIESGOS INHER Y RESID'!$H$5='MATRIZ DE RIESGOS DE SST'!Q42,Q42&lt;'MAPAS DE RIESGOS INHER Y RESID'!$I$5+1),'MAPAS DE RIESGOS INHER Y RESID'!$M$5,IF(OR('MAPAS DE RIESGOS INHER Y RESID'!$I$4='MATRIZ DE RIESGOS DE SST'!Q42,Q42&lt;'MAPAS DE RIESGOS INHER Y RESID'!$J$4+1),'MAPAS DE RIESGOS INHER Y RESID'!$M$4,'MAPAS DE RIESGOS INHER Y RESID'!$M$3)))</f>
        <v>ALTO</v>
      </c>
      <c r="S42" s="116"/>
      <c r="T42" s="116" t="s">
        <v>328</v>
      </c>
      <c r="U42" s="116" t="s">
        <v>714</v>
      </c>
      <c r="V42" s="117"/>
      <c r="W42" s="118" t="s">
        <v>177</v>
      </c>
      <c r="X42" s="92">
        <f>VLOOKUP(W42,'MAPAS DE RIESGOS INHER Y RESID'!$E$16:$F$18,2,FALSE)</f>
        <v>0.9</v>
      </c>
      <c r="Y42" s="119">
        <f t="shared" si="9"/>
        <v>51.199999999999989</v>
      </c>
      <c r="Z42" s="76" t="str">
        <f>IF(OR('MAPAS DE RIESGOS INHER Y RESID'!$G$18='MATRIZ DE RIESGOS DE SST'!Y42,Y42&lt;'MAPAS DE RIESGOS INHER Y RESID'!$G$16+1),'MAPAS DE RIESGOS INHER Y RESID'!$M$19,IF(OR('MAPAS DE RIESGOS INHER Y RESID'!$H$17='MATRIZ DE RIESGOS DE SST'!Y42,Y42&lt;'MAPAS DE RIESGOS INHER Y RESID'!$I$18+1),'MAPAS DE RIESGOS INHER Y RESID'!$M$18,IF(OR('MAPAS DE RIESGOS INHER Y RESID'!$I$17='MATRIZ DE RIESGOS DE SST'!Y42,Y42&lt;'MAPAS DE RIESGOS INHER Y RESID'!$J$17+1),'MAPAS DE RIESGOS INHER Y RESID'!$M$17,'MAPAS DE RIESGOS INHER Y RESID'!$M$16)))</f>
        <v>MODERADO</v>
      </c>
      <c r="AA42" s="99" t="str">
        <f>VLOOKUP('MATRIZ DE RIESGOS DE SST'!Z42,'TABLA DE CRITERIOS'!$A$25:$B$28,2,FALSE)</f>
        <v>Reforzar la divulgación y aplicación de los controles existentes para mejorar su eficacia o complementar dichos controles estableciendo el plan de acción necesario, teniendo en cuenta la jerarquía de definición de controles.</v>
      </c>
    </row>
    <row r="43" spans="1:27" ht="195" x14ac:dyDescent="0.25">
      <c r="A43" s="123"/>
      <c r="B43" s="123"/>
      <c r="C43" s="123"/>
      <c r="D43" s="123"/>
      <c r="E43" s="123"/>
      <c r="F43" s="123"/>
      <c r="G43" s="123"/>
      <c r="H43" s="123"/>
      <c r="I43" s="123"/>
      <c r="J43" s="100" t="s">
        <v>274</v>
      </c>
      <c r="K43" s="100" t="s">
        <v>333</v>
      </c>
      <c r="L43" s="101" t="s">
        <v>716</v>
      </c>
      <c r="M43" s="76" t="s">
        <v>182</v>
      </c>
      <c r="N43" s="111">
        <f>VLOOKUP('MATRIZ DE RIESGOS DE SST'!M43,'MAPAS DE RIESGOS INHER Y RESID'!$E$3:$F$7,2,FALSE)</f>
        <v>2</v>
      </c>
      <c r="O43" s="76" t="s">
        <v>185</v>
      </c>
      <c r="P43" s="111">
        <f>VLOOKUP('MATRIZ DE RIESGOS DE SST'!O43,'MAPAS DE RIESGOS INHER Y RESID'!$O$3:$P$7,2,FALSE)</f>
        <v>4</v>
      </c>
      <c r="Q43" s="111">
        <f t="shared" si="8"/>
        <v>8</v>
      </c>
      <c r="R43" s="76" t="str">
        <f>IF(OR('MAPAS DE RIESGOS INHER Y RESID'!$G$7='MATRIZ DE RIESGOS DE SST'!Q43,Q43&lt;'MAPAS DE RIESGOS INHER Y RESID'!$G$3+1),'MAPAS DE RIESGOS INHER Y RESID'!$M$6,IF(OR('MAPAS DE RIESGOS INHER Y RESID'!$H$5='MATRIZ DE RIESGOS DE SST'!Q43,Q43&lt;'MAPAS DE RIESGOS INHER Y RESID'!$I$5+1),'MAPAS DE RIESGOS INHER Y RESID'!$M$5,IF(OR('MAPAS DE RIESGOS INHER Y RESID'!$I$4='MATRIZ DE RIESGOS DE SST'!Q43,Q43&lt;'MAPAS DE RIESGOS INHER Y RESID'!$J$4+1),'MAPAS DE RIESGOS INHER Y RESID'!$M$4,'MAPAS DE RIESGOS INHER Y RESID'!$M$3)))</f>
        <v>BAJO</v>
      </c>
      <c r="S43" s="116"/>
      <c r="T43" s="116" t="s">
        <v>365</v>
      </c>
      <c r="U43" s="116" t="s">
        <v>334</v>
      </c>
      <c r="V43" s="117" t="s">
        <v>718</v>
      </c>
      <c r="W43" s="118" t="s">
        <v>177</v>
      </c>
      <c r="X43" s="92">
        <f>VLOOKUP(W43,'MAPAS DE RIESGOS INHER Y RESID'!$E$16:$F$18,2,FALSE)</f>
        <v>0.9</v>
      </c>
      <c r="Y43" s="119">
        <f t="shared" si="9"/>
        <v>0.79999999999999982</v>
      </c>
      <c r="Z43" s="76" t="str">
        <f>IF(OR('MAPAS DE RIESGOS INHER Y RESID'!$G$18='MATRIZ DE RIESGOS DE SST'!Y43,Y43&lt;'MAPAS DE RIESGOS INHER Y RESID'!$G$16+1),'MAPAS DE RIESGOS INHER Y RESID'!$M$19,IF(OR('MAPAS DE RIESGOS INHER Y RESID'!$H$17='MATRIZ DE RIESGOS DE SST'!Y43,Y43&lt;'MAPAS DE RIESGOS INHER Y RESID'!$I$18+1),'MAPAS DE RIESGOS INHER Y RESID'!$M$18,IF(OR('MAPAS DE RIESGOS INHER Y RESID'!$I$17='MATRIZ DE RIESGOS DE SST'!Y43,Y43&lt;'MAPAS DE RIESGOS INHER Y RESID'!$J$17+1),'MAPAS DE RIESGOS INHER Y RESID'!$M$17,'MAPAS DE RIESGOS INHER Y RESID'!$M$16)))</f>
        <v>BAJO</v>
      </c>
      <c r="AA43" s="99" t="str">
        <f>VLOOKUP('MATRIZ DE RIESGOS DE SST'!Z43,'TABLA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4" spans="1:27" ht="195" x14ac:dyDescent="0.25">
      <c r="A44" s="123"/>
      <c r="B44" s="123"/>
      <c r="C44" s="123"/>
      <c r="D44" s="123"/>
      <c r="E44" s="123"/>
      <c r="F44" s="123"/>
      <c r="G44" s="123"/>
      <c r="H44" s="123"/>
      <c r="I44" s="123"/>
      <c r="J44" s="100" t="s">
        <v>722</v>
      </c>
      <c r="K44" s="100" t="s">
        <v>723</v>
      </c>
      <c r="L44" s="101" t="s">
        <v>58</v>
      </c>
      <c r="M44" s="76" t="s">
        <v>182</v>
      </c>
      <c r="N44" s="111">
        <f>VLOOKUP('MATRIZ DE RIESGOS DE SST'!M44,'MAPAS DE RIESGOS INHER Y RESID'!$E$3:$F$7,2,FALSE)</f>
        <v>2</v>
      </c>
      <c r="O44" s="76" t="s">
        <v>185</v>
      </c>
      <c r="P44" s="111">
        <f>VLOOKUP('MATRIZ DE RIESGOS DE SST'!O44,'MAPAS DE RIESGOS INHER Y RESID'!$O$3:$P$7,2,FALSE)</f>
        <v>4</v>
      </c>
      <c r="Q44" s="111">
        <f t="shared" si="8"/>
        <v>8</v>
      </c>
      <c r="R44" s="76" t="str">
        <f>IF(OR('MAPAS DE RIESGOS INHER Y RESID'!$G$7='MATRIZ DE RIESGOS DE SST'!Q44,Q44&lt;'MAPAS DE RIESGOS INHER Y RESID'!$G$3+1),'MAPAS DE RIESGOS INHER Y RESID'!$M$6,IF(OR('MAPAS DE RIESGOS INHER Y RESID'!$H$5='MATRIZ DE RIESGOS DE SST'!Q44,Q44&lt;'MAPAS DE RIESGOS INHER Y RESID'!$I$5+1),'MAPAS DE RIESGOS INHER Y RESID'!$M$5,IF(OR('MAPAS DE RIESGOS INHER Y RESID'!$I$4='MATRIZ DE RIESGOS DE SST'!Q44,Q44&lt;'MAPAS DE RIESGOS INHER Y RESID'!$J$4+1),'MAPAS DE RIESGOS INHER Y RESID'!$M$4,'MAPAS DE RIESGOS INHER Y RESID'!$M$3)))</f>
        <v>BAJO</v>
      </c>
      <c r="S44" s="116"/>
      <c r="T44" s="116" t="s">
        <v>326</v>
      </c>
      <c r="U44" s="116" t="s">
        <v>720</v>
      </c>
      <c r="V44" s="117" t="s">
        <v>721</v>
      </c>
      <c r="W44" s="118" t="s">
        <v>177</v>
      </c>
      <c r="X44" s="92">
        <f>VLOOKUP(W44,'MAPAS DE RIESGOS INHER Y RESID'!$E$16:$F$18,2,FALSE)</f>
        <v>0.9</v>
      </c>
      <c r="Y44" s="119">
        <f t="shared" si="9"/>
        <v>0.79999999999999982</v>
      </c>
      <c r="Z44" s="76" t="str">
        <f>IF(OR('MAPAS DE RIESGOS INHER Y RESID'!$G$18='MATRIZ DE RIESGOS DE SST'!Y44,Y44&lt;'MAPAS DE RIESGOS INHER Y RESID'!$G$16+1),'MAPAS DE RIESGOS INHER Y RESID'!$M$19,IF(OR('MAPAS DE RIESGOS INHER Y RESID'!$H$17='MATRIZ DE RIESGOS DE SST'!Y44,Y44&lt;'MAPAS DE RIESGOS INHER Y RESID'!$I$18+1),'MAPAS DE RIESGOS INHER Y RESID'!$M$18,IF(OR('MAPAS DE RIESGOS INHER Y RESID'!$I$17='MATRIZ DE RIESGOS DE SST'!Y44,Y44&lt;'MAPAS DE RIESGOS INHER Y RESID'!$J$17+1),'MAPAS DE RIESGOS INHER Y RESID'!$M$17,'MAPAS DE RIESGOS INHER Y RESID'!$M$16)))</f>
        <v>BAJO</v>
      </c>
      <c r="AA44" s="99" t="str">
        <f>VLOOKUP('MATRIZ DE RIESGOS DE SST'!Z44,'TABLA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5" spans="1:27" ht="195" x14ac:dyDescent="0.25">
      <c r="A45" s="123"/>
      <c r="B45" s="123"/>
      <c r="C45" s="123"/>
      <c r="D45" s="123"/>
      <c r="E45" s="123"/>
      <c r="F45" s="123"/>
      <c r="G45" s="123"/>
      <c r="H45" s="123"/>
      <c r="I45" s="123"/>
      <c r="J45" s="100" t="s">
        <v>285</v>
      </c>
      <c r="K45" s="100" t="s">
        <v>340</v>
      </c>
      <c r="L45" s="101" t="s">
        <v>725</v>
      </c>
      <c r="M45" s="76" t="s">
        <v>182</v>
      </c>
      <c r="N45" s="111">
        <f>VLOOKUP('MATRIZ DE RIESGOS DE SST'!M45,'MAPAS DE RIESGOS INHER Y RESID'!$E$3:$F$7,2,FALSE)</f>
        <v>2</v>
      </c>
      <c r="O45" s="76" t="s">
        <v>185</v>
      </c>
      <c r="P45" s="111">
        <f>VLOOKUP('MATRIZ DE RIESGOS DE SST'!O45,'MAPAS DE RIESGOS INHER Y RESID'!$O$3:$P$7,2,FALSE)</f>
        <v>4</v>
      </c>
      <c r="Q45" s="111">
        <f>+N45*P45</f>
        <v>8</v>
      </c>
      <c r="R45" s="76" t="str">
        <f>IF(OR('MAPAS DE RIESGOS INHER Y RESID'!$G$7='MATRIZ DE RIESGOS DE SST'!Q45,Q45&lt;'MAPAS DE RIESGOS INHER Y RESID'!$G$3+1),'MAPAS DE RIESGOS INHER Y RESID'!$M$6,IF(OR('MAPAS DE RIESGOS INHER Y RESID'!$H$5='MATRIZ DE RIESGOS DE SST'!Q45,Q45&lt;'MAPAS DE RIESGOS INHER Y RESID'!$I$5+1),'MAPAS DE RIESGOS INHER Y RESID'!$M$5,IF(OR('MAPAS DE RIESGOS INHER Y RESID'!$I$4='MATRIZ DE RIESGOS DE SST'!Q45,Q45&lt;'MAPAS DE RIESGOS INHER Y RESID'!$J$4+1),'MAPAS DE RIESGOS INHER Y RESID'!$M$4,'MAPAS DE RIESGOS INHER Y RESID'!$M$3)))</f>
        <v>BAJO</v>
      </c>
      <c r="S45" s="116" t="s">
        <v>258</v>
      </c>
      <c r="T45" s="116" t="s">
        <v>727</v>
      </c>
      <c r="U45" s="116"/>
      <c r="V45" s="117" t="s">
        <v>255</v>
      </c>
      <c r="W45" s="118" t="s">
        <v>177</v>
      </c>
      <c r="X45" s="92">
        <f>VLOOKUP(W45,'MAPAS DE RIESGOS INHER Y RESID'!$E$16:$F$18,2,FALSE)</f>
        <v>0.9</v>
      </c>
      <c r="Y45" s="119">
        <f t="shared" si="9"/>
        <v>0.79999999999999982</v>
      </c>
      <c r="Z45" s="76" t="str">
        <f>IF(OR('MAPAS DE RIESGOS INHER Y RESID'!$G$18='MATRIZ DE RIESGOS DE SST'!Y45,Y45&lt;'MAPAS DE RIESGOS INHER Y RESID'!$G$16+1),'MAPAS DE RIESGOS INHER Y RESID'!$M$19,IF(OR('MAPAS DE RIESGOS INHER Y RESID'!$H$17='MATRIZ DE RIESGOS DE SST'!Y45,Y45&lt;'MAPAS DE RIESGOS INHER Y RESID'!$I$18+1),'MAPAS DE RIESGOS INHER Y RESID'!$M$18,IF(OR('MAPAS DE RIESGOS INHER Y RESID'!$I$17='MATRIZ DE RIESGOS DE SST'!Y45,Y45&lt;'MAPAS DE RIESGOS INHER Y RESID'!$J$17+1),'MAPAS DE RIESGOS INHER Y RESID'!$M$17,'MAPAS DE RIESGOS INHER Y RESID'!$M$16)))</f>
        <v>BAJO</v>
      </c>
      <c r="AA45" s="99" t="str">
        <f>VLOOKUP('MATRIZ DE RIESGOS DE SST'!Z45,'TABLA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6" spans="1:27" ht="214.5" x14ac:dyDescent="0.25">
      <c r="A46" s="123"/>
      <c r="B46" s="123"/>
      <c r="C46" s="123"/>
      <c r="D46" s="123"/>
      <c r="E46" s="123"/>
      <c r="F46" s="123"/>
      <c r="G46" s="123"/>
      <c r="H46" s="123"/>
      <c r="I46" s="123"/>
      <c r="J46" s="99" t="s">
        <v>61</v>
      </c>
      <c r="K46" s="102" t="s">
        <v>303</v>
      </c>
      <c r="L46" s="99" t="s">
        <v>729</v>
      </c>
      <c r="M46" s="76" t="s">
        <v>182</v>
      </c>
      <c r="N46" s="111">
        <f>VLOOKUP('MATRIZ DE RIESGOS DE SST'!M46,'MAPAS DE RIESGOS INHER Y RESID'!$E$3:$F$7,2,FALSE)</f>
        <v>2</v>
      </c>
      <c r="O46" s="76" t="s">
        <v>185</v>
      </c>
      <c r="P46" s="111">
        <f>VLOOKUP('MATRIZ DE RIESGOS DE SST'!O46,'MAPAS DE RIESGOS INHER Y RESID'!$O$3:$P$7,2,FALSE)</f>
        <v>4</v>
      </c>
      <c r="Q46" s="111">
        <f t="shared" si="8"/>
        <v>8</v>
      </c>
      <c r="R46" s="76" t="str">
        <f>IF(OR('MAPAS DE RIESGOS INHER Y RESID'!$G$7='MATRIZ DE RIESGOS DE SST'!Q46,Q46&lt;'MAPAS DE RIESGOS INHER Y RESID'!$G$3+1),'MAPAS DE RIESGOS INHER Y RESID'!$M$6,IF(OR('MAPAS DE RIESGOS INHER Y RESID'!$H$5='MATRIZ DE RIESGOS DE SST'!Q46,Q46&lt;'MAPAS DE RIESGOS INHER Y RESID'!$I$5+1),'MAPAS DE RIESGOS INHER Y RESID'!$M$5,IF(OR('MAPAS DE RIESGOS INHER Y RESID'!$I$4='MATRIZ DE RIESGOS DE SST'!Q46,Q46&lt;'MAPAS DE RIESGOS INHER Y RESID'!$J$4+1),'MAPAS DE RIESGOS INHER Y RESID'!$M$4,'MAPAS DE RIESGOS INHER Y RESID'!$M$3)))</f>
        <v>BAJO</v>
      </c>
      <c r="S46" s="116"/>
      <c r="T46" s="116" t="s">
        <v>347</v>
      </c>
      <c r="U46" s="116" t="s">
        <v>731</v>
      </c>
      <c r="V46" s="117" t="s">
        <v>730</v>
      </c>
      <c r="W46" s="118" t="s">
        <v>177</v>
      </c>
      <c r="X46" s="92">
        <f>VLOOKUP(W46,'MAPAS DE RIESGOS INHER Y RESID'!$E$16:$F$18,2,FALSE)</f>
        <v>0.9</v>
      </c>
      <c r="Y46" s="119">
        <f t="shared" si="9"/>
        <v>0.79999999999999982</v>
      </c>
      <c r="Z46" s="76" t="str">
        <f>IF(OR('MAPAS DE RIESGOS INHER Y RESID'!$G$18='MATRIZ DE RIESGOS DE SST'!Y46,Y46&lt;'MAPAS DE RIESGOS INHER Y RESID'!$G$16+1),'MAPAS DE RIESGOS INHER Y RESID'!$M$19,IF(OR('MAPAS DE RIESGOS INHER Y RESID'!$H$17='MATRIZ DE RIESGOS DE SST'!Y46,Y46&lt;'MAPAS DE RIESGOS INHER Y RESID'!$I$18+1),'MAPAS DE RIESGOS INHER Y RESID'!$M$18,IF(OR('MAPAS DE RIESGOS INHER Y RESID'!$I$17='MATRIZ DE RIESGOS DE SST'!Y46,Y46&lt;'MAPAS DE RIESGOS INHER Y RESID'!$J$17+1),'MAPAS DE RIESGOS INHER Y RESID'!$M$17,'MAPAS DE RIESGOS INHER Y RESID'!$M$16)))</f>
        <v>BAJO</v>
      </c>
      <c r="AA46" s="99" t="str">
        <f>VLOOKUP('MATRIZ DE RIESGOS DE SST'!Z46,'TABLA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7" spans="1:27" ht="273" x14ac:dyDescent="0.25">
      <c r="A47" s="123"/>
      <c r="B47" s="123"/>
      <c r="C47" s="123"/>
      <c r="D47" s="123"/>
      <c r="E47" s="123"/>
      <c r="F47" s="123"/>
      <c r="G47" s="123"/>
      <c r="H47" s="123"/>
      <c r="I47" s="123"/>
      <c r="J47" s="100" t="s">
        <v>63</v>
      </c>
      <c r="K47" s="100" t="s">
        <v>341</v>
      </c>
      <c r="L47" s="101" t="s">
        <v>65</v>
      </c>
      <c r="M47" s="76" t="s">
        <v>182</v>
      </c>
      <c r="N47" s="111">
        <f>VLOOKUP('MATRIZ DE RIESGOS DE SST'!M47,'MAPAS DE RIESGOS INHER Y RESID'!$E$3:$F$7,2,FALSE)</f>
        <v>2</v>
      </c>
      <c r="O47" s="76" t="s">
        <v>186</v>
      </c>
      <c r="P47" s="111">
        <f>VLOOKUP('MATRIZ DE RIESGOS DE SST'!O47,'MAPAS DE RIESGOS INHER Y RESID'!$O$3:$P$7,2,FALSE)</f>
        <v>16</v>
      </c>
      <c r="Q47" s="111">
        <f t="shared" si="8"/>
        <v>32</v>
      </c>
      <c r="R47" s="76" t="str">
        <f>IF(OR('MAPAS DE RIESGOS INHER Y RESID'!$G$7='MATRIZ DE RIESGOS DE SST'!Q47,Q47&lt;'MAPAS DE RIESGOS INHER Y RESID'!$G$3+1),'MAPAS DE RIESGOS INHER Y RESID'!$M$6,IF(OR('MAPAS DE RIESGOS INHER Y RESID'!$H$5='MATRIZ DE RIESGOS DE SST'!Q47,Q47&lt;'MAPAS DE RIESGOS INHER Y RESID'!$I$5+1),'MAPAS DE RIESGOS INHER Y RESID'!$M$5,IF(OR('MAPAS DE RIESGOS INHER Y RESID'!$I$4='MATRIZ DE RIESGOS DE SST'!Q47,Q47&lt;'MAPAS DE RIESGOS INHER Y RESID'!$J$4+1),'MAPAS DE RIESGOS INHER Y RESID'!$M$4,'MAPAS DE RIESGOS INHER Y RESID'!$M$3)))</f>
        <v>MODERADO</v>
      </c>
      <c r="S47" s="116" t="s">
        <v>290</v>
      </c>
      <c r="T47" s="116"/>
      <c r="U47" s="116" t="s">
        <v>654</v>
      </c>
      <c r="V47" s="117" t="s">
        <v>656</v>
      </c>
      <c r="W47" s="118" t="s">
        <v>177</v>
      </c>
      <c r="X47" s="92">
        <f>VLOOKUP(W47,'MAPAS DE RIESGOS INHER Y RESID'!$E$16:$F$18,2,FALSE)</f>
        <v>0.9</v>
      </c>
      <c r="Y47" s="119">
        <f t="shared" si="9"/>
        <v>3.1999999999999993</v>
      </c>
      <c r="Z47" s="76" t="str">
        <f>IF(OR('MAPAS DE RIESGOS INHER Y RESID'!$G$18='MATRIZ DE RIESGOS DE SST'!Y47,Y47&lt;'MAPAS DE RIESGOS INHER Y RESID'!$G$16+1),'MAPAS DE RIESGOS INHER Y RESID'!$M$19,IF(OR('MAPAS DE RIESGOS INHER Y RESID'!$H$17='MATRIZ DE RIESGOS DE SST'!Y47,Y47&lt;'MAPAS DE RIESGOS INHER Y RESID'!$I$18+1),'MAPAS DE RIESGOS INHER Y RESID'!$M$18,IF(OR('MAPAS DE RIESGOS INHER Y RESID'!$I$17='MATRIZ DE RIESGOS DE SST'!Y47,Y47&lt;'MAPAS DE RIESGOS INHER Y RESID'!$J$17+1),'MAPAS DE RIESGOS INHER Y RESID'!$M$17,'MAPAS DE RIESGOS INHER Y RESID'!$M$16)))</f>
        <v>BAJO</v>
      </c>
      <c r="AA47" s="99" t="str">
        <f>VLOOKUP('MATRIZ DE RIESGOS DE SST'!Z47,'TABLA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8" spans="1:27" ht="195" x14ac:dyDescent="0.25">
      <c r="A48" s="123"/>
      <c r="B48" s="123"/>
      <c r="C48" s="123"/>
      <c r="D48" s="123"/>
      <c r="E48" s="123"/>
      <c r="F48" s="123"/>
      <c r="G48" s="123"/>
      <c r="H48" s="123"/>
      <c r="I48" s="123"/>
      <c r="J48" s="100" t="s">
        <v>292</v>
      </c>
      <c r="K48" s="100" t="s">
        <v>361</v>
      </c>
      <c r="L48" s="101" t="s">
        <v>67</v>
      </c>
      <c r="M48" s="76" t="s">
        <v>183</v>
      </c>
      <c r="N48" s="111">
        <f>VLOOKUP('MATRIZ DE RIESGOS DE SST'!M48,'MAPAS DE RIESGOS INHER Y RESID'!$E$3:$F$7,2,FALSE)</f>
        <v>1</v>
      </c>
      <c r="O48" s="76" t="s">
        <v>185</v>
      </c>
      <c r="P48" s="111">
        <f>VLOOKUP('MATRIZ DE RIESGOS DE SST'!O48,'MAPAS DE RIESGOS INHER Y RESID'!$O$3:$P$7,2,FALSE)</f>
        <v>4</v>
      </c>
      <c r="Q48" s="111">
        <f t="shared" si="8"/>
        <v>4</v>
      </c>
      <c r="R48" s="76" t="str">
        <f>IF(OR('MAPAS DE RIESGOS INHER Y RESID'!$G$7='MATRIZ DE RIESGOS DE SST'!Q48,Q48&lt;'MAPAS DE RIESGOS INHER Y RESID'!$G$3+1),'MAPAS DE RIESGOS INHER Y RESID'!$M$6,IF(OR('MAPAS DE RIESGOS INHER Y RESID'!$H$5='MATRIZ DE RIESGOS DE SST'!Q48,Q48&lt;'MAPAS DE RIESGOS INHER Y RESID'!$I$5+1),'MAPAS DE RIESGOS INHER Y RESID'!$M$5,IF(OR('MAPAS DE RIESGOS INHER Y RESID'!$I$4='MATRIZ DE RIESGOS DE SST'!Q48,Q48&lt;'MAPAS DE RIESGOS INHER Y RESID'!$J$4+1),'MAPAS DE RIESGOS INHER Y RESID'!$M$4,'MAPAS DE RIESGOS INHER Y RESID'!$M$3)))</f>
        <v>BAJO</v>
      </c>
      <c r="S48" s="116"/>
      <c r="T48" s="116"/>
      <c r="U48" s="116"/>
      <c r="V48" s="117" t="s">
        <v>750</v>
      </c>
      <c r="W48" s="118" t="s">
        <v>177</v>
      </c>
      <c r="X48" s="92">
        <f>VLOOKUP(W48,'MAPAS DE RIESGOS INHER Y RESID'!$E$16:$F$18,2,FALSE)</f>
        <v>0.9</v>
      </c>
      <c r="Y48" s="119">
        <f t="shared" si="9"/>
        <v>0.39999999999999991</v>
      </c>
      <c r="Z48" s="76" t="str">
        <f>IF(OR('MAPAS DE RIESGOS INHER Y RESID'!$G$18='MATRIZ DE RIESGOS DE SST'!Y48,Y48&lt;'MAPAS DE RIESGOS INHER Y RESID'!$G$16+1),'MAPAS DE RIESGOS INHER Y RESID'!$M$19,IF(OR('MAPAS DE RIESGOS INHER Y RESID'!$H$17='MATRIZ DE RIESGOS DE SST'!Y48,Y48&lt;'MAPAS DE RIESGOS INHER Y RESID'!$I$18+1),'MAPAS DE RIESGOS INHER Y RESID'!$M$18,IF(OR('MAPAS DE RIESGOS INHER Y RESID'!$I$17='MATRIZ DE RIESGOS DE SST'!Y48,Y48&lt;'MAPAS DE RIESGOS INHER Y RESID'!$J$17+1),'MAPAS DE RIESGOS INHER Y RESID'!$M$17,'MAPAS DE RIESGOS INHER Y RESID'!$M$16)))</f>
        <v>BAJO</v>
      </c>
      <c r="AA48" s="99" t="str">
        <f>VLOOKUP('MATRIZ DE RIESGOS DE SST'!Z48,'TABLA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9" spans="1:27" ht="331.5" x14ac:dyDescent="0.25">
      <c r="A49" s="123"/>
      <c r="B49" s="123"/>
      <c r="C49" s="123"/>
      <c r="D49" s="123"/>
      <c r="E49" s="123"/>
      <c r="F49" s="123"/>
      <c r="G49" s="123"/>
      <c r="H49" s="123"/>
      <c r="I49" s="123"/>
      <c r="J49" s="101" t="s">
        <v>293</v>
      </c>
      <c r="K49" s="100" t="s">
        <v>375</v>
      </c>
      <c r="L49" s="101" t="s">
        <v>70</v>
      </c>
      <c r="M49" s="76" t="s">
        <v>182</v>
      </c>
      <c r="N49" s="111">
        <f>VLOOKUP('MATRIZ DE RIESGOS DE SST'!M49,'MAPAS DE RIESGOS INHER Y RESID'!$E$3:$F$7,2,FALSE)</f>
        <v>2</v>
      </c>
      <c r="O49" s="76" t="s">
        <v>186</v>
      </c>
      <c r="P49" s="111">
        <f>VLOOKUP('MATRIZ DE RIESGOS DE SST'!O49,'MAPAS DE RIESGOS INHER Y RESID'!$O$3:$P$7,2,FALSE)</f>
        <v>16</v>
      </c>
      <c r="Q49" s="111">
        <f t="shared" si="8"/>
        <v>32</v>
      </c>
      <c r="R49" s="76" t="str">
        <f>IF(OR('MAPAS DE RIESGOS INHER Y RESID'!$G$7='MATRIZ DE RIESGOS DE SST'!Q49,Q49&lt;'MAPAS DE RIESGOS INHER Y RESID'!$G$3+1),'MAPAS DE RIESGOS INHER Y RESID'!$M$6,IF(OR('MAPAS DE RIESGOS INHER Y RESID'!$H$5='MATRIZ DE RIESGOS DE SST'!Q49,Q49&lt;'MAPAS DE RIESGOS INHER Y RESID'!$I$5+1),'MAPAS DE RIESGOS INHER Y RESID'!$M$5,IF(OR('MAPAS DE RIESGOS INHER Y RESID'!$I$4='MATRIZ DE RIESGOS DE SST'!Q49,Q49&lt;'MAPAS DE RIESGOS INHER Y RESID'!$J$4+1),'MAPAS DE RIESGOS INHER Y RESID'!$M$4,'MAPAS DE RIESGOS INHER Y RESID'!$M$3)))</f>
        <v>MODERADO</v>
      </c>
      <c r="S49" s="116"/>
      <c r="T49" s="116"/>
      <c r="U49" s="116"/>
      <c r="V49" s="117" t="s">
        <v>376</v>
      </c>
      <c r="W49" s="118" t="s">
        <v>177</v>
      </c>
      <c r="X49" s="92">
        <f>VLOOKUP(W49,'MAPAS DE RIESGOS INHER Y RESID'!$E$16:$F$18,2,FALSE)</f>
        <v>0.9</v>
      </c>
      <c r="Y49" s="119">
        <f t="shared" si="9"/>
        <v>3.1999999999999993</v>
      </c>
      <c r="Z49" s="76" t="str">
        <f>IF(OR('MAPAS DE RIESGOS INHER Y RESID'!$G$18='MATRIZ DE RIESGOS DE SST'!Y49,Y49&lt;'MAPAS DE RIESGOS INHER Y RESID'!$G$16+1),'MAPAS DE RIESGOS INHER Y RESID'!$M$19,IF(OR('MAPAS DE RIESGOS INHER Y RESID'!$H$17='MATRIZ DE RIESGOS DE SST'!Y49,Y49&lt;'MAPAS DE RIESGOS INHER Y RESID'!$I$18+1),'MAPAS DE RIESGOS INHER Y RESID'!$M$18,IF(OR('MAPAS DE RIESGOS INHER Y RESID'!$I$17='MATRIZ DE RIESGOS DE SST'!Y49,Y49&lt;'MAPAS DE RIESGOS INHER Y RESID'!$J$17+1),'MAPAS DE RIESGOS INHER Y RESID'!$M$17,'MAPAS DE RIESGOS INHER Y RESID'!$M$16)))</f>
        <v>BAJO</v>
      </c>
      <c r="AA49" s="99" t="str">
        <f>VLOOKUP('MATRIZ DE RIESGOS DE SST'!Z49,'TABLA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0" spans="1:27" ht="195" x14ac:dyDescent="0.25">
      <c r="A50" s="123"/>
      <c r="B50" s="123"/>
      <c r="C50" s="123"/>
      <c r="D50" s="123"/>
      <c r="E50" s="123"/>
      <c r="F50" s="123"/>
      <c r="G50" s="123"/>
      <c r="H50" s="123"/>
      <c r="I50" s="123"/>
      <c r="J50" s="101" t="s">
        <v>294</v>
      </c>
      <c r="K50" s="100" t="s">
        <v>381</v>
      </c>
      <c r="L50" s="101" t="s">
        <v>70</v>
      </c>
      <c r="M50" s="76" t="s">
        <v>182</v>
      </c>
      <c r="N50" s="111">
        <f>VLOOKUP('MATRIZ DE RIESGOS DE SST'!M50,'MAPAS DE RIESGOS INHER Y RESID'!$E$3:$F$7,2,FALSE)</f>
        <v>2</v>
      </c>
      <c r="O50" s="76" t="s">
        <v>186</v>
      </c>
      <c r="P50" s="111">
        <f>VLOOKUP('MATRIZ DE RIESGOS DE SST'!O50,'MAPAS DE RIESGOS INHER Y RESID'!$O$3:$P$7,2,FALSE)</f>
        <v>16</v>
      </c>
      <c r="Q50" s="111">
        <f t="shared" si="8"/>
        <v>32</v>
      </c>
      <c r="R50" s="76" t="str">
        <f>IF(OR('MAPAS DE RIESGOS INHER Y RESID'!$G$7='MATRIZ DE RIESGOS DE SST'!Q50,Q50&lt;'MAPAS DE RIESGOS INHER Y RESID'!$G$3+1),'MAPAS DE RIESGOS INHER Y RESID'!$M$6,IF(OR('MAPAS DE RIESGOS INHER Y RESID'!$H$5='MATRIZ DE RIESGOS DE SST'!Q50,Q50&lt;'MAPAS DE RIESGOS INHER Y RESID'!$I$5+1),'MAPAS DE RIESGOS INHER Y RESID'!$M$5,IF(OR('MAPAS DE RIESGOS INHER Y RESID'!$I$4='MATRIZ DE RIESGOS DE SST'!Q50,Q50&lt;'MAPAS DE RIESGOS INHER Y RESID'!$J$4+1),'MAPAS DE RIESGOS INHER Y RESID'!$M$4,'MAPAS DE RIESGOS INHER Y RESID'!$M$3)))</f>
        <v>MODERADO</v>
      </c>
      <c r="S50" s="116"/>
      <c r="T50" s="116"/>
      <c r="U50" s="116"/>
      <c r="V50" s="117" t="s">
        <v>382</v>
      </c>
      <c r="W50" s="118" t="s">
        <v>177</v>
      </c>
      <c r="X50" s="92">
        <f>VLOOKUP(W50,'MAPAS DE RIESGOS INHER Y RESID'!$E$16:$F$18,2,FALSE)</f>
        <v>0.9</v>
      </c>
      <c r="Y50" s="119">
        <f t="shared" si="9"/>
        <v>3.1999999999999993</v>
      </c>
      <c r="Z50" s="76" t="str">
        <f>IF(OR('MAPAS DE RIESGOS INHER Y RESID'!$G$18='MATRIZ DE RIESGOS DE SST'!Y50,Y50&lt;'MAPAS DE RIESGOS INHER Y RESID'!$G$16+1),'MAPAS DE RIESGOS INHER Y RESID'!$M$19,IF(OR('MAPAS DE RIESGOS INHER Y RESID'!$H$17='MATRIZ DE RIESGOS DE SST'!Y50,Y50&lt;'MAPAS DE RIESGOS INHER Y RESID'!$I$18+1),'MAPAS DE RIESGOS INHER Y RESID'!$M$18,IF(OR('MAPAS DE RIESGOS INHER Y RESID'!$I$17='MATRIZ DE RIESGOS DE SST'!Y50,Y50&lt;'MAPAS DE RIESGOS INHER Y RESID'!$J$17+1),'MAPAS DE RIESGOS INHER Y RESID'!$M$17,'MAPAS DE RIESGOS INHER Y RESID'!$M$16)))</f>
        <v>BAJO</v>
      </c>
      <c r="AA50" s="99" t="str">
        <f>VLOOKUP('MATRIZ DE RIESGOS DE SST'!Z50,'TABLA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1" spans="1:27" s="27" customFormat="1" ht="195" x14ac:dyDescent="0.25">
      <c r="A51" s="123"/>
      <c r="B51" s="123"/>
      <c r="C51" s="123"/>
      <c r="D51" s="123"/>
      <c r="E51" s="123"/>
      <c r="F51" s="123"/>
      <c r="G51" s="123"/>
      <c r="H51" s="123"/>
      <c r="I51" s="123"/>
      <c r="J51" s="100" t="s">
        <v>295</v>
      </c>
      <c r="K51" s="100" t="s">
        <v>384</v>
      </c>
      <c r="L51" s="101" t="s">
        <v>762</v>
      </c>
      <c r="M51" s="76" t="s">
        <v>182</v>
      </c>
      <c r="N51" s="111">
        <f>VLOOKUP('MATRIZ DE RIESGOS DE SST'!M51,'MAPAS DE RIESGOS INHER Y RESID'!$E$3:$F$7,2,FALSE)</f>
        <v>2</v>
      </c>
      <c r="O51" s="76" t="s">
        <v>186</v>
      </c>
      <c r="P51" s="111">
        <f>VLOOKUP('MATRIZ DE RIESGOS DE SST'!O51,'MAPAS DE RIESGOS INHER Y RESID'!$O$3:$P$7,2,FALSE)</f>
        <v>16</v>
      </c>
      <c r="Q51" s="111">
        <f t="shared" si="8"/>
        <v>32</v>
      </c>
      <c r="R51" s="76" t="str">
        <f>IF(OR('MAPAS DE RIESGOS INHER Y RESID'!$G$7='MATRIZ DE RIESGOS DE SST'!Q51,Q51&lt;'MAPAS DE RIESGOS INHER Y RESID'!$G$3+1),'MAPAS DE RIESGOS INHER Y RESID'!$M$6,IF(OR('MAPAS DE RIESGOS INHER Y RESID'!$H$5='MATRIZ DE RIESGOS DE SST'!Q51,Q51&lt;'MAPAS DE RIESGOS INHER Y RESID'!$I$5+1),'MAPAS DE RIESGOS INHER Y RESID'!$M$5,IF(OR('MAPAS DE RIESGOS INHER Y RESID'!$I$4='MATRIZ DE RIESGOS DE SST'!Q51,Q51&lt;'MAPAS DE RIESGOS INHER Y RESID'!$J$4+1),'MAPAS DE RIESGOS INHER Y RESID'!$M$4,'MAPAS DE RIESGOS INHER Y RESID'!$M$3)))</f>
        <v>MODERADO</v>
      </c>
      <c r="S51" s="116"/>
      <c r="T51" s="116" t="s">
        <v>296</v>
      </c>
      <c r="U51" s="116"/>
      <c r="V51" s="117" t="s">
        <v>647</v>
      </c>
      <c r="W51" s="118" t="s">
        <v>177</v>
      </c>
      <c r="X51" s="92">
        <f>VLOOKUP(W51,'MAPAS DE RIESGOS INHER Y RESID'!$E$16:$F$18,2,FALSE)</f>
        <v>0.9</v>
      </c>
      <c r="Y51" s="119">
        <f t="shared" si="9"/>
        <v>3.1999999999999993</v>
      </c>
      <c r="Z51" s="76" t="str">
        <f>IF(OR('MAPAS DE RIESGOS INHER Y RESID'!$G$18='MATRIZ DE RIESGOS DE SST'!Y51,Y51&lt;'MAPAS DE RIESGOS INHER Y RESID'!$G$16+1),'MAPAS DE RIESGOS INHER Y RESID'!$M$19,IF(OR('MAPAS DE RIESGOS INHER Y RESID'!$H$17='MATRIZ DE RIESGOS DE SST'!Y51,Y51&lt;'MAPAS DE RIESGOS INHER Y RESID'!$I$18+1),'MAPAS DE RIESGOS INHER Y RESID'!$M$18,IF(OR('MAPAS DE RIESGOS INHER Y RESID'!$I$17='MATRIZ DE RIESGOS DE SST'!Y51,Y51&lt;'MAPAS DE RIESGOS INHER Y RESID'!$J$17+1),'MAPAS DE RIESGOS INHER Y RESID'!$M$17,'MAPAS DE RIESGOS INHER Y RESID'!$M$16)))</f>
        <v>BAJO</v>
      </c>
      <c r="AA51" s="99" t="str">
        <f>VLOOKUP('MATRIZ DE RIESGOS DE SST'!Z51,'TABLA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2" spans="1:27" s="27" customFormat="1" ht="234" x14ac:dyDescent="0.25">
      <c r="A52" s="123"/>
      <c r="B52" s="123"/>
      <c r="C52" s="123"/>
      <c r="D52" s="123"/>
      <c r="E52" s="123"/>
      <c r="F52" s="123"/>
      <c r="G52" s="123"/>
      <c r="H52" s="123"/>
      <c r="I52" s="123"/>
      <c r="J52" s="101" t="s">
        <v>298</v>
      </c>
      <c r="K52" s="100" t="s">
        <v>388</v>
      </c>
      <c r="L52" s="101" t="s">
        <v>74</v>
      </c>
      <c r="M52" s="76" t="s">
        <v>176</v>
      </c>
      <c r="N52" s="111">
        <f>VLOOKUP('MATRIZ DE RIESGOS DE SST'!M52,'MAPAS DE RIESGOS INHER Y RESID'!$E$3:$F$7,2,FALSE)</f>
        <v>3</v>
      </c>
      <c r="O52" s="76" t="s">
        <v>187</v>
      </c>
      <c r="P52" s="111">
        <f>VLOOKUP('MATRIZ DE RIESGOS DE SST'!O52,'MAPAS DE RIESGOS INHER Y RESID'!$O$3:$P$7,2,FALSE)</f>
        <v>256</v>
      </c>
      <c r="Q52" s="111">
        <f t="shared" si="8"/>
        <v>768</v>
      </c>
      <c r="R52" s="76" t="str">
        <f>IF(OR('MAPAS DE RIESGOS INHER Y RESID'!$G$7='MATRIZ DE RIESGOS DE SST'!Q52,Q52&lt;'MAPAS DE RIESGOS INHER Y RESID'!$G$3+1),'MAPAS DE RIESGOS INHER Y RESID'!$M$6,IF(OR('MAPAS DE RIESGOS INHER Y RESID'!$H$5='MATRIZ DE RIESGOS DE SST'!Q52,Q52&lt;'MAPAS DE RIESGOS INHER Y RESID'!$I$5+1),'MAPAS DE RIESGOS INHER Y RESID'!$M$5,IF(OR('MAPAS DE RIESGOS INHER Y RESID'!$I$4='MATRIZ DE RIESGOS DE SST'!Q52,Q52&lt;'MAPAS DE RIESGOS INHER Y RESID'!$J$4+1),'MAPAS DE RIESGOS INHER Y RESID'!$M$4,'MAPAS DE RIESGOS INHER Y RESID'!$M$3)))</f>
        <v>ALTO</v>
      </c>
      <c r="S52" s="116"/>
      <c r="T52" s="116" t="s">
        <v>389</v>
      </c>
      <c r="U52" s="116" t="s">
        <v>390</v>
      </c>
      <c r="V52" s="117" t="s">
        <v>391</v>
      </c>
      <c r="W52" s="118" t="s">
        <v>177</v>
      </c>
      <c r="X52" s="92">
        <f>VLOOKUP(W52,'MAPAS DE RIESGOS INHER Y RESID'!$E$16:$F$18,2,FALSE)</f>
        <v>0.9</v>
      </c>
      <c r="Y52" s="119">
        <f t="shared" si="9"/>
        <v>76.799999999999955</v>
      </c>
      <c r="Z52" s="76" t="str">
        <f>IF(OR('MAPAS DE RIESGOS INHER Y RESID'!$G$18='MATRIZ DE RIESGOS DE SST'!Y52,Y52&lt;'MAPAS DE RIESGOS INHER Y RESID'!$G$16+1),'MAPAS DE RIESGOS INHER Y RESID'!$M$19,IF(OR('MAPAS DE RIESGOS INHER Y RESID'!$H$17='MATRIZ DE RIESGOS DE SST'!Y52,Y52&lt;'MAPAS DE RIESGOS INHER Y RESID'!$I$18+1),'MAPAS DE RIESGOS INHER Y RESID'!$M$18,IF(OR('MAPAS DE RIESGOS INHER Y RESID'!$I$17='MATRIZ DE RIESGOS DE SST'!Y52,Y52&lt;'MAPAS DE RIESGOS INHER Y RESID'!$J$17+1),'MAPAS DE RIESGOS INHER Y RESID'!$M$17,'MAPAS DE RIESGOS INHER Y RESID'!$M$16)))</f>
        <v>MODERADO</v>
      </c>
      <c r="AA52" s="99" t="str">
        <f>VLOOKUP('MATRIZ DE RIESGOS DE SST'!Z52,'TABLA DE CRITERIOS'!$A$25:$B$28,2,FALSE)</f>
        <v>Reforzar la divulgación y aplicación de los controles existentes para mejorar su eficacia o complementar dichos controles estableciendo el plan de acción necesario, teniendo en cuenta la jerarquía de definición de controles.</v>
      </c>
    </row>
    <row r="53" spans="1:27" s="27" customFormat="1" ht="214.5" x14ac:dyDescent="0.25">
      <c r="A53" s="123"/>
      <c r="B53" s="123"/>
      <c r="C53" s="123"/>
      <c r="D53" s="123"/>
      <c r="E53" s="123"/>
      <c r="F53" s="123"/>
      <c r="G53" s="123"/>
      <c r="H53" s="123"/>
      <c r="I53" s="123"/>
      <c r="J53" s="100" t="s">
        <v>299</v>
      </c>
      <c r="K53" s="100" t="s">
        <v>76</v>
      </c>
      <c r="L53" s="101" t="s">
        <v>762</v>
      </c>
      <c r="M53" s="76" t="s">
        <v>176</v>
      </c>
      <c r="N53" s="111">
        <f>VLOOKUP('MATRIZ DE RIESGOS DE SST'!M53,'MAPAS DE RIESGOS INHER Y RESID'!$E$3:$F$7,2,FALSE)</f>
        <v>3</v>
      </c>
      <c r="O53" s="76" t="s">
        <v>186</v>
      </c>
      <c r="P53" s="111">
        <f>VLOOKUP('MATRIZ DE RIESGOS DE SST'!O53,'MAPAS DE RIESGOS INHER Y RESID'!$O$3:$P$7,2,FALSE)</f>
        <v>16</v>
      </c>
      <c r="Q53" s="111">
        <f t="shared" si="8"/>
        <v>48</v>
      </c>
      <c r="R53" s="76" t="str">
        <f>IF(OR('MAPAS DE RIESGOS INHER Y RESID'!$G$7='MATRIZ DE RIESGOS DE SST'!Q53,Q53&lt;'MAPAS DE RIESGOS INHER Y RESID'!$G$3+1),'MAPAS DE RIESGOS INHER Y RESID'!$M$6,IF(OR('MAPAS DE RIESGOS INHER Y RESID'!$H$5='MATRIZ DE RIESGOS DE SST'!Q53,Q53&lt;'MAPAS DE RIESGOS INHER Y RESID'!$I$5+1),'MAPAS DE RIESGOS INHER Y RESID'!$M$5,IF(OR('MAPAS DE RIESGOS INHER Y RESID'!$I$4='MATRIZ DE RIESGOS DE SST'!Q53,Q53&lt;'MAPAS DE RIESGOS INHER Y RESID'!$J$4+1),'MAPAS DE RIESGOS INHER Y RESID'!$M$4,'MAPAS DE RIESGOS INHER Y RESID'!$M$3)))</f>
        <v>MODERADO</v>
      </c>
      <c r="S53" s="116"/>
      <c r="T53" s="116" t="s">
        <v>300</v>
      </c>
      <c r="U53" s="116" t="s">
        <v>397</v>
      </c>
      <c r="V53" s="117" t="s">
        <v>398</v>
      </c>
      <c r="W53" s="118" t="s">
        <v>177</v>
      </c>
      <c r="X53" s="92">
        <f>VLOOKUP(W53,'MAPAS DE RIESGOS INHER Y RESID'!$E$16:$F$18,2,FALSE)</f>
        <v>0.9</v>
      </c>
      <c r="Y53" s="119">
        <f t="shared" si="9"/>
        <v>4.7999999999999972</v>
      </c>
      <c r="Z53" s="76" t="str">
        <f>IF(OR('MAPAS DE RIESGOS INHER Y RESID'!$G$18='MATRIZ DE RIESGOS DE SST'!Y53,Y53&lt;'MAPAS DE RIESGOS INHER Y RESID'!$G$16+1),'MAPAS DE RIESGOS INHER Y RESID'!$M$19,IF(OR('MAPAS DE RIESGOS INHER Y RESID'!$H$17='MATRIZ DE RIESGOS DE SST'!Y53,Y53&lt;'MAPAS DE RIESGOS INHER Y RESID'!$I$18+1),'MAPAS DE RIESGOS INHER Y RESID'!$M$18,IF(OR('MAPAS DE RIESGOS INHER Y RESID'!$I$17='MATRIZ DE RIESGOS DE SST'!Y53,Y53&lt;'MAPAS DE RIESGOS INHER Y RESID'!$J$17+1),'MAPAS DE RIESGOS INHER Y RESID'!$M$17,'MAPAS DE RIESGOS INHER Y RESID'!$M$16)))</f>
        <v>BAJO</v>
      </c>
      <c r="AA53" s="99" t="str">
        <f>VLOOKUP('MATRIZ DE RIESGOS DE SST'!Z53,'TABLA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4" spans="1:27" s="27" customFormat="1" ht="195" x14ac:dyDescent="0.25">
      <c r="A54" s="123"/>
      <c r="B54" s="123"/>
      <c r="C54" s="123"/>
      <c r="D54" s="123"/>
      <c r="E54" s="123"/>
      <c r="F54" s="123"/>
      <c r="G54" s="123"/>
      <c r="H54" s="123"/>
      <c r="I54" s="123"/>
      <c r="J54" s="101" t="s">
        <v>415</v>
      </c>
      <c r="K54" s="100" t="s">
        <v>393</v>
      </c>
      <c r="L54" s="101" t="s">
        <v>762</v>
      </c>
      <c r="M54" s="76" t="s">
        <v>183</v>
      </c>
      <c r="N54" s="111">
        <f>VLOOKUP('MATRIZ DE RIESGOS DE SST'!M54,'MAPAS DE RIESGOS INHER Y RESID'!$E$3:$F$7,2,FALSE)</f>
        <v>1</v>
      </c>
      <c r="O54" s="76" t="s">
        <v>186</v>
      </c>
      <c r="P54" s="111">
        <f>VLOOKUP('MATRIZ DE RIESGOS DE SST'!O54,'MAPAS DE RIESGOS INHER Y RESID'!$O$3:$P$7,2,FALSE)</f>
        <v>16</v>
      </c>
      <c r="Q54" s="111">
        <f t="shared" si="8"/>
        <v>16</v>
      </c>
      <c r="R54" s="76" t="str">
        <f>IF(OR('MAPAS DE RIESGOS INHER Y RESID'!$G$7='MATRIZ DE RIESGOS DE SST'!Q54,Q54&lt;'MAPAS DE RIESGOS INHER Y RESID'!$G$3+1),'MAPAS DE RIESGOS INHER Y RESID'!$M$6,IF(OR('MAPAS DE RIESGOS INHER Y RESID'!$H$5='MATRIZ DE RIESGOS DE SST'!Q54,Q54&lt;'MAPAS DE RIESGOS INHER Y RESID'!$I$5+1),'MAPAS DE RIESGOS INHER Y RESID'!$M$5,IF(OR('MAPAS DE RIESGOS INHER Y RESID'!$I$4='MATRIZ DE RIESGOS DE SST'!Q54,Q54&lt;'MAPAS DE RIESGOS INHER Y RESID'!$J$4+1),'MAPAS DE RIESGOS INHER Y RESID'!$M$4,'MAPAS DE RIESGOS INHER Y RESID'!$M$3)))</f>
        <v>MODERADO</v>
      </c>
      <c r="S54" s="116"/>
      <c r="T54" s="116" t="s">
        <v>399</v>
      </c>
      <c r="U54" s="116"/>
      <c r="V54" s="117" t="s">
        <v>297</v>
      </c>
      <c r="W54" s="118" t="s">
        <v>177</v>
      </c>
      <c r="X54" s="92">
        <f>VLOOKUP(W54,'MAPAS DE RIESGOS INHER Y RESID'!$E$16:$F$18,2,FALSE)</f>
        <v>0.9</v>
      </c>
      <c r="Y54" s="119">
        <f t="shared" si="9"/>
        <v>1.5999999999999996</v>
      </c>
      <c r="Z54" s="76" t="str">
        <f>IF(OR('MAPAS DE RIESGOS INHER Y RESID'!$G$18='MATRIZ DE RIESGOS DE SST'!Y54,Y54&lt;'MAPAS DE RIESGOS INHER Y RESID'!$G$16+1),'MAPAS DE RIESGOS INHER Y RESID'!$M$19,IF(OR('MAPAS DE RIESGOS INHER Y RESID'!$H$17='MATRIZ DE RIESGOS DE SST'!Y54,Y54&lt;'MAPAS DE RIESGOS INHER Y RESID'!$I$18+1),'MAPAS DE RIESGOS INHER Y RESID'!$M$18,IF(OR('MAPAS DE RIESGOS INHER Y RESID'!$I$17='MATRIZ DE RIESGOS DE SST'!Y54,Y54&lt;'MAPAS DE RIESGOS INHER Y RESID'!$J$17+1),'MAPAS DE RIESGOS INHER Y RESID'!$M$17,'MAPAS DE RIESGOS INHER Y RESID'!$M$16)))</f>
        <v>BAJO</v>
      </c>
      <c r="AA54" s="99" t="str">
        <f>VLOOKUP('MATRIZ DE RIESGOS DE SST'!Z54,'TABLA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5" spans="1:27" ht="195" x14ac:dyDescent="0.25">
      <c r="A55" s="123"/>
      <c r="B55" s="123"/>
      <c r="C55" s="123"/>
      <c r="D55" s="123"/>
      <c r="E55" s="123"/>
      <c r="F55" s="123"/>
      <c r="G55" s="123"/>
      <c r="H55" s="123"/>
      <c r="I55" s="123"/>
      <c r="J55" s="101" t="s">
        <v>416</v>
      </c>
      <c r="K55" s="100" t="s">
        <v>417</v>
      </c>
      <c r="L55" s="101" t="s">
        <v>765</v>
      </c>
      <c r="M55" s="76" t="s">
        <v>182</v>
      </c>
      <c r="N55" s="111">
        <f>VLOOKUP('MATRIZ DE RIESGOS DE SST'!M55,'MAPAS DE RIESGOS INHER Y RESID'!$E$3:$F$7,2,FALSE)</f>
        <v>2</v>
      </c>
      <c r="O55" s="76" t="s">
        <v>185</v>
      </c>
      <c r="P55" s="111">
        <f>VLOOKUP('MATRIZ DE RIESGOS DE SST'!O55,'MAPAS DE RIESGOS INHER Y RESID'!$O$3:$P$7,2,FALSE)</f>
        <v>4</v>
      </c>
      <c r="Q55" s="111">
        <f t="shared" si="8"/>
        <v>8</v>
      </c>
      <c r="R55" s="76" t="str">
        <f>IF(OR('MAPAS DE RIESGOS INHER Y RESID'!$G$7='MATRIZ DE RIESGOS DE SST'!Q55,Q55&lt;'MAPAS DE RIESGOS INHER Y RESID'!$G$3+1),'MAPAS DE RIESGOS INHER Y RESID'!$M$6,IF(OR('MAPAS DE RIESGOS INHER Y RESID'!$H$5='MATRIZ DE RIESGOS DE SST'!Q55,Q55&lt;'MAPAS DE RIESGOS INHER Y RESID'!$I$5+1),'MAPAS DE RIESGOS INHER Y RESID'!$M$5,IF(OR('MAPAS DE RIESGOS INHER Y RESID'!$I$4='MATRIZ DE RIESGOS DE SST'!Q55,Q55&lt;'MAPAS DE RIESGOS INHER Y RESID'!$J$4+1),'MAPAS DE RIESGOS INHER Y RESID'!$M$4,'MAPAS DE RIESGOS INHER Y RESID'!$M$3)))</f>
        <v>BAJO</v>
      </c>
      <c r="S55" s="116"/>
      <c r="T55" s="116" t="s">
        <v>302</v>
      </c>
      <c r="U55" s="116" t="s">
        <v>404</v>
      </c>
      <c r="V55" s="117" t="s">
        <v>263</v>
      </c>
      <c r="W55" s="118" t="s">
        <v>177</v>
      </c>
      <c r="X55" s="92">
        <f>VLOOKUP(W55,'MAPAS DE RIESGOS INHER Y RESID'!$E$16:$F$18,2,FALSE)</f>
        <v>0.9</v>
      </c>
      <c r="Y55" s="119">
        <f t="shared" si="9"/>
        <v>0.79999999999999982</v>
      </c>
      <c r="Z55" s="76" t="str">
        <f>IF(OR('MAPAS DE RIESGOS INHER Y RESID'!$G$18='MATRIZ DE RIESGOS DE SST'!Y55,Y55&lt;'MAPAS DE RIESGOS INHER Y RESID'!$G$16+1),'MAPAS DE RIESGOS INHER Y RESID'!$M$19,IF(OR('MAPAS DE RIESGOS INHER Y RESID'!$H$17='MATRIZ DE RIESGOS DE SST'!Y55,Y55&lt;'MAPAS DE RIESGOS INHER Y RESID'!$I$18+1),'MAPAS DE RIESGOS INHER Y RESID'!$M$18,IF(OR('MAPAS DE RIESGOS INHER Y RESID'!$I$17='MATRIZ DE RIESGOS DE SST'!Y55,Y55&lt;'MAPAS DE RIESGOS INHER Y RESID'!$J$17+1),'MAPAS DE RIESGOS INHER Y RESID'!$M$17,'MAPAS DE RIESGOS INHER Y RESID'!$M$16)))</f>
        <v>BAJO</v>
      </c>
      <c r="AA55" s="99" t="str">
        <f>VLOOKUP('MATRIZ DE RIESGOS DE SST'!Z55,'TABLA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6" spans="1:27" ht="331.5" x14ac:dyDescent="0.25">
      <c r="A56" s="123"/>
      <c r="B56" s="123"/>
      <c r="C56" s="123"/>
      <c r="D56" s="123"/>
      <c r="E56" s="123"/>
      <c r="F56" s="123"/>
      <c r="G56" s="123"/>
      <c r="H56" s="123"/>
      <c r="I56" s="123"/>
      <c r="J56" s="101" t="s">
        <v>424</v>
      </c>
      <c r="K56" s="100" t="s">
        <v>745</v>
      </c>
      <c r="L56" s="101" t="s">
        <v>85</v>
      </c>
      <c r="M56" s="76" t="s">
        <v>182</v>
      </c>
      <c r="N56" s="111">
        <f>VLOOKUP('MATRIZ DE RIESGOS DE SST'!M56,'MAPAS DE RIESGOS INHER Y RESID'!$E$3:$F$7,2,FALSE)</f>
        <v>2</v>
      </c>
      <c r="O56" s="76" t="s">
        <v>187</v>
      </c>
      <c r="P56" s="111">
        <f>VLOOKUP('MATRIZ DE RIESGOS DE SST'!O56,'MAPAS DE RIESGOS INHER Y RESID'!$O$3:$P$7,2,FALSE)</f>
        <v>256</v>
      </c>
      <c r="Q56" s="111">
        <f t="shared" si="8"/>
        <v>512</v>
      </c>
      <c r="R56" s="76" t="str">
        <f>IF(OR('MAPAS DE RIESGOS INHER Y RESID'!$G$7='MATRIZ DE RIESGOS DE SST'!Q56,Q56&lt;'MAPAS DE RIESGOS INHER Y RESID'!$G$3+1),'MAPAS DE RIESGOS INHER Y RESID'!$M$6,IF(OR('MAPAS DE RIESGOS INHER Y RESID'!$H$5='MATRIZ DE RIESGOS DE SST'!Q56,Q56&lt;'MAPAS DE RIESGOS INHER Y RESID'!$I$5+1),'MAPAS DE RIESGOS INHER Y RESID'!$M$5,IF(OR('MAPAS DE RIESGOS INHER Y RESID'!$I$4='MATRIZ DE RIESGOS DE SST'!Q56,Q56&lt;'MAPAS DE RIESGOS INHER Y RESID'!$J$4+1),'MAPAS DE RIESGOS INHER Y RESID'!$M$4,'MAPAS DE RIESGOS INHER Y RESID'!$M$3)))</f>
        <v>ALTO</v>
      </c>
      <c r="S56" s="116" t="s">
        <v>431</v>
      </c>
      <c r="T56" s="116" t="s">
        <v>436</v>
      </c>
      <c r="U56" s="116" t="s">
        <v>264</v>
      </c>
      <c r="V56" s="117" t="s">
        <v>662</v>
      </c>
      <c r="W56" s="118" t="s">
        <v>177</v>
      </c>
      <c r="X56" s="92">
        <f>VLOOKUP(W56,'MAPAS DE RIESGOS INHER Y RESID'!$E$16:$F$18,2,FALSE)</f>
        <v>0.9</v>
      </c>
      <c r="Y56" s="119">
        <f t="shared" si="9"/>
        <v>51.199999999999989</v>
      </c>
      <c r="Z56" s="76" t="str">
        <f>IF(OR('MAPAS DE RIESGOS INHER Y RESID'!$G$18='MATRIZ DE RIESGOS DE SST'!Y56,Y56&lt;'MAPAS DE RIESGOS INHER Y RESID'!$G$16+1),'MAPAS DE RIESGOS INHER Y RESID'!$M$19,IF(OR('MAPAS DE RIESGOS INHER Y RESID'!$H$17='MATRIZ DE RIESGOS DE SST'!Y56,Y56&lt;'MAPAS DE RIESGOS INHER Y RESID'!$I$18+1),'MAPAS DE RIESGOS INHER Y RESID'!$M$18,IF(OR('MAPAS DE RIESGOS INHER Y RESID'!$I$17='MATRIZ DE RIESGOS DE SST'!Y56,Y56&lt;'MAPAS DE RIESGOS INHER Y RESID'!$J$17+1),'MAPAS DE RIESGOS INHER Y RESID'!$M$17,'MAPAS DE RIESGOS INHER Y RESID'!$M$16)))</f>
        <v>MODERADO</v>
      </c>
      <c r="AA56" s="99" t="str">
        <f>VLOOKUP('MATRIZ DE RIESGOS DE SST'!Z56,'TABLA DE CRITERIOS'!$A$25:$B$28,2,FALSE)</f>
        <v>Reforzar la divulgación y aplicación de los controles existentes para mejorar su eficacia o complementar dichos controles estableciendo el plan de acción necesario, teniendo en cuenta la jerarquía de definición de controles.</v>
      </c>
    </row>
    <row r="57" spans="1:27" ht="195" x14ac:dyDescent="0.25">
      <c r="A57" s="123"/>
      <c r="B57" s="123"/>
      <c r="C57" s="123"/>
      <c r="D57" s="123"/>
      <c r="E57" s="123"/>
      <c r="F57" s="123"/>
      <c r="G57" s="123"/>
      <c r="H57" s="123"/>
      <c r="I57" s="123"/>
      <c r="J57" s="102" t="s">
        <v>460</v>
      </c>
      <c r="K57" s="102" t="s">
        <v>465</v>
      </c>
      <c r="L57" s="99" t="s">
        <v>92</v>
      </c>
      <c r="M57" s="76" t="s">
        <v>182</v>
      </c>
      <c r="N57" s="111">
        <f>VLOOKUP('MATRIZ DE RIESGOS DE SST'!M57,'MAPAS DE RIESGOS INHER Y RESID'!$E$3:$F$7,2,FALSE)</f>
        <v>2</v>
      </c>
      <c r="O57" s="76" t="s">
        <v>186</v>
      </c>
      <c r="P57" s="111">
        <f>VLOOKUP('MATRIZ DE RIESGOS DE SST'!O57,'MAPAS DE RIESGOS INHER Y RESID'!$O$3:$P$7,2,FALSE)</f>
        <v>16</v>
      </c>
      <c r="Q57" s="111">
        <f t="shared" si="8"/>
        <v>32</v>
      </c>
      <c r="R57" s="76" t="str">
        <f>IF(OR('MAPAS DE RIESGOS INHER Y RESID'!$G$7='MATRIZ DE RIESGOS DE SST'!Q57,Q57&lt;'MAPAS DE RIESGOS INHER Y RESID'!$G$3+1),'MAPAS DE RIESGOS INHER Y RESID'!$M$6,IF(OR('MAPAS DE RIESGOS INHER Y RESID'!$H$5='MATRIZ DE RIESGOS DE SST'!Q57,Q57&lt;'MAPAS DE RIESGOS INHER Y RESID'!$I$5+1),'MAPAS DE RIESGOS INHER Y RESID'!$M$5,IF(OR('MAPAS DE RIESGOS INHER Y RESID'!$I$4='MATRIZ DE RIESGOS DE SST'!Q57,Q57&lt;'MAPAS DE RIESGOS INHER Y RESID'!$J$4+1),'MAPAS DE RIESGOS INHER Y RESID'!$M$4,'MAPAS DE RIESGOS INHER Y RESID'!$M$3)))</f>
        <v>MODERADO</v>
      </c>
      <c r="S57" s="116"/>
      <c r="T57" s="116" t="s">
        <v>326</v>
      </c>
      <c r="U57" s="116" t="s">
        <v>463</v>
      </c>
      <c r="V57" s="117" t="s">
        <v>472</v>
      </c>
      <c r="W57" s="118" t="s">
        <v>177</v>
      </c>
      <c r="X57" s="92">
        <f>VLOOKUP(W57,'MAPAS DE RIESGOS INHER Y RESID'!$E$16:$F$18,2,FALSE)</f>
        <v>0.9</v>
      </c>
      <c r="Y57" s="119">
        <f t="shared" si="9"/>
        <v>3.1999999999999993</v>
      </c>
      <c r="Z57" s="76" t="str">
        <f>IF(OR('MAPAS DE RIESGOS INHER Y RESID'!$G$18='MATRIZ DE RIESGOS DE SST'!Y57,Y57&lt;'MAPAS DE RIESGOS INHER Y RESID'!$G$16+1),'MAPAS DE RIESGOS INHER Y RESID'!$M$19,IF(OR('MAPAS DE RIESGOS INHER Y RESID'!$H$17='MATRIZ DE RIESGOS DE SST'!Y57,Y57&lt;'MAPAS DE RIESGOS INHER Y RESID'!$I$18+1),'MAPAS DE RIESGOS INHER Y RESID'!$M$18,IF(OR('MAPAS DE RIESGOS INHER Y RESID'!$I$17='MATRIZ DE RIESGOS DE SST'!Y57,Y57&lt;'MAPAS DE RIESGOS INHER Y RESID'!$J$17+1),'MAPAS DE RIESGOS INHER Y RESID'!$M$17,'MAPAS DE RIESGOS INHER Y RESID'!$M$16)))</f>
        <v>BAJO</v>
      </c>
      <c r="AA57" s="99" t="str">
        <f>VLOOKUP('MATRIZ DE RIESGOS DE SST'!Z57,'TABLA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8" spans="1:27" ht="195" x14ac:dyDescent="0.25">
      <c r="A58" s="123"/>
      <c r="B58" s="123"/>
      <c r="C58" s="123"/>
      <c r="D58" s="123"/>
      <c r="E58" s="123"/>
      <c r="F58" s="123"/>
      <c r="G58" s="123"/>
      <c r="H58" s="123"/>
      <c r="I58" s="123"/>
      <c r="J58" s="99" t="s">
        <v>475</v>
      </c>
      <c r="K58" s="102" t="s">
        <v>94</v>
      </c>
      <c r="L58" s="99" t="s">
        <v>621</v>
      </c>
      <c r="M58" s="76" t="s">
        <v>176</v>
      </c>
      <c r="N58" s="111">
        <f>VLOOKUP('MATRIZ DE RIESGOS DE SST'!M58,'MAPAS DE RIESGOS INHER Y RESID'!$E$3:$F$7,2,FALSE)</f>
        <v>3</v>
      </c>
      <c r="O58" s="76" t="s">
        <v>185</v>
      </c>
      <c r="P58" s="111">
        <f>VLOOKUP('MATRIZ DE RIESGOS DE SST'!O58,'MAPAS DE RIESGOS INHER Y RESID'!$O$3:$P$7,2,FALSE)</f>
        <v>4</v>
      </c>
      <c r="Q58" s="111">
        <f t="shared" si="8"/>
        <v>12</v>
      </c>
      <c r="R58" s="76" t="str">
        <f>IF(OR('MAPAS DE RIESGOS INHER Y RESID'!$G$7='MATRIZ DE RIESGOS DE SST'!Q58,Q58&lt;'MAPAS DE RIESGOS INHER Y RESID'!$G$3+1),'MAPAS DE RIESGOS INHER Y RESID'!$M$6,IF(OR('MAPAS DE RIESGOS INHER Y RESID'!$H$5='MATRIZ DE RIESGOS DE SST'!Q58,Q58&lt;'MAPAS DE RIESGOS INHER Y RESID'!$I$5+1),'MAPAS DE RIESGOS INHER Y RESID'!$M$5,IF(OR('MAPAS DE RIESGOS INHER Y RESID'!$I$4='MATRIZ DE RIESGOS DE SST'!Q58,Q58&lt;'MAPAS DE RIESGOS INHER Y RESID'!$J$4+1),'MAPAS DE RIESGOS INHER Y RESID'!$M$4,'MAPAS DE RIESGOS INHER Y RESID'!$M$3)))</f>
        <v>MODERADO</v>
      </c>
      <c r="S58" s="116"/>
      <c r="T58" s="116" t="s">
        <v>251</v>
      </c>
      <c r="U58" s="116" t="s">
        <v>476</v>
      </c>
      <c r="V58" s="117" t="s">
        <v>252</v>
      </c>
      <c r="W58" s="118" t="s">
        <v>176</v>
      </c>
      <c r="X58" s="92">
        <f>VLOOKUP(W58,'MAPAS DE RIESGOS INHER Y RESID'!$E$16:$F$18,2,FALSE)</f>
        <v>0.4</v>
      </c>
      <c r="Y58" s="119">
        <f t="shared" si="9"/>
        <v>7.1999999999999993</v>
      </c>
      <c r="Z58" s="76" t="str">
        <f>IF(OR('MAPAS DE RIESGOS INHER Y RESID'!$G$18='MATRIZ DE RIESGOS DE SST'!Y58,Y58&lt;'MAPAS DE RIESGOS INHER Y RESID'!$G$16+1),'MAPAS DE RIESGOS INHER Y RESID'!$M$19,IF(OR('MAPAS DE RIESGOS INHER Y RESID'!$H$17='MATRIZ DE RIESGOS DE SST'!Y58,Y58&lt;'MAPAS DE RIESGOS INHER Y RESID'!$I$18+1),'MAPAS DE RIESGOS INHER Y RESID'!$M$18,IF(OR('MAPAS DE RIESGOS INHER Y RESID'!$I$17='MATRIZ DE RIESGOS DE SST'!Y58,Y58&lt;'MAPAS DE RIESGOS INHER Y RESID'!$J$17+1),'MAPAS DE RIESGOS INHER Y RESID'!$M$17,'MAPAS DE RIESGOS INHER Y RESID'!$M$16)))</f>
        <v>BAJO</v>
      </c>
      <c r="AA58" s="99" t="str">
        <f>VLOOKUP('MATRIZ DE RIESGOS DE SST'!Z58,'TABLA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59" spans="1:27" ht="156" x14ac:dyDescent="0.25">
      <c r="A59" s="123"/>
      <c r="B59" s="123"/>
      <c r="C59" s="123"/>
      <c r="D59" s="123"/>
      <c r="E59" s="123"/>
      <c r="F59" s="123"/>
      <c r="G59" s="123"/>
      <c r="H59" s="123"/>
      <c r="I59" s="123"/>
      <c r="J59" s="100" t="s">
        <v>489</v>
      </c>
      <c r="K59" s="100" t="s">
        <v>492</v>
      </c>
      <c r="L59" s="101" t="s">
        <v>491</v>
      </c>
      <c r="M59" s="76" t="s">
        <v>176</v>
      </c>
      <c r="N59" s="111">
        <f>VLOOKUP('MATRIZ DE RIESGOS DE SST'!M59,'MAPAS DE RIESGOS INHER Y RESID'!$E$3:$F$7,2,FALSE)</f>
        <v>3</v>
      </c>
      <c r="O59" s="76" t="s">
        <v>186</v>
      </c>
      <c r="P59" s="111">
        <f>VLOOKUP('MATRIZ DE RIESGOS DE SST'!O59,'MAPAS DE RIESGOS INHER Y RESID'!$O$3:$P$7,2,FALSE)</f>
        <v>16</v>
      </c>
      <c r="Q59" s="111">
        <f t="shared" si="8"/>
        <v>48</v>
      </c>
      <c r="R59" s="76" t="str">
        <f>IF(OR('MAPAS DE RIESGOS INHER Y RESID'!$G$7='MATRIZ DE RIESGOS DE SST'!Q59,Q59&lt;'MAPAS DE RIESGOS INHER Y RESID'!$G$3+1),'MAPAS DE RIESGOS INHER Y RESID'!$M$6,IF(OR('MAPAS DE RIESGOS INHER Y RESID'!$H$5='MATRIZ DE RIESGOS DE SST'!Q59,Q59&lt;'MAPAS DE RIESGOS INHER Y RESID'!$I$5+1),'MAPAS DE RIESGOS INHER Y RESID'!$M$5,IF(OR('MAPAS DE RIESGOS INHER Y RESID'!$I$4='MATRIZ DE RIESGOS DE SST'!Q59,Q59&lt;'MAPAS DE RIESGOS INHER Y RESID'!$J$4+1),'MAPAS DE RIESGOS INHER Y RESID'!$M$4,'MAPAS DE RIESGOS INHER Y RESID'!$M$3)))</f>
        <v>MODERADO</v>
      </c>
      <c r="S59" s="116"/>
      <c r="T59" s="116" t="s">
        <v>490</v>
      </c>
      <c r="U59" s="116" t="s">
        <v>452</v>
      </c>
      <c r="V59" s="117" t="s">
        <v>257</v>
      </c>
      <c r="W59" s="118" t="s">
        <v>176</v>
      </c>
      <c r="X59" s="92">
        <f>VLOOKUP(W59,'MAPAS DE RIESGOS INHER Y RESID'!$E$16:$F$18,2,FALSE)</f>
        <v>0.4</v>
      </c>
      <c r="Y59" s="119">
        <f t="shared" si="9"/>
        <v>28.799999999999997</v>
      </c>
      <c r="Z59" s="76" t="str">
        <f>IF(OR('MAPAS DE RIESGOS INHER Y RESID'!$G$18='MATRIZ DE RIESGOS DE SST'!Y59,Y59&lt;'MAPAS DE RIESGOS INHER Y RESID'!$G$16+1),'MAPAS DE RIESGOS INHER Y RESID'!$M$19,IF(OR('MAPAS DE RIESGOS INHER Y RESID'!$H$17='MATRIZ DE RIESGOS DE SST'!Y59,Y59&lt;'MAPAS DE RIESGOS INHER Y RESID'!$I$18+1),'MAPAS DE RIESGOS INHER Y RESID'!$M$18,IF(OR('MAPAS DE RIESGOS INHER Y RESID'!$I$17='MATRIZ DE RIESGOS DE SST'!Y59,Y59&lt;'MAPAS DE RIESGOS INHER Y RESID'!$J$17+1),'MAPAS DE RIESGOS INHER Y RESID'!$M$17,'MAPAS DE RIESGOS INHER Y RESID'!$M$16)))</f>
        <v>MODERADO</v>
      </c>
      <c r="AA59" s="99" t="str">
        <f>VLOOKUP('MATRIZ DE RIESGOS DE SST'!Z59,'TABLA DE CRITERIOS'!$A$25:$B$28,2,FALSE)</f>
        <v>Reforzar la divulgación y aplicación de los controles existentes para mejorar su eficacia o complementar dichos controles estableciendo el plan de acción necesario, teniendo en cuenta la jerarquía de definición de controles.</v>
      </c>
    </row>
    <row r="60" spans="1:27" ht="195" x14ac:dyDescent="0.25">
      <c r="A60" s="123"/>
      <c r="B60" s="123"/>
      <c r="C60" s="123"/>
      <c r="D60" s="123"/>
      <c r="E60" s="123"/>
      <c r="F60" s="123"/>
      <c r="G60" s="123"/>
      <c r="H60" s="123"/>
      <c r="I60" s="123"/>
      <c r="J60" s="99" t="s">
        <v>544</v>
      </c>
      <c r="K60" s="102" t="s">
        <v>108</v>
      </c>
      <c r="L60" s="99" t="s">
        <v>109</v>
      </c>
      <c r="M60" s="76" t="s">
        <v>182</v>
      </c>
      <c r="N60" s="111">
        <f>VLOOKUP('MATRIZ DE RIESGOS DE SST'!M60,'MAPAS DE RIESGOS INHER Y RESID'!$E$3:$F$7,2,FALSE)</f>
        <v>2</v>
      </c>
      <c r="O60" s="76" t="s">
        <v>185</v>
      </c>
      <c r="P60" s="111">
        <f>VLOOKUP('MATRIZ DE RIESGOS DE SST'!O60,'MAPAS DE RIESGOS INHER Y RESID'!$O$3:$P$7,2,FALSE)</f>
        <v>4</v>
      </c>
      <c r="Q60" s="111">
        <f t="shared" ref="Q60" si="10">+N60*P60</f>
        <v>8</v>
      </c>
      <c r="R60" s="76" t="str">
        <f>IF(OR('MAPAS DE RIESGOS INHER Y RESID'!$G$7='MATRIZ DE RIESGOS DE SST'!Q60,Q60&lt;'MAPAS DE RIESGOS INHER Y RESID'!$G$3+1),'MAPAS DE RIESGOS INHER Y RESID'!$M$6,IF(OR('MAPAS DE RIESGOS INHER Y RESID'!$H$5='MATRIZ DE RIESGOS DE SST'!Q60,Q60&lt;'MAPAS DE RIESGOS INHER Y RESID'!$I$5+1),'MAPAS DE RIESGOS INHER Y RESID'!$M$5,IF(OR('MAPAS DE RIESGOS INHER Y RESID'!$I$4='MATRIZ DE RIESGOS DE SST'!Q60,Q60&lt;'MAPAS DE RIESGOS INHER Y RESID'!$J$4+1),'MAPAS DE RIESGOS INHER Y RESID'!$M$4,'MAPAS DE RIESGOS INHER Y RESID'!$M$3)))</f>
        <v>BAJO</v>
      </c>
      <c r="S60" s="116" t="s">
        <v>259</v>
      </c>
      <c r="T60" s="116" t="s">
        <v>548</v>
      </c>
      <c r="U60" s="116" t="s">
        <v>546</v>
      </c>
      <c r="V60" s="117" t="s">
        <v>551</v>
      </c>
      <c r="W60" s="118" t="s">
        <v>177</v>
      </c>
      <c r="X60" s="92">
        <f>VLOOKUP(W60,'MAPAS DE RIESGOS INHER Y RESID'!$E$16:$F$18,2,FALSE)</f>
        <v>0.9</v>
      </c>
      <c r="Y60" s="119">
        <f t="shared" ref="Y60" si="11">Q60-(Q60*X60)</f>
        <v>0.79999999999999982</v>
      </c>
      <c r="Z60" s="76" t="str">
        <f>IF(OR('MAPAS DE RIESGOS INHER Y RESID'!$G$18='MATRIZ DE RIESGOS DE SST'!Y60,Y60&lt;'MAPAS DE RIESGOS INHER Y RESID'!$G$16+1),'MAPAS DE RIESGOS INHER Y RESID'!$M$19,IF(OR('MAPAS DE RIESGOS INHER Y RESID'!$H$17='MATRIZ DE RIESGOS DE SST'!Y60,Y60&lt;'MAPAS DE RIESGOS INHER Y RESID'!$I$18+1),'MAPAS DE RIESGOS INHER Y RESID'!$M$18,IF(OR('MAPAS DE RIESGOS INHER Y RESID'!$I$17='MATRIZ DE RIESGOS DE SST'!Y60,Y60&lt;'MAPAS DE RIESGOS INHER Y RESID'!$J$17+1),'MAPAS DE RIESGOS INHER Y RESID'!$M$17,'MAPAS DE RIESGOS INHER Y RESID'!$M$16)))</f>
        <v>BAJO</v>
      </c>
      <c r="AA60" s="99" t="str">
        <f>VLOOKUP('MATRIZ DE RIESGOS DE SST'!Z60,'TABLA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1" spans="1:27" ht="195" x14ac:dyDescent="0.25">
      <c r="A61" s="123"/>
      <c r="B61" s="123"/>
      <c r="C61" s="123"/>
      <c r="D61" s="123"/>
      <c r="E61" s="123"/>
      <c r="F61" s="123"/>
      <c r="G61" s="123"/>
      <c r="H61" s="123"/>
      <c r="I61" s="123"/>
      <c r="J61" s="102" t="s">
        <v>567</v>
      </c>
      <c r="K61" s="102" t="s">
        <v>562</v>
      </c>
      <c r="L61" s="99" t="s">
        <v>113</v>
      </c>
      <c r="M61" s="76" t="s">
        <v>182</v>
      </c>
      <c r="N61" s="111">
        <f>VLOOKUP('MATRIZ DE RIESGOS DE SST'!M61,'MAPAS DE RIESGOS INHER Y RESID'!$E$3:$F$7,2,FALSE)</f>
        <v>2</v>
      </c>
      <c r="O61" s="76" t="s">
        <v>186</v>
      </c>
      <c r="P61" s="111">
        <f>VLOOKUP('MATRIZ DE RIESGOS DE SST'!O61,'MAPAS DE RIESGOS INHER Y RESID'!$O$3:$P$7,2,FALSE)</f>
        <v>16</v>
      </c>
      <c r="Q61" s="111">
        <f>+N61*P61</f>
        <v>32</v>
      </c>
      <c r="R61" s="76" t="str">
        <f>IF(OR('MAPAS DE RIESGOS INHER Y RESID'!$G$7='MATRIZ DE RIESGOS DE SST'!Q61,Q61&lt;'MAPAS DE RIESGOS INHER Y RESID'!$G$3+1),'MAPAS DE RIESGOS INHER Y RESID'!$M$6,IF(OR('MAPAS DE RIESGOS INHER Y RESID'!$H$5='MATRIZ DE RIESGOS DE SST'!Q61,Q61&lt;'MAPAS DE RIESGOS INHER Y RESID'!$I$5+1),'MAPAS DE RIESGOS INHER Y RESID'!$M$5,IF(OR('MAPAS DE RIESGOS INHER Y RESID'!$I$4='MATRIZ DE RIESGOS DE SST'!Q61,Q61&lt;'MAPAS DE RIESGOS INHER Y RESID'!$J$4+1),'MAPAS DE RIESGOS INHER Y RESID'!$M$4,'MAPAS DE RIESGOS INHER Y RESID'!$M$3)))</f>
        <v>MODERADO</v>
      </c>
      <c r="S61" s="116"/>
      <c r="T61" s="116"/>
      <c r="U61" s="116" t="s">
        <v>566</v>
      </c>
      <c r="V61" s="117" t="s">
        <v>257</v>
      </c>
      <c r="W61" s="118" t="s">
        <v>177</v>
      </c>
      <c r="X61" s="92">
        <f>VLOOKUP(W61,'MAPAS DE RIESGOS INHER Y RESID'!$E$16:$F$18,2,FALSE)</f>
        <v>0.9</v>
      </c>
      <c r="Y61" s="119">
        <f>Q61-(Q61*X61)</f>
        <v>3.1999999999999993</v>
      </c>
      <c r="Z61" s="76" t="str">
        <f>IF(OR('MAPAS DE RIESGOS INHER Y RESID'!$G$18='MATRIZ DE RIESGOS DE SST'!Y61,Y61&lt;'MAPAS DE RIESGOS INHER Y RESID'!$G$16+1),'MAPAS DE RIESGOS INHER Y RESID'!$M$19,IF(OR('MAPAS DE RIESGOS INHER Y RESID'!$H$17='MATRIZ DE RIESGOS DE SST'!Y61,Y61&lt;'MAPAS DE RIESGOS INHER Y RESID'!$I$18+1),'MAPAS DE RIESGOS INHER Y RESID'!$M$18,IF(OR('MAPAS DE RIESGOS INHER Y RESID'!$I$17='MATRIZ DE RIESGOS DE SST'!Y61,Y61&lt;'MAPAS DE RIESGOS INHER Y RESID'!$J$17+1),'MAPAS DE RIESGOS INHER Y RESID'!$M$17,'MAPAS DE RIESGOS INHER Y RESID'!$M$16)))</f>
        <v>BAJO</v>
      </c>
      <c r="AA61" s="99" t="str">
        <f>VLOOKUP('MATRIZ DE RIESGOS DE SST'!Z61,'TABLA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2" spans="1:27" ht="273" x14ac:dyDescent="0.25">
      <c r="A62" s="123"/>
      <c r="B62" s="123"/>
      <c r="C62" s="123"/>
      <c r="D62" s="123"/>
      <c r="E62" s="123"/>
      <c r="F62" s="123"/>
      <c r="G62" s="123"/>
      <c r="H62" s="123"/>
      <c r="I62" s="123"/>
      <c r="J62" s="101" t="s">
        <v>569</v>
      </c>
      <c r="K62" s="100" t="s">
        <v>605</v>
      </c>
      <c r="L62" s="101" t="s">
        <v>116</v>
      </c>
      <c r="M62" s="76" t="s">
        <v>182</v>
      </c>
      <c r="N62" s="111">
        <f>VLOOKUP('MATRIZ DE RIESGOS DE SST'!M62,'MAPAS DE RIESGOS INHER Y RESID'!$E$3:$F$7,2,FALSE)</f>
        <v>2</v>
      </c>
      <c r="O62" s="76" t="s">
        <v>187</v>
      </c>
      <c r="P62" s="111">
        <f>VLOOKUP('MATRIZ DE RIESGOS DE SST'!O62,'MAPAS DE RIESGOS INHER Y RESID'!$O$3:$P$7,2,FALSE)</f>
        <v>256</v>
      </c>
      <c r="Q62" s="111">
        <f>+N62*P62</f>
        <v>512</v>
      </c>
      <c r="R62" s="76" t="str">
        <f>IF(OR('MAPAS DE RIESGOS INHER Y RESID'!$G$7='MATRIZ DE RIESGOS DE SST'!Q62,Q62&lt;'MAPAS DE RIESGOS INHER Y RESID'!$G$3+1),'MAPAS DE RIESGOS INHER Y RESID'!$M$6,IF(OR('MAPAS DE RIESGOS INHER Y RESID'!$H$5='MATRIZ DE RIESGOS DE SST'!Q62,Q62&lt;'MAPAS DE RIESGOS INHER Y RESID'!$I$5+1),'MAPAS DE RIESGOS INHER Y RESID'!$M$5,IF(OR('MAPAS DE RIESGOS INHER Y RESID'!$I$4='MATRIZ DE RIESGOS DE SST'!Q62,Q62&lt;'MAPAS DE RIESGOS INHER Y RESID'!$J$4+1),'MAPAS DE RIESGOS INHER Y RESID'!$M$4,'MAPAS DE RIESGOS INHER Y RESID'!$M$3)))</f>
        <v>ALTO</v>
      </c>
      <c r="S62" s="116"/>
      <c r="T62" s="116" t="s">
        <v>568</v>
      </c>
      <c r="U62" s="116" t="s">
        <v>566</v>
      </c>
      <c r="V62" s="117" t="s">
        <v>663</v>
      </c>
      <c r="W62" s="118" t="s">
        <v>177</v>
      </c>
      <c r="X62" s="92">
        <f>VLOOKUP(W62,'MAPAS DE RIESGOS INHER Y RESID'!$E$16:$F$18,2,FALSE)</f>
        <v>0.9</v>
      </c>
      <c r="Y62" s="119">
        <f>Q62-(Q62*X62)</f>
        <v>51.199999999999989</v>
      </c>
      <c r="Z62" s="76" t="str">
        <f>IF(OR('MAPAS DE RIESGOS INHER Y RESID'!$G$18='MATRIZ DE RIESGOS DE SST'!Y62,Y62&lt;'MAPAS DE RIESGOS INHER Y RESID'!$G$16+1),'MAPAS DE RIESGOS INHER Y RESID'!$M$19,IF(OR('MAPAS DE RIESGOS INHER Y RESID'!$H$17='MATRIZ DE RIESGOS DE SST'!Y62,Y62&lt;'MAPAS DE RIESGOS INHER Y RESID'!$I$18+1),'MAPAS DE RIESGOS INHER Y RESID'!$M$18,IF(OR('MAPAS DE RIESGOS INHER Y RESID'!$I$17='MATRIZ DE RIESGOS DE SST'!Y62,Y62&lt;'MAPAS DE RIESGOS INHER Y RESID'!$J$17+1),'MAPAS DE RIESGOS INHER Y RESID'!$M$17,'MAPAS DE RIESGOS INHER Y RESID'!$M$16)))</f>
        <v>MODERADO</v>
      </c>
      <c r="AA62" s="99" t="str">
        <f>VLOOKUP('MATRIZ DE RIESGOS DE SST'!Z62,'TABLA DE CRITERIOS'!$A$25:$B$28,2,FALSE)</f>
        <v>Reforzar la divulgación y aplicación de los controles existentes para mejorar su eficacia o complementar dichos controles estableciendo el plan de acción necesario, teniendo en cuenta la jerarquía de definición de controles.</v>
      </c>
    </row>
    <row r="63" spans="1:27" ht="195" x14ac:dyDescent="0.25">
      <c r="A63" s="123"/>
      <c r="B63" s="124"/>
      <c r="C63" s="124"/>
      <c r="D63" s="124"/>
      <c r="E63" s="124"/>
      <c r="F63" s="124"/>
      <c r="G63" s="124"/>
      <c r="H63" s="124"/>
      <c r="I63" s="124"/>
      <c r="J63" s="100" t="s">
        <v>759</v>
      </c>
      <c r="K63" s="100" t="s">
        <v>606</v>
      </c>
      <c r="L63" s="101" t="s">
        <v>766</v>
      </c>
      <c r="M63" s="76" t="s">
        <v>182</v>
      </c>
      <c r="N63" s="111">
        <f>VLOOKUP('MATRIZ DE RIESGOS DE SST'!M63,'MAPAS DE RIESGOS INHER Y RESID'!$E$3:$F$7,2,FALSE)</f>
        <v>2</v>
      </c>
      <c r="O63" s="76" t="s">
        <v>187</v>
      </c>
      <c r="P63" s="111">
        <f>VLOOKUP('MATRIZ DE RIESGOS DE SST'!O63,'MAPAS DE RIESGOS INHER Y RESID'!$O$3:$P$7,2,FALSE)</f>
        <v>256</v>
      </c>
      <c r="Q63" s="111">
        <f>+N63*P63</f>
        <v>512</v>
      </c>
      <c r="R63" s="76" t="str">
        <f>IF(OR('MAPAS DE RIESGOS INHER Y RESID'!$G$7='MATRIZ DE RIESGOS DE SST'!Q63,Q63&lt;'MAPAS DE RIESGOS INHER Y RESID'!$G$3+1),'MAPAS DE RIESGOS INHER Y RESID'!$M$6,IF(OR('MAPAS DE RIESGOS INHER Y RESID'!$H$5='MATRIZ DE RIESGOS DE SST'!Q63,Q63&lt;'MAPAS DE RIESGOS INHER Y RESID'!$I$5+1),'MAPAS DE RIESGOS INHER Y RESID'!$M$5,IF(OR('MAPAS DE RIESGOS INHER Y RESID'!$I$4='MATRIZ DE RIESGOS DE SST'!Q63,Q63&lt;'MAPAS DE RIESGOS INHER Y RESID'!$J$4+1),'MAPAS DE RIESGOS INHER Y RESID'!$M$4,'MAPAS DE RIESGOS INHER Y RESID'!$M$3)))</f>
        <v>ALTO</v>
      </c>
      <c r="S63" s="116"/>
      <c r="T63" s="116" t="s">
        <v>580</v>
      </c>
      <c r="U63" s="116" t="s">
        <v>566</v>
      </c>
      <c r="V63" s="117" t="s">
        <v>664</v>
      </c>
      <c r="W63" s="118" t="s">
        <v>177</v>
      </c>
      <c r="X63" s="92">
        <f>VLOOKUP(W63,'MAPAS DE RIESGOS INHER Y RESID'!$E$16:$F$18,2,FALSE)</f>
        <v>0.9</v>
      </c>
      <c r="Y63" s="119">
        <f>Q63-(Q63*X63)</f>
        <v>51.199999999999989</v>
      </c>
      <c r="Z63" s="76" t="str">
        <f>IF(OR('MAPAS DE RIESGOS INHER Y RESID'!$G$18='MATRIZ DE RIESGOS DE SST'!Y63,Y63&lt;'MAPAS DE RIESGOS INHER Y RESID'!$G$16+1),'MAPAS DE RIESGOS INHER Y RESID'!$M$19,IF(OR('MAPAS DE RIESGOS INHER Y RESID'!$H$17='MATRIZ DE RIESGOS DE SST'!Y63,Y63&lt;'MAPAS DE RIESGOS INHER Y RESID'!$I$18+1),'MAPAS DE RIESGOS INHER Y RESID'!$M$18,IF(OR('MAPAS DE RIESGOS INHER Y RESID'!$I$17='MATRIZ DE RIESGOS DE SST'!Y63,Y63&lt;'MAPAS DE RIESGOS INHER Y RESID'!$J$17+1),'MAPAS DE RIESGOS INHER Y RESID'!$M$17,'MAPAS DE RIESGOS INHER Y RESID'!$M$16)))</f>
        <v>MODERADO</v>
      </c>
      <c r="AA63" s="99" t="str">
        <f>VLOOKUP('MATRIZ DE RIESGOS DE SST'!Z63,'TABLA DE CRITERIOS'!$A$25:$B$28,2,FALSE)</f>
        <v>Reforzar la divulgación y aplicación de los controles existentes para mejorar su eficacia o complementar dichos controles estableciendo el plan de acción necesario, teniendo en cuenta la jerarquía de definición de controles.</v>
      </c>
    </row>
    <row r="64" spans="1:27" ht="195" customHeight="1" x14ac:dyDescent="0.25">
      <c r="A64" s="123"/>
      <c r="B64" s="122" t="s">
        <v>678</v>
      </c>
      <c r="C64" s="122" t="s">
        <v>245</v>
      </c>
      <c r="D64" s="122"/>
      <c r="E64" s="122" t="s">
        <v>245</v>
      </c>
      <c r="F64" s="122" t="s">
        <v>245</v>
      </c>
      <c r="G64" s="122" t="s">
        <v>245</v>
      </c>
      <c r="H64" s="122"/>
      <c r="I64" s="122" t="s">
        <v>736</v>
      </c>
      <c r="J64" s="101" t="s">
        <v>275</v>
      </c>
      <c r="K64" s="100" t="s">
        <v>305</v>
      </c>
      <c r="L64" s="101" t="s">
        <v>681</v>
      </c>
      <c r="M64" s="76" t="s">
        <v>182</v>
      </c>
      <c r="N64" s="111">
        <f>VLOOKUP('MATRIZ DE RIESGOS DE SST'!M64,'MAPAS DE RIESGOS INHER Y RESID'!$E$3:$F$7,2,FALSE)</f>
        <v>2</v>
      </c>
      <c r="O64" s="76" t="s">
        <v>185</v>
      </c>
      <c r="P64" s="111">
        <f>VLOOKUP('MATRIZ DE RIESGOS DE SST'!O64,'MAPAS DE RIESGOS INHER Y RESID'!$O$3:$P$7,2,FALSE)</f>
        <v>4</v>
      </c>
      <c r="Q64" s="111">
        <f t="shared" ref="Q64" si="12">+N64*P64</f>
        <v>8</v>
      </c>
      <c r="R64" s="76" t="str">
        <f>IF(OR('MAPAS DE RIESGOS INHER Y RESID'!$G$7='MATRIZ DE RIESGOS DE SST'!Q64,Q64&lt;'MAPAS DE RIESGOS INHER Y RESID'!$G$3+1),'MAPAS DE RIESGOS INHER Y RESID'!$M$6,IF(OR('MAPAS DE RIESGOS INHER Y RESID'!$H$5='MATRIZ DE RIESGOS DE SST'!Q64,Q64&lt;'MAPAS DE RIESGOS INHER Y RESID'!$I$5+1),'MAPAS DE RIESGOS INHER Y RESID'!$M$5,IF(OR('MAPAS DE RIESGOS INHER Y RESID'!$I$4='MATRIZ DE RIESGOS DE SST'!Q64,Q64&lt;'MAPAS DE RIESGOS INHER Y RESID'!$J$4+1),'MAPAS DE RIESGOS INHER Y RESID'!$M$4,'MAPAS DE RIESGOS INHER Y RESID'!$M$3)))</f>
        <v>BAJO</v>
      </c>
      <c r="S64" s="116"/>
      <c r="T64" s="116"/>
      <c r="U64" s="116" t="s">
        <v>307</v>
      </c>
      <c r="V64" s="117" t="s">
        <v>308</v>
      </c>
      <c r="W64" s="118" t="s">
        <v>177</v>
      </c>
      <c r="X64" s="92">
        <f>VLOOKUP(W64,'MAPAS DE RIESGOS INHER Y RESID'!$E$16:$F$18,2,FALSE)</f>
        <v>0.9</v>
      </c>
      <c r="Y64" s="119">
        <f t="shared" ref="Y64" si="13">Q64-(Q64*X64)</f>
        <v>0.79999999999999982</v>
      </c>
      <c r="Z64" s="76" t="str">
        <f>IF(OR('MAPAS DE RIESGOS INHER Y RESID'!$G$18='MATRIZ DE RIESGOS DE SST'!Y64,Y64&lt;'MAPAS DE RIESGOS INHER Y RESID'!$G$16+1),'MAPAS DE RIESGOS INHER Y RESID'!$M$19,IF(OR('MAPAS DE RIESGOS INHER Y RESID'!$H$17='MATRIZ DE RIESGOS DE SST'!Y64,Y64&lt;'MAPAS DE RIESGOS INHER Y RESID'!$I$18+1),'MAPAS DE RIESGOS INHER Y RESID'!$M$18,IF(OR('MAPAS DE RIESGOS INHER Y RESID'!$I$17='MATRIZ DE RIESGOS DE SST'!Y64,Y64&lt;'MAPAS DE RIESGOS INHER Y RESID'!$J$17+1),'MAPAS DE RIESGOS INHER Y RESID'!$M$17,'MAPAS DE RIESGOS INHER Y RESID'!$M$16)))</f>
        <v>BAJO</v>
      </c>
      <c r="AA64" s="99" t="str">
        <f>VLOOKUP('MATRIZ DE RIESGOS DE SST'!Z64,'TABLA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5" spans="1:27" ht="214.5" x14ac:dyDescent="0.25">
      <c r="A65" s="123"/>
      <c r="B65" s="123"/>
      <c r="C65" s="123"/>
      <c r="D65" s="123"/>
      <c r="E65" s="123"/>
      <c r="F65" s="123"/>
      <c r="G65" s="123"/>
      <c r="H65" s="123"/>
      <c r="I65" s="123"/>
      <c r="J65" s="99" t="s">
        <v>276</v>
      </c>
      <c r="K65" s="102" t="s">
        <v>682</v>
      </c>
      <c r="L65" s="99" t="s">
        <v>683</v>
      </c>
      <c r="M65" s="76" t="s">
        <v>176</v>
      </c>
      <c r="N65" s="111">
        <f>VLOOKUP('MATRIZ DE RIESGOS DE SST'!M65,'MAPAS DE RIESGOS INHER Y RESID'!$E$3:$F$7,2,FALSE)</f>
        <v>3</v>
      </c>
      <c r="O65" s="76" t="s">
        <v>186</v>
      </c>
      <c r="P65" s="111">
        <f>VLOOKUP('MATRIZ DE RIESGOS DE SST'!O65,'MAPAS DE RIESGOS INHER Y RESID'!$O$3:$P$7,2,FALSE)</f>
        <v>16</v>
      </c>
      <c r="Q65" s="111">
        <f>+N65*P65</f>
        <v>48</v>
      </c>
      <c r="R65" s="76" t="str">
        <f>IF(OR('MAPAS DE RIESGOS INHER Y RESID'!$G$7='MATRIZ DE RIESGOS DE SST'!Q65,Q65&lt;'MAPAS DE RIESGOS INHER Y RESID'!$G$3+1),'MAPAS DE RIESGOS INHER Y RESID'!$M$6,IF(OR('MAPAS DE RIESGOS INHER Y RESID'!$H$5='MATRIZ DE RIESGOS DE SST'!Q65,Q65&lt;'MAPAS DE RIESGOS INHER Y RESID'!$I$5+1),'MAPAS DE RIESGOS INHER Y RESID'!$M$5,IF(OR('MAPAS DE RIESGOS INHER Y RESID'!$I$4='MATRIZ DE RIESGOS DE SST'!Q65,Q65&lt;'MAPAS DE RIESGOS INHER Y RESID'!$J$4+1),'MAPAS DE RIESGOS INHER Y RESID'!$M$4,'MAPAS DE RIESGOS INHER Y RESID'!$M$3)))</f>
        <v>MODERADO</v>
      </c>
      <c r="S65" s="116"/>
      <c r="T65" s="116"/>
      <c r="U65" s="116" t="s">
        <v>645</v>
      </c>
      <c r="V65" s="117" t="s">
        <v>686</v>
      </c>
      <c r="W65" s="118" t="s">
        <v>177</v>
      </c>
      <c r="X65" s="92">
        <f>VLOOKUP(W65,'MAPAS DE RIESGOS INHER Y RESID'!$E$16:$F$18,2,FALSE)</f>
        <v>0.9</v>
      </c>
      <c r="Y65" s="119">
        <f>Q65-(Q65*X65)</f>
        <v>4.7999999999999972</v>
      </c>
      <c r="Z65" s="76" t="str">
        <f>IF(OR('MAPAS DE RIESGOS INHER Y RESID'!$G$18='MATRIZ DE RIESGOS DE SST'!Y65,Y65&lt;'MAPAS DE RIESGOS INHER Y RESID'!$G$16+1),'MAPAS DE RIESGOS INHER Y RESID'!$M$19,IF(OR('MAPAS DE RIESGOS INHER Y RESID'!$H$17='MATRIZ DE RIESGOS DE SST'!Y65,Y65&lt;'MAPAS DE RIESGOS INHER Y RESID'!$I$18+1),'MAPAS DE RIESGOS INHER Y RESID'!$M$18,IF(OR('MAPAS DE RIESGOS INHER Y RESID'!$I$17='MATRIZ DE RIESGOS DE SST'!Y65,Y65&lt;'MAPAS DE RIESGOS INHER Y RESID'!$J$17+1),'MAPAS DE RIESGOS INHER Y RESID'!$M$17,'MAPAS DE RIESGOS INHER Y RESID'!$M$16)))</f>
        <v>BAJO</v>
      </c>
      <c r="AA65" s="99" t="str">
        <f>VLOOKUP('MATRIZ DE RIESGOS DE SST'!Z65,'TABLA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6" spans="1:27" ht="195" customHeight="1" x14ac:dyDescent="0.25">
      <c r="A66" s="123"/>
      <c r="B66" s="123"/>
      <c r="C66" s="123"/>
      <c r="D66" s="123"/>
      <c r="E66" s="123"/>
      <c r="F66" s="123"/>
      <c r="G66" s="123"/>
      <c r="H66" s="123"/>
      <c r="I66" s="123"/>
      <c r="J66" s="99" t="s">
        <v>277</v>
      </c>
      <c r="K66" s="102" t="s">
        <v>311</v>
      </c>
      <c r="L66" s="99" t="s">
        <v>685</v>
      </c>
      <c r="M66" s="76" t="s">
        <v>176</v>
      </c>
      <c r="N66" s="111">
        <f>VLOOKUP('MATRIZ DE RIESGOS DE SST'!M66,'MAPAS DE RIESGOS INHER Y RESID'!$E$3:$F$7,2,FALSE)</f>
        <v>3</v>
      </c>
      <c r="O66" s="76" t="s">
        <v>186</v>
      </c>
      <c r="P66" s="111">
        <f>VLOOKUP('MATRIZ DE RIESGOS DE SST'!O66,'MAPAS DE RIESGOS INHER Y RESID'!$O$3:$P$7,2,FALSE)</f>
        <v>16</v>
      </c>
      <c r="Q66" s="111">
        <f t="shared" ref="Q66:Q76" si="14">+N66*P66</f>
        <v>48</v>
      </c>
      <c r="R66" s="76" t="str">
        <f>IF(OR('MAPAS DE RIESGOS INHER Y RESID'!$G$7='MATRIZ DE RIESGOS DE SST'!Q66,Q66&lt;'MAPAS DE RIESGOS INHER Y RESID'!$G$3+1),'MAPAS DE RIESGOS INHER Y RESID'!$M$6,IF(OR('MAPAS DE RIESGOS INHER Y RESID'!$H$5='MATRIZ DE RIESGOS DE SST'!Q66,Q66&lt;'MAPAS DE RIESGOS INHER Y RESID'!$I$5+1),'MAPAS DE RIESGOS INHER Y RESID'!$M$5,IF(OR('MAPAS DE RIESGOS INHER Y RESID'!$I$4='MATRIZ DE RIESGOS DE SST'!Q66,Q66&lt;'MAPAS DE RIESGOS INHER Y RESID'!$J$4+1),'MAPAS DE RIESGOS INHER Y RESID'!$M$4,'MAPAS DE RIESGOS INHER Y RESID'!$M$3)))</f>
        <v>MODERADO</v>
      </c>
      <c r="S66" s="116"/>
      <c r="T66" s="116"/>
      <c r="U66" s="116" t="s">
        <v>689</v>
      </c>
      <c r="V66" s="117"/>
      <c r="W66" s="118" t="s">
        <v>177</v>
      </c>
      <c r="X66" s="92">
        <f>VLOOKUP(W66,'MAPAS DE RIESGOS INHER Y RESID'!$E$16:$F$18,2,FALSE)</f>
        <v>0.9</v>
      </c>
      <c r="Y66" s="119">
        <f t="shared" ref="Y66:Y77" si="15">Q66-(Q66*X66)</f>
        <v>4.7999999999999972</v>
      </c>
      <c r="Z66" s="76" t="str">
        <f>IF(OR('MAPAS DE RIESGOS INHER Y RESID'!$G$18='MATRIZ DE RIESGOS DE SST'!Y66,Y66&lt;'MAPAS DE RIESGOS INHER Y RESID'!$G$16+1),'MAPAS DE RIESGOS INHER Y RESID'!$M$19,IF(OR('MAPAS DE RIESGOS INHER Y RESID'!$H$17='MATRIZ DE RIESGOS DE SST'!Y66,Y66&lt;'MAPAS DE RIESGOS INHER Y RESID'!$I$18+1),'MAPAS DE RIESGOS INHER Y RESID'!$M$18,IF(OR('MAPAS DE RIESGOS INHER Y RESID'!$I$17='MATRIZ DE RIESGOS DE SST'!Y66,Y66&lt;'MAPAS DE RIESGOS INHER Y RESID'!$J$17+1),'MAPAS DE RIESGOS INHER Y RESID'!$M$17,'MAPAS DE RIESGOS INHER Y RESID'!$M$16)))</f>
        <v>BAJO</v>
      </c>
      <c r="AA66" s="99" t="str">
        <f>VLOOKUP('MATRIZ DE RIESGOS DE SST'!Z66,'TABLA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7" spans="1:27" ht="156" customHeight="1" x14ac:dyDescent="0.25">
      <c r="A67" s="123"/>
      <c r="B67" s="123"/>
      <c r="C67" s="123"/>
      <c r="D67" s="123"/>
      <c r="E67" s="123"/>
      <c r="F67" s="123"/>
      <c r="G67" s="123"/>
      <c r="H67" s="123"/>
      <c r="I67" s="123"/>
      <c r="J67" s="100" t="s">
        <v>278</v>
      </c>
      <c r="K67" s="100" t="s">
        <v>314</v>
      </c>
      <c r="L67" s="101" t="s">
        <v>690</v>
      </c>
      <c r="M67" s="76" t="s">
        <v>176</v>
      </c>
      <c r="N67" s="111">
        <f>VLOOKUP('MATRIZ DE RIESGOS DE SST'!M67,'MAPAS DE RIESGOS INHER Y RESID'!$E$3:$F$7,2,FALSE)</f>
        <v>3</v>
      </c>
      <c r="O67" s="76" t="s">
        <v>187</v>
      </c>
      <c r="P67" s="111">
        <f>VLOOKUP('MATRIZ DE RIESGOS DE SST'!O67,'MAPAS DE RIESGOS INHER Y RESID'!$O$3:$P$7,2,FALSE)</f>
        <v>256</v>
      </c>
      <c r="Q67" s="111">
        <f t="shared" si="14"/>
        <v>768</v>
      </c>
      <c r="R67" s="76" t="str">
        <f>IF(OR('MAPAS DE RIESGOS INHER Y RESID'!$G$7='MATRIZ DE RIESGOS DE SST'!Q67,Q67&lt;'MAPAS DE RIESGOS INHER Y RESID'!$G$3+1),'MAPAS DE RIESGOS INHER Y RESID'!$M$6,IF(OR('MAPAS DE RIESGOS INHER Y RESID'!$H$5='MATRIZ DE RIESGOS DE SST'!Q67,Q67&lt;'MAPAS DE RIESGOS INHER Y RESID'!$I$5+1),'MAPAS DE RIESGOS INHER Y RESID'!$M$5,IF(OR('MAPAS DE RIESGOS INHER Y RESID'!$I$4='MATRIZ DE RIESGOS DE SST'!Q67,Q67&lt;'MAPAS DE RIESGOS INHER Y RESID'!$J$4+1),'MAPAS DE RIESGOS INHER Y RESID'!$M$4,'MAPAS DE RIESGOS INHER Y RESID'!$M$3)))</f>
        <v>ALTO</v>
      </c>
      <c r="S67" s="116"/>
      <c r="T67" s="116"/>
      <c r="U67" s="116" t="s">
        <v>691</v>
      </c>
      <c r="V67" s="117" t="s">
        <v>692</v>
      </c>
      <c r="W67" s="118" t="s">
        <v>177</v>
      </c>
      <c r="X67" s="92">
        <f>VLOOKUP(W67,'MAPAS DE RIESGOS INHER Y RESID'!$E$16:$F$18,2,FALSE)</f>
        <v>0.9</v>
      </c>
      <c r="Y67" s="119">
        <f t="shared" si="15"/>
        <v>76.799999999999955</v>
      </c>
      <c r="Z67" s="76" t="str">
        <f>IF(OR('MAPAS DE RIESGOS INHER Y RESID'!$G$18='MATRIZ DE RIESGOS DE SST'!Y67,Y67&lt;'MAPAS DE RIESGOS INHER Y RESID'!$G$16+1),'MAPAS DE RIESGOS INHER Y RESID'!$M$19,IF(OR('MAPAS DE RIESGOS INHER Y RESID'!$H$17='MATRIZ DE RIESGOS DE SST'!Y67,Y67&lt;'MAPAS DE RIESGOS INHER Y RESID'!$I$18+1),'MAPAS DE RIESGOS INHER Y RESID'!$M$18,IF(OR('MAPAS DE RIESGOS INHER Y RESID'!$I$17='MATRIZ DE RIESGOS DE SST'!Y67,Y67&lt;'MAPAS DE RIESGOS INHER Y RESID'!$J$17+1),'MAPAS DE RIESGOS INHER Y RESID'!$M$17,'MAPAS DE RIESGOS INHER Y RESID'!$M$16)))</f>
        <v>MODERADO</v>
      </c>
      <c r="AA67" s="99" t="str">
        <f>VLOOKUP('MATRIZ DE RIESGOS DE SST'!Z67,'TABLA DE CRITERIOS'!$A$25:$B$28,2,FALSE)</f>
        <v>Reforzar la divulgación y aplicación de los controles existentes para mejorar su eficacia o complementar dichos controles estableciendo el plan de acción necesario, teniendo en cuenta la jerarquía de definición de controles.</v>
      </c>
    </row>
    <row r="68" spans="1:27" ht="195" customHeight="1" x14ac:dyDescent="0.25">
      <c r="A68" s="123"/>
      <c r="B68" s="123"/>
      <c r="C68" s="123"/>
      <c r="D68" s="123"/>
      <c r="E68" s="123"/>
      <c r="F68" s="123"/>
      <c r="G68" s="123"/>
      <c r="H68" s="123"/>
      <c r="I68" s="123"/>
      <c r="J68" s="101" t="s">
        <v>279</v>
      </c>
      <c r="K68" s="100" t="s">
        <v>23</v>
      </c>
      <c r="L68" s="101" t="s">
        <v>694</v>
      </c>
      <c r="M68" s="76" t="s">
        <v>182</v>
      </c>
      <c r="N68" s="111">
        <f>VLOOKUP('MATRIZ DE RIESGOS DE SST'!M68,'MAPAS DE RIESGOS INHER Y RESID'!$E$3:$F$7,2,FALSE)</f>
        <v>2</v>
      </c>
      <c r="O68" s="76" t="s">
        <v>186</v>
      </c>
      <c r="P68" s="111">
        <f>VLOOKUP('MATRIZ DE RIESGOS DE SST'!O68,'MAPAS DE RIESGOS INHER Y RESID'!$O$3:$P$7,2,FALSE)</f>
        <v>16</v>
      </c>
      <c r="Q68" s="111">
        <f t="shared" si="14"/>
        <v>32</v>
      </c>
      <c r="R68" s="76" t="str">
        <f>IF(OR('MAPAS DE RIESGOS INHER Y RESID'!$G$7='MATRIZ DE RIESGOS DE SST'!Q68,Q68&lt;'MAPAS DE RIESGOS INHER Y RESID'!$G$3+1),'MAPAS DE RIESGOS INHER Y RESID'!$M$6,IF(OR('MAPAS DE RIESGOS INHER Y RESID'!$H$5='MATRIZ DE RIESGOS DE SST'!Q68,Q68&lt;'MAPAS DE RIESGOS INHER Y RESID'!$I$5+1),'MAPAS DE RIESGOS INHER Y RESID'!$M$5,IF(OR('MAPAS DE RIESGOS INHER Y RESID'!$I$4='MATRIZ DE RIESGOS DE SST'!Q68,Q68&lt;'MAPAS DE RIESGOS INHER Y RESID'!$J$4+1),'MAPAS DE RIESGOS INHER Y RESID'!$M$4,'MAPAS DE RIESGOS INHER Y RESID'!$M$3)))</f>
        <v>MODERADO</v>
      </c>
      <c r="S68" s="116"/>
      <c r="T68" s="116" t="s">
        <v>272</v>
      </c>
      <c r="U68" s="116"/>
      <c r="V68" s="117" t="s">
        <v>695</v>
      </c>
      <c r="W68" s="118" t="s">
        <v>177</v>
      </c>
      <c r="X68" s="92">
        <f>VLOOKUP(W68,'MAPAS DE RIESGOS INHER Y RESID'!$E$16:$F$18,2,FALSE)</f>
        <v>0.9</v>
      </c>
      <c r="Y68" s="119">
        <f t="shared" si="15"/>
        <v>3.1999999999999993</v>
      </c>
      <c r="Z68" s="76" t="str">
        <f>IF(OR('MAPAS DE RIESGOS INHER Y RESID'!$G$18='MATRIZ DE RIESGOS DE SST'!Y68,Y68&lt;'MAPAS DE RIESGOS INHER Y RESID'!$G$16+1),'MAPAS DE RIESGOS INHER Y RESID'!$M$19,IF(OR('MAPAS DE RIESGOS INHER Y RESID'!$H$17='MATRIZ DE RIESGOS DE SST'!Y68,Y68&lt;'MAPAS DE RIESGOS INHER Y RESID'!$I$18+1),'MAPAS DE RIESGOS INHER Y RESID'!$M$18,IF(OR('MAPAS DE RIESGOS INHER Y RESID'!$I$17='MATRIZ DE RIESGOS DE SST'!Y68,Y68&lt;'MAPAS DE RIESGOS INHER Y RESID'!$J$17+1),'MAPAS DE RIESGOS INHER Y RESID'!$M$17,'MAPAS DE RIESGOS INHER Y RESID'!$M$16)))</f>
        <v>BAJO</v>
      </c>
      <c r="AA68" s="99" t="str">
        <f>VLOOKUP('MATRIZ DE RIESGOS DE SST'!Z68,'TABLA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69" spans="1:27" ht="195" customHeight="1" x14ac:dyDescent="0.25">
      <c r="A69" s="123"/>
      <c r="B69" s="123"/>
      <c r="C69" s="123"/>
      <c r="D69" s="123"/>
      <c r="E69" s="123"/>
      <c r="F69" s="123"/>
      <c r="G69" s="123"/>
      <c r="H69" s="123"/>
      <c r="I69" s="123"/>
      <c r="J69" s="101" t="s">
        <v>280</v>
      </c>
      <c r="K69" s="100" t="s">
        <v>699</v>
      </c>
      <c r="L69" s="101" t="s">
        <v>694</v>
      </c>
      <c r="M69" s="76" t="s">
        <v>182</v>
      </c>
      <c r="N69" s="111">
        <f>VLOOKUP('MATRIZ DE RIESGOS DE SST'!M69,'MAPAS DE RIESGOS INHER Y RESID'!$E$3:$F$7,2,FALSE)</f>
        <v>2</v>
      </c>
      <c r="O69" s="76" t="s">
        <v>186</v>
      </c>
      <c r="P69" s="111">
        <f>VLOOKUP('MATRIZ DE RIESGOS DE SST'!O69,'MAPAS DE RIESGOS INHER Y RESID'!$O$3:$P$7,2,FALSE)</f>
        <v>16</v>
      </c>
      <c r="Q69" s="111">
        <f>+N69*P69</f>
        <v>32</v>
      </c>
      <c r="R69" s="76" t="str">
        <f>IF(OR('MAPAS DE RIESGOS INHER Y RESID'!$G$7='MATRIZ DE RIESGOS DE SST'!Q69,Q69&lt;'MAPAS DE RIESGOS INHER Y RESID'!$G$3+1),'MAPAS DE RIESGOS INHER Y RESID'!$M$6,IF(OR('MAPAS DE RIESGOS INHER Y RESID'!$H$5='MATRIZ DE RIESGOS DE SST'!Q69,Q69&lt;'MAPAS DE RIESGOS INHER Y RESID'!$I$5+1),'MAPAS DE RIESGOS INHER Y RESID'!$M$5,IF(OR('MAPAS DE RIESGOS INHER Y RESID'!$I$4='MATRIZ DE RIESGOS DE SST'!Q69,Q69&lt;'MAPAS DE RIESGOS INHER Y RESID'!$J$4+1),'MAPAS DE RIESGOS INHER Y RESID'!$M$4,'MAPAS DE RIESGOS INHER Y RESID'!$M$3)))</f>
        <v>MODERADO</v>
      </c>
      <c r="S69" s="116"/>
      <c r="T69" s="116"/>
      <c r="U69" s="116" t="s">
        <v>649</v>
      </c>
      <c r="V69" s="117" t="s">
        <v>697</v>
      </c>
      <c r="W69" s="118" t="s">
        <v>177</v>
      </c>
      <c r="X69" s="92">
        <f>VLOOKUP(W69,'MAPAS DE RIESGOS INHER Y RESID'!$E$16:$F$18,2,FALSE)</f>
        <v>0.9</v>
      </c>
      <c r="Y69" s="119">
        <f>Q69-(Q69*X69)</f>
        <v>3.1999999999999993</v>
      </c>
      <c r="Z69" s="76" t="str">
        <f>IF(OR('MAPAS DE RIESGOS INHER Y RESID'!$G$18='MATRIZ DE RIESGOS DE SST'!Y69,Y69&lt;'MAPAS DE RIESGOS INHER Y RESID'!$G$16+1),'MAPAS DE RIESGOS INHER Y RESID'!$M$19,IF(OR('MAPAS DE RIESGOS INHER Y RESID'!$H$17='MATRIZ DE RIESGOS DE SST'!Y69,Y69&lt;'MAPAS DE RIESGOS INHER Y RESID'!$I$18+1),'MAPAS DE RIESGOS INHER Y RESID'!$M$18,IF(OR('MAPAS DE RIESGOS INHER Y RESID'!$I$17='MATRIZ DE RIESGOS DE SST'!Y69,Y69&lt;'MAPAS DE RIESGOS INHER Y RESID'!$J$17+1),'MAPAS DE RIESGOS INHER Y RESID'!$M$17,'MAPAS DE RIESGOS INHER Y RESID'!$M$16)))</f>
        <v>BAJO</v>
      </c>
      <c r="AA69" s="99" t="str">
        <f>VLOOKUP('MATRIZ DE RIESGOS DE SST'!Z69,'TABLA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0" spans="1:27" ht="195" customHeight="1" x14ac:dyDescent="0.25">
      <c r="A70" s="123"/>
      <c r="B70" s="123"/>
      <c r="C70" s="123"/>
      <c r="D70" s="123"/>
      <c r="E70" s="123"/>
      <c r="F70" s="123"/>
      <c r="G70" s="123"/>
      <c r="H70" s="123"/>
      <c r="I70" s="123"/>
      <c r="J70" s="101" t="s">
        <v>282</v>
      </c>
      <c r="K70" s="100" t="s">
        <v>320</v>
      </c>
      <c r="L70" s="101" t="s">
        <v>694</v>
      </c>
      <c r="M70" s="76" t="s">
        <v>182</v>
      </c>
      <c r="N70" s="111">
        <f>VLOOKUP('MATRIZ DE RIESGOS DE SST'!M70,'MAPAS DE RIESGOS INHER Y RESID'!$E$3:$F$7,2,FALSE)</f>
        <v>2</v>
      </c>
      <c r="O70" s="76" t="s">
        <v>186</v>
      </c>
      <c r="P70" s="111">
        <f>VLOOKUP('MATRIZ DE RIESGOS DE SST'!O70,'MAPAS DE RIESGOS INHER Y RESID'!$O$3:$P$7,2,FALSE)</f>
        <v>16</v>
      </c>
      <c r="Q70" s="111">
        <f>+N70*P70</f>
        <v>32</v>
      </c>
      <c r="R70" s="76" t="str">
        <f>IF(OR('MAPAS DE RIESGOS INHER Y RESID'!$G$7='MATRIZ DE RIESGOS DE SST'!Q70,Q70&lt;'MAPAS DE RIESGOS INHER Y RESID'!$G$3+1),'MAPAS DE RIESGOS INHER Y RESID'!$M$6,IF(OR('MAPAS DE RIESGOS INHER Y RESID'!$H$5='MATRIZ DE RIESGOS DE SST'!Q70,Q70&lt;'MAPAS DE RIESGOS INHER Y RESID'!$I$5+1),'MAPAS DE RIESGOS INHER Y RESID'!$M$5,IF(OR('MAPAS DE RIESGOS INHER Y RESID'!$I$4='MATRIZ DE RIESGOS DE SST'!Q70,Q70&lt;'MAPAS DE RIESGOS INHER Y RESID'!$J$4+1),'MAPAS DE RIESGOS INHER Y RESID'!$M$4,'MAPAS DE RIESGOS INHER Y RESID'!$M$3)))</f>
        <v>MODERADO</v>
      </c>
      <c r="S70" s="116"/>
      <c r="T70" s="116" t="s">
        <v>272</v>
      </c>
      <c r="U70" s="116"/>
      <c r="V70" s="117" t="s">
        <v>704</v>
      </c>
      <c r="W70" s="118" t="s">
        <v>177</v>
      </c>
      <c r="X70" s="92">
        <f>VLOOKUP(W70,'MAPAS DE RIESGOS INHER Y RESID'!$E$16:$F$18,2,FALSE)</f>
        <v>0.9</v>
      </c>
      <c r="Y70" s="119">
        <f>Q70-(Q70*X70)</f>
        <v>3.1999999999999993</v>
      </c>
      <c r="Z70" s="76" t="str">
        <f>IF(OR('MAPAS DE RIESGOS INHER Y RESID'!$G$18='MATRIZ DE RIESGOS DE SST'!Y70,Y70&lt;'MAPAS DE RIESGOS INHER Y RESID'!$G$16+1),'MAPAS DE RIESGOS INHER Y RESID'!$M$19,IF(OR('MAPAS DE RIESGOS INHER Y RESID'!$H$17='MATRIZ DE RIESGOS DE SST'!Y70,Y70&lt;'MAPAS DE RIESGOS INHER Y RESID'!$I$18+1),'MAPAS DE RIESGOS INHER Y RESID'!$M$18,IF(OR('MAPAS DE RIESGOS INHER Y RESID'!$I$17='MATRIZ DE RIESGOS DE SST'!Y70,Y70&lt;'MAPAS DE RIESGOS INHER Y RESID'!$J$17+1),'MAPAS DE RIESGOS INHER Y RESID'!$M$17,'MAPAS DE RIESGOS INHER Y RESID'!$M$16)))</f>
        <v>BAJO</v>
      </c>
      <c r="AA70" s="99" t="str">
        <f>VLOOKUP('MATRIZ DE RIESGOS DE SST'!Z70,'TABLA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1" spans="1:27" ht="195" customHeight="1" x14ac:dyDescent="0.25">
      <c r="A71" s="123"/>
      <c r="B71" s="123"/>
      <c r="C71" s="123"/>
      <c r="D71" s="123"/>
      <c r="E71" s="123"/>
      <c r="F71" s="123"/>
      <c r="G71" s="123"/>
      <c r="H71" s="123"/>
      <c r="I71" s="123"/>
      <c r="J71" s="100" t="s">
        <v>755</v>
      </c>
      <c r="K71" s="100" t="s">
        <v>33</v>
      </c>
      <c r="L71" s="101" t="s">
        <v>706</v>
      </c>
      <c r="M71" s="76" t="s">
        <v>182</v>
      </c>
      <c r="N71" s="111">
        <f>VLOOKUP('MATRIZ DE RIESGOS DE SST'!M71,'MAPAS DE RIESGOS INHER Y RESID'!$E$3:$F$7,2,FALSE)</f>
        <v>2</v>
      </c>
      <c r="O71" s="76" t="s">
        <v>186</v>
      </c>
      <c r="P71" s="111">
        <f>VLOOKUP('MATRIZ DE RIESGOS DE SST'!O71,'MAPAS DE RIESGOS INHER Y RESID'!$O$3:$P$7,2,FALSE)</f>
        <v>16</v>
      </c>
      <c r="Q71" s="111">
        <f>+N71*P71</f>
        <v>32</v>
      </c>
      <c r="R71" s="76" t="str">
        <f>IF(OR('MAPAS DE RIESGOS INHER Y RESID'!$G$7='MATRIZ DE RIESGOS DE SST'!Q71,Q71&lt;'MAPAS DE RIESGOS INHER Y RESID'!$G$3+1),'MAPAS DE RIESGOS INHER Y RESID'!$M$6,IF(OR('MAPAS DE RIESGOS INHER Y RESID'!$H$5='MATRIZ DE RIESGOS DE SST'!Q71,Q71&lt;'MAPAS DE RIESGOS INHER Y RESID'!$I$5+1),'MAPAS DE RIESGOS INHER Y RESID'!$M$5,IF(OR('MAPAS DE RIESGOS INHER Y RESID'!$I$4='MATRIZ DE RIESGOS DE SST'!Q71,Q71&lt;'MAPAS DE RIESGOS INHER Y RESID'!$J$4+1),'MAPAS DE RIESGOS INHER Y RESID'!$M$4,'MAPAS DE RIESGOS INHER Y RESID'!$M$3)))</f>
        <v>MODERADO</v>
      </c>
      <c r="S71" s="116"/>
      <c r="T71" s="116" t="s">
        <v>273</v>
      </c>
      <c r="U71" s="116" t="s">
        <v>707</v>
      </c>
      <c r="V71" s="117" t="s">
        <v>708</v>
      </c>
      <c r="W71" s="118" t="s">
        <v>177</v>
      </c>
      <c r="X71" s="92">
        <f>VLOOKUP(W71,'MAPAS DE RIESGOS INHER Y RESID'!$E$16:$F$18,2,FALSE)</f>
        <v>0.9</v>
      </c>
      <c r="Y71" s="119">
        <f>Q71-(Q71*X71)</f>
        <v>3.1999999999999993</v>
      </c>
      <c r="Z71" s="76" t="str">
        <f>IF(OR('MAPAS DE RIESGOS INHER Y RESID'!$G$18='MATRIZ DE RIESGOS DE SST'!Y71,Y71&lt;'MAPAS DE RIESGOS INHER Y RESID'!$G$16+1),'MAPAS DE RIESGOS INHER Y RESID'!$M$19,IF(OR('MAPAS DE RIESGOS INHER Y RESID'!$H$17='MATRIZ DE RIESGOS DE SST'!Y71,Y71&lt;'MAPAS DE RIESGOS INHER Y RESID'!$I$18+1),'MAPAS DE RIESGOS INHER Y RESID'!$M$18,IF(OR('MAPAS DE RIESGOS INHER Y RESID'!$I$17='MATRIZ DE RIESGOS DE SST'!Y71,Y71&lt;'MAPAS DE RIESGOS INHER Y RESID'!$J$17+1),'MAPAS DE RIESGOS INHER Y RESID'!$M$17,'MAPAS DE RIESGOS INHER Y RESID'!$M$16)))</f>
        <v>BAJO</v>
      </c>
      <c r="AA71" s="99" t="str">
        <f>VLOOKUP('MATRIZ DE RIESGOS DE SST'!Z71,'TABLA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2" spans="1:27" ht="195" customHeight="1" x14ac:dyDescent="0.25">
      <c r="A72" s="123"/>
      <c r="B72" s="123"/>
      <c r="C72" s="123"/>
      <c r="D72" s="123"/>
      <c r="E72" s="123"/>
      <c r="F72" s="123"/>
      <c r="G72" s="123"/>
      <c r="H72" s="123"/>
      <c r="I72" s="123"/>
      <c r="J72" s="100" t="s">
        <v>756</v>
      </c>
      <c r="K72" s="100" t="s">
        <v>710</v>
      </c>
      <c r="L72" s="101" t="s">
        <v>709</v>
      </c>
      <c r="M72" s="76" t="s">
        <v>183</v>
      </c>
      <c r="N72" s="111">
        <f>VLOOKUP('MATRIZ DE RIESGOS DE SST'!M72,'MAPAS DE RIESGOS INHER Y RESID'!$E$3:$F$7,2,FALSE)</f>
        <v>1</v>
      </c>
      <c r="O72" s="76" t="s">
        <v>186</v>
      </c>
      <c r="P72" s="111">
        <f>VLOOKUP('MATRIZ DE RIESGOS DE SST'!O72,'MAPAS DE RIESGOS INHER Y RESID'!$O$3:$P$7,2,FALSE)</f>
        <v>16</v>
      </c>
      <c r="Q72" s="111">
        <f t="shared" si="14"/>
        <v>16</v>
      </c>
      <c r="R72" s="76" t="str">
        <f>IF(OR('MAPAS DE RIESGOS INHER Y RESID'!$G$7='MATRIZ DE RIESGOS DE SST'!Q72,Q72&lt;'MAPAS DE RIESGOS INHER Y RESID'!$G$3+1),'MAPAS DE RIESGOS INHER Y RESID'!$M$6,IF(OR('MAPAS DE RIESGOS INHER Y RESID'!$H$5='MATRIZ DE RIESGOS DE SST'!Q72,Q72&lt;'MAPAS DE RIESGOS INHER Y RESID'!$I$5+1),'MAPAS DE RIESGOS INHER Y RESID'!$M$5,IF(OR('MAPAS DE RIESGOS INHER Y RESID'!$I$4='MATRIZ DE RIESGOS DE SST'!Q72,Q72&lt;'MAPAS DE RIESGOS INHER Y RESID'!$J$4+1),'MAPAS DE RIESGOS INHER Y RESID'!$M$4,'MAPAS DE RIESGOS INHER Y RESID'!$M$3)))</f>
        <v>MODERADO</v>
      </c>
      <c r="S72" s="116"/>
      <c r="T72" s="116"/>
      <c r="U72" s="116"/>
      <c r="V72" s="117" t="s">
        <v>711</v>
      </c>
      <c r="W72" s="118" t="s">
        <v>177</v>
      </c>
      <c r="X72" s="92">
        <f>VLOOKUP(W72,'MAPAS DE RIESGOS INHER Y RESID'!$E$16:$F$18,2,FALSE)</f>
        <v>0.9</v>
      </c>
      <c r="Y72" s="119">
        <f t="shared" si="15"/>
        <v>1.5999999999999996</v>
      </c>
      <c r="Z72" s="76" t="str">
        <f>IF(OR('MAPAS DE RIESGOS INHER Y RESID'!$G$18='MATRIZ DE RIESGOS DE SST'!Y72,Y72&lt;'MAPAS DE RIESGOS INHER Y RESID'!$G$16+1),'MAPAS DE RIESGOS INHER Y RESID'!$M$19,IF(OR('MAPAS DE RIESGOS INHER Y RESID'!$H$17='MATRIZ DE RIESGOS DE SST'!Y72,Y72&lt;'MAPAS DE RIESGOS INHER Y RESID'!$I$18+1),'MAPAS DE RIESGOS INHER Y RESID'!$M$18,IF(OR('MAPAS DE RIESGOS INHER Y RESID'!$I$17='MATRIZ DE RIESGOS DE SST'!Y72,Y72&lt;'MAPAS DE RIESGOS INHER Y RESID'!$J$17+1),'MAPAS DE RIESGOS INHER Y RESID'!$M$17,'MAPAS DE RIESGOS INHER Y RESID'!$M$16)))</f>
        <v>BAJO</v>
      </c>
      <c r="AA72" s="99" t="str">
        <f>VLOOKUP('MATRIZ DE RIESGOS DE SST'!Z72,'TABLA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3" spans="1:27" ht="156" customHeight="1" x14ac:dyDescent="0.25">
      <c r="A73" s="123"/>
      <c r="B73" s="123"/>
      <c r="C73" s="123"/>
      <c r="D73" s="123"/>
      <c r="E73" s="123"/>
      <c r="F73" s="123"/>
      <c r="G73" s="123"/>
      <c r="H73" s="123"/>
      <c r="I73" s="123"/>
      <c r="J73" s="101" t="s">
        <v>757</v>
      </c>
      <c r="K73" s="100" t="s">
        <v>48</v>
      </c>
      <c r="L73" s="101" t="s">
        <v>713</v>
      </c>
      <c r="M73" s="76" t="s">
        <v>182</v>
      </c>
      <c r="N73" s="111">
        <f>VLOOKUP('MATRIZ DE RIESGOS DE SST'!M73,'MAPAS DE RIESGOS INHER Y RESID'!$E$3:$F$7,2,FALSE)</f>
        <v>2</v>
      </c>
      <c r="O73" s="76" t="s">
        <v>187</v>
      </c>
      <c r="P73" s="111">
        <f>VLOOKUP('MATRIZ DE RIESGOS DE SST'!O73,'MAPAS DE RIESGOS INHER Y RESID'!$O$3:$P$7,2,FALSE)</f>
        <v>256</v>
      </c>
      <c r="Q73" s="111">
        <f t="shared" si="14"/>
        <v>512</v>
      </c>
      <c r="R73" s="76" t="str">
        <f>IF(OR('MAPAS DE RIESGOS INHER Y RESID'!$G$7='MATRIZ DE RIESGOS DE SST'!Q73,Q73&lt;'MAPAS DE RIESGOS INHER Y RESID'!$G$3+1),'MAPAS DE RIESGOS INHER Y RESID'!$M$6,IF(OR('MAPAS DE RIESGOS INHER Y RESID'!$H$5='MATRIZ DE RIESGOS DE SST'!Q73,Q73&lt;'MAPAS DE RIESGOS INHER Y RESID'!$I$5+1),'MAPAS DE RIESGOS INHER Y RESID'!$M$5,IF(OR('MAPAS DE RIESGOS INHER Y RESID'!$I$4='MATRIZ DE RIESGOS DE SST'!Q73,Q73&lt;'MAPAS DE RIESGOS INHER Y RESID'!$J$4+1),'MAPAS DE RIESGOS INHER Y RESID'!$M$4,'MAPAS DE RIESGOS INHER Y RESID'!$M$3)))</f>
        <v>ALTO</v>
      </c>
      <c r="S73" s="116"/>
      <c r="T73" s="116" t="s">
        <v>328</v>
      </c>
      <c r="U73" s="116" t="s">
        <v>714</v>
      </c>
      <c r="V73" s="117"/>
      <c r="W73" s="118" t="s">
        <v>177</v>
      </c>
      <c r="X73" s="92">
        <f>VLOOKUP(W73,'MAPAS DE RIESGOS INHER Y RESID'!$E$16:$F$18,2,FALSE)</f>
        <v>0.9</v>
      </c>
      <c r="Y73" s="119">
        <f t="shared" si="15"/>
        <v>51.199999999999989</v>
      </c>
      <c r="Z73" s="76" t="str">
        <f>IF(OR('MAPAS DE RIESGOS INHER Y RESID'!$G$18='MATRIZ DE RIESGOS DE SST'!Y73,Y73&lt;'MAPAS DE RIESGOS INHER Y RESID'!$G$16+1),'MAPAS DE RIESGOS INHER Y RESID'!$M$19,IF(OR('MAPAS DE RIESGOS INHER Y RESID'!$H$17='MATRIZ DE RIESGOS DE SST'!Y73,Y73&lt;'MAPAS DE RIESGOS INHER Y RESID'!$I$18+1),'MAPAS DE RIESGOS INHER Y RESID'!$M$18,IF(OR('MAPAS DE RIESGOS INHER Y RESID'!$I$17='MATRIZ DE RIESGOS DE SST'!Y73,Y73&lt;'MAPAS DE RIESGOS INHER Y RESID'!$J$17+1),'MAPAS DE RIESGOS INHER Y RESID'!$M$17,'MAPAS DE RIESGOS INHER Y RESID'!$M$16)))</f>
        <v>MODERADO</v>
      </c>
      <c r="AA73" s="99" t="str">
        <f>VLOOKUP('MATRIZ DE RIESGOS DE SST'!Z73,'TABLA DE CRITERIOS'!$A$25:$B$28,2,FALSE)</f>
        <v>Reforzar la divulgación y aplicación de los controles existentes para mejorar su eficacia o complementar dichos controles estableciendo el plan de acción necesario, teniendo en cuenta la jerarquía de definición de controles.</v>
      </c>
    </row>
    <row r="74" spans="1:27" ht="234" x14ac:dyDescent="0.25">
      <c r="A74" s="123"/>
      <c r="B74" s="123"/>
      <c r="C74" s="123"/>
      <c r="D74" s="123"/>
      <c r="E74" s="123"/>
      <c r="F74" s="123"/>
      <c r="G74" s="123"/>
      <c r="H74" s="123"/>
      <c r="I74" s="123"/>
      <c r="J74" s="100" t="s">
        <v>284</v>
      </c>
      <c r="K74" s="100" t="s">
        <v>48</v>
      </c>
      <c r="L74" s="101" t="s">
        <v>715</v>
      </c>
      <c r="M74" s="76" t="s">
        <v>182</v>
      </c>
      <c r="N74" s="111">
        <f>VLOOKUP('MATRIZ DE RIESGOS DE SST'!M74,'MAPAS DE RIESGOS INHER Y RESID'!$E$3:$F$7,2,FALSE)</f>
        <v>2</v>
      </c>
      <c r="O74" s="76" t="s">
        <v>186</v>
      </c>
      <c r="P74" s="111">
        <f>VLOOKUP('MATRIZ DE RIESGOS DE SST'!O74,'MAPAS DE RIESGOS INHER Y RESID'!$O$3:$P$7,2,FALSE)</f>
        <v>16</v>
      </c>
      <c r="Q74" s="111">
        <f t="shared" si="14"/>
        <v>32</v>
      </c>
      <c r="R74" s="76" t="str">
        <f>IF(OR('MAPAS DE RIESGOS INHER Y RESID'!$G$7='MATRIZ DE RIESGOS DE SST'!Q74,Q74&lt;'MAPAS DE RIESGOS INHER Y RESID'!$G$3+1),'MAPAS DE RIESGOS INHER Y RESID'!$M$6,IF(OR('MAPAS DE RIESGOS INHER Y RESID'!$H$5='MATRIZ DE RIESGOS DE SST'!Q74,Q74&lt;'MAPAS DE RIESGOS INHER Y RESID'!$I$5+1),'MAPAS DE RIESGOS INHER Y RESID'!$M$5,IF(OR('MAPAS DE RIESGOS INHER Y RESID'!$I$4='MATRIZ DE RIESGOS DE SST'!Q74,Q74&lt;'MAPAS DE RIESGOS INHER Y RESID'!$J$4+1),'MAPAS DE RIESGOS INHER Y RESID'!$M$4,'MAPAS DE RIESGOS INHER Y RESID'!$M$3)))</f>
        <v>MODERADO</v>
      </c>
      <c r="S74" s="116"/>
      <c r="T74" s="116" t="s">
        <v>330</v>
      </c>
      <c r="U74" s="116" t="s">
        <v>327</v>
      </c>
      <c r="V74" s="117" t="s">
        <v>711</v>
      </c>
      <c r="W74" s="118" t="s">
        <v>177</v>
      </c>
      <c r="X74" s="92">
        <f>VLOOKUP(W74,'MAPAS DE RIESGOS INHER Y RESID'!$E$16:$F$18,2,FALSE)</f>
        <v>0.9</v>
      </c>
      <c r="Y74" s="119">
        <f t="shared" si="15"/>
        <v>3.1999999999999993</v>
      </c>
      <c r="Z74" s="76" t="str">
        <f>IF(OR('MAPAS DE RIESGOS INHER Y RESID'!$G$18='MATRIZ DE RIESGOS DE SST'!Y74,Y74&lt;'MAPAS DE RIESGOS INHER Y RESID'!$G$16+1),'MAPAS DE RIESGOS INHER Y RESID'!$M$19,IF(OR('MAPAS DE RIESGOS INHER Y RESID'!$H$17='MATRIZ DE RIESGOS DE SST'!Y74,Y74&lt;'MAPAS DE RIESGOS INHER Y RESID'!$I$18+1),'MAPAS DE RIESGOS INHER Y RESID'!$M$18,IF(OR('MAPAS DE RIESGOS INHER Y RESID'!$I$17='MATRIZ DE RIESGOS DE SST'!Y74,Y74&lt;'MAPAS DE RIESGOS INHER Y RESID'!$J$17+1),'MAPAS DE RIESGOS INHER Y RESID'!$M$17,'MAPAS DE RIESGOS INHER Y RESID'!$M$16)))</f>
        <v>BAJO</v>
      </c>
      <c r="AA74" s="99" t="str">
        <f>VLOOKUP('MATRIZ DE RIESGOS DE SST'!Z74,'TABLA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5" spans="1:27" ht="211.5" customHeight="1" x14ac:dyDescent="0.25">
      <c r="A75" s="123"/>
      <c r="B75" s="123"/>
      <c r="C75" s="123"/>
      <c r="D75" s="123"/>
      <c r="E75" s="123"/>
      <c r="F75" s="123"/>
      <c r="G75" s="123"/>
      <c r="H75" s="123"/>
      <c r="I75" s="123"/>
      <c r="J75" s="100" t="s">
        <v>274</v>
      </c>
      <c r="K75" s="100" t="s">
        <v>335</v>
      </c>
      <c r="L75" s="101" t="s">
        <v>716</v>
      </c>
      <c r="M75" s="76" t="s">
        <v>182</v>
      </c>
      <c r="N75" s="111">
        <f>VLOOKUP('MATRIZ DE RIESGOS DE SST'!M75,'MAPAS DE RIESGOS INHER Y RESID'!$E$3:$F$7,2,FALSE)</f>
        <v>2</v>
      </c>
      <c r="O75" s="76" t="s">
        <v>184</v>
      </c>
      <c r="P75" s="111">
        <f>VLOOKUP('MATRIZ DE RIESGOS DE SST'!O75,'MAPAS DE RIESGOS INHER Y RESID'!$O$3:$P$7,2,FALSE)</f>
        <v>2</v>
      </c>
      <c r="Q75" s="111">
        <f t="shared" si="14"/>
        <v>4</v>
      </c>
      <c r="R75" s="76" t="str">
        <f>IF(OR('MAPAS DE RIESGOS INHER Y RESID'!$G$7='MATRIZ DE RIESGOS DE SST'!Q75,Q75&lt;'MAPAS DE RIESGOS INHER Y RESID'!$G$3+1),'MAPAS DE RIESGOS INHER Y RESID'!$M$6,IF(OR('MAPAS DE RIESGOS INHER Y RESID'!$H$5='MATRIZ DE RIESGOS DE SST'!Q75,Q75&lt;'MAPAS DE RIESGOS INHER Y RESID'!$I$5+1),'MAPAS DE RIESGOS INHER Y RESID'!$M$5,IF(OR('MAPAS DE RIESGOS INHER Y RESID'!$I$4='MATRIZ DE RIESGOS DE SST'!Q75,Q75&lt;'MAPAS DE RIESGOS INHER Y RESID'!$J$4+1),'MAPAS DE RIESGOS INHER Y RESID'!$M$4,'MAPAS DE RIESGOS INHER Y RESID'!$M$3)))</f>
        <v>BAJO</v>
      </c>
      <c r="S75" s="116"/>
      <c r="T75" s="116"/>
      <c r="U75" s="116" t="s">
        <v>336</v>
      </c>
      <c r="V75" s="117" t="s">
        <v>719</v>
      </c>
      <c r="W75" s="118" t="s">
        <v>177</v>
      </c>
      <c r="X75" s="92">
        <f>VLOOKUP(W75,'MAPAS DE RIESGOS INHER Y RESID'!$E$16:$F$18,2,FALSE)</f>
        <v>0.9</v>
      </c>
      <c r="Y75" s="119">
        <f t="shared" si="15"/>
        <v>0.39999999999999991</v>
      </c>
      <c r="Z75" s="76" t="str">
        <f>IF(OR('MAPAS DE RIESGOS INHER Y RESID'!$G$18='MATRIZ DE RIESGOS DE SST'!Y75,Y75&lt;'MAPAS DE RIESGOS INHER Y RESID'!$G$16+1),'MAPAS DE RIESGOS INHER Y RESID'!$M$19,IF(OR('MAPAS DE RIESGOS INHER Y RESID'!$H$17='MATRIZ DE RIESGOS DE SST'!Y75,Y75&lt;'MAPAS DE RIESGOS INHER Y RESID'!$I$18+1),'MAPAS DE RIESGOS INHER Y RESID'!$M$18,IF(OR('MAPAS DE RIESGOS INHER Y RESID'!$I$17='MATRIZ DE RIESGOS DE SST'!Y75,Y75&lt;'MAPAS DE RIESGOS INHER Y RESID'!$J$17+1),'MAPAS DE RIESGOS INHER Y RESID'!$M$17,'MAPAS DE RIESGOS INHER Y RESID'!$M$16)))</f>
        <v>BAJO</v>
      </c>
      <c r="AA75" s="99" t="str">
        <f>VLOOKUP('MATRIZ DE RIESGOS DE SST'!Z75,'TABLA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6" spans="1:27" ht="195" customHeight="1" x14ac:dyDescent="0.25">
      <c r="A76" s="123"/>
      <c r="B76" s="123"/>
      <c r="C76" s="123"/>
      <c r="D76" s="123"/>
      <c r="E76" s="123"/>
      <c r="F76" s="123"/>
      <c r="G76" s="123"/>
      <c r="H76" s="123"/>
      <c r="I76" s="123"/>
      <c r="J76" s="100" t="s">
        <v>722</v>
      </c>
      <c r="K76" s="100" t="s">
        <v>723</v>
      </c>
      <c r="L76" s="101" t="s">
        <v>58</v>
      </c>
      <c r="M76" s="76" t="s">
        <v>182</v>
      </c>
      <c r="N76" s="111">
        <f>VLOOKUP('MATRIZ DE RIESGOS DE SST'!M76,'MAPAS DE RIESGOS INHER Y RESID'!$E$3:$F$7,2,FALSE)</f>
        <v>2</v>
      </c>
      <c r="O76" s="76" t="s">
        <v>185</v>
      </c>
      <c r="P76" s="111">
        <f>VLOOKUP('MATRIZ DE RIESGOS DE SST'!O76,'MAPAS DE RIESGOS INHER Y RESID'!$O$3:$P$7,2,FALSE)</f>
        <v>4</v>
      </c>
      <c r="Q76" s="111">
        <f t="shared" si="14"/>
        <v>8</v>
      </c>
      <c r="R76" s="76" t="str">
        <f>IF(OR('MAPAS DE RIESGOS INHER Y RESID'!$G$7='MATRIZ DE RIESGOS DE SST'!Q76,Q76&lt;'MAPAS DE RIESGOS INHER Y RESID'!$G$3+1),'MAPAS DE RIESGOS INHER Y RESID'!$M$6,IF(OR('MAPAS DE RIESGOS INHER Y RESID'!$H$5='MATRIZ DE RIESGOS DE SST'!Q76,Q76&lt;'MAPAS DE RIESGOS INHER Y RESID'!$I$5+1),'MAPAS DE RIESGOS INHER Y RESID'!$M$5,IF(OR('MAPAS DE RIESGOS INHER Y RESID'!$I$4='MATRIZ DE RIESGOS DE SST'!Q76,Q76&lt;'MAPAS DE RIESGOS INHER Y RESID'!$J$4+1),'MAPAS DE RIESGOS INHER Y RESID'!$M$4,'MAPAS DE RIESGOS INHER Y RESID'!$M$3)))</f>
        <v>BAJO</v>
      </c>
      <c r="S76" s="116"/>
      <c r="T76" s="116"/>
      <c r="U76" s="116" t="s">
        <v>720</v>
      </c>
      <c r="V76" s="117" t="s">
        <v>721</v>
      </c>
      <c r="W76" s="118" t="s">
        <v>177</v>
      </c>
      <c r="X76" s="92">
        <f>VLOOKUP(W76,'MAPAS DE RIESGOS INHER Y RESID'!$E$16:$F$18,2,FALSE)</f>
        <v>0.9</v>
      </c>
      <c r="Y76" s="119">
        <f t="shared" si="15"/>
        <v>0.79999999999999982</v>
      </c>
      <c r="Z76" s="76" t="str">
        <f>IF(OR('MAPAS DE RIESGOS INHER Y RESID'!$G$18='MATRIZ DE RIESGOS DE SST'!Y76,Y76&lt;'MAPAS DE RIESGOS INHER Y RESID'!$G$16+1),'MAPAS DE RIESGOS INHER Y RESID'!$M$19,IF(OR('MAPAS DE RIESGOS INHER Y RESID'!$H$17='MATRIZ DE RIESGOS DE SST'!Y76,Y76&lt;'MAPAS DE RIESGOS INHER Y RESID'!$I$18+1),'MAPAS DE RIESGOS INHER Y RESID'!$M$18,IF(OR('MAPAS DE RIESGOS INHER Y RESID'!$I$17='MATRIZ DE RIESGOS DE SST'!Y76,Y76&lt;'MAPAS DE RIESGOS INHER Y RESID'!$J$17+1),'MAPAS DE RIESGOS INHER Y RESID'!$M$17,'MAPAS DE RIESGOS INHER Y RESID'!$M$16)))</f>
        <v>BAJO</v>
      </c>
      <c r="AA76" s="99" t="str">
        <f>VLOOKUP('MATRIZ DE RIESGOS DE SST'!Z76,'TABLA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7" spans="1:27" ht="156" customHeight="1" x14ac:dyDescent="0.25">
      <c r="A77" s="123"/>
      <c r="B77" s="123"/>
      <c r="C77" s="123"/>
      <c r="D77" s="123"/>
      <c r="E77" s="123"/>
      <c r="F77" s="123"/>
      <c r="G77" s="123"/>
      <c r="H77" s="123"/>
      <c r="I77" s="123"/>
      <c r="J77" s="100" t="s">
        <v>285</v>
      </c>
      <c r="K77" s="100" t="s">
        <v>343</v>
      </c>
      <c r="L77" s="101" t="s">
        <v>725</v>
      </c>
      <c r="M77" s="76" t="s">
        <v>182</v>
      </c>
      <c r="N77" s="111">
        <f>VLOOKUP('MATRIZ DE RIESGOS DE SST'!M77,'MAPAS DE RIESGOS INHER Y RESID'!$E$3:$F$7,2,FALSE)</f>
        <v>2</v>
      </c>
      <c r="O77" s="76" t="s">
        <v>187</v>
      </c>
      <c r="P77" s="111">
        <f>VLOOKUP('MATRIZ DE RIESGOS DE SST'!O77,'MAPAS DE RIESGOS INHER Y RESID'!$O$3:$P$7,2,FALSE)</f>
        <v>256</v>
      </c>
      <c r="Q77" s="111">
        <f>+N77*P77</f>
        <v>512</v>
      </c>
      <c r="R77" s="76" t="str">
        <f>IF(OR('MAPAS DE RIESGOS INHER Y RESID'!$G$7='MATRIZ DE RIESGOS DE SST'!Q77,Q77&lt;'MAPAS DE RIESGOS INHER Y RESID'!$G$3+1),'MAPAS DE RIESGOS INHER Y RESID'!$M$6,IF(OR('MAPAS DE RIESGOS INHER Y RESID'!$H$5='MATRIZ DE RIESGOS DE SST'!Q77,Q77&lt;'MAPAS DE RIESGOS INHER Y RESID'!$I$5+1),'MAPAS DE RIESGOS INHER Y RESID'!$M$5,IF(OR('MAPAS DE RIESGOS INHER Y RESID'!$I$4='MATRIZ DE RIESGOS DE SST'!Q77,Q77&lt;'MAPAS DE RIESGOS INHER Y RESID'!$J$4+1),'MAPAS DE RIESGOS INHER Y RESID'!$M$4,'MAPAS DE RIESGOS INHER Y RESID'!$M$3)))</f>
        <v>ALTO</v>
      </c>
      <c r="S77" s="116" t="s">
        <v>288</v>
      </c>
      <c r="T77" s="116"/>
      <c r="U77" s="116" t="s">
        <v>254</v>
      </c>
      <c r="V77" s="117" t="s">
        <v>255</v>
      </c>
      <c r="W77" s="118" t="s">
        <v>177</v>
      </c>
      <c r="X77" s="92">
        <f>VLOOKUP(W77,'MAPAS DE RIESGOS INHER Y RESID'!$E$16:$F$18,2,FALSE)</f>
        <v>0.9</v>
      </c>
      <c r="Y77" s="119">
        <f t="shared" si="15"/>
        <v>51.199999999999989</v>
      </c>
      <c r="Z77" s="76" t="str">
        <f>IF(OR('MAPAS DE RIESGOS INHER Y RESID'!$G$18='MATRIZ DE RIESGOS DE SST'!Y77,Y77&lt;'MAPAS DE RIESGOS INHER Y RESID'!$G$16+1),'MAPAS DE RIESGOS INHER Y RESID'!$M$19,IF(OR('MAPAS DE RIESGOS INHER Y RESID'!$H$17='MATRIZ DE RIESGOS DE SST'!Y77,Y77&lt;'MAPAS DE RIESGOS INHER Y RESID'!$I$18+1),'MAPAS DE RIESGOS INHER Y RESID'!$M$18,IF(OR('MAPAS DE RIESGOS INHER Y RESID'!$I$17='MATRIZ DE RIESGOS DE SST'!Y77,Y77&lt;'MAPAS DE RIESGOS INHER Y RESID'!$J$17+1),'MAPAS DE RIESGOS INHER Y RESID'!$M$17,'MAPAS DE RIESGOS INHER Y RESID'!$M$16)))</f>
        <v>MODERADO</v>
      </c>
      <c r="AA77" s="99" t="str">
        <f>VLOOKUP('MATRIZ DE RIESGOS DE SST'!Z77,'TABLA DE CRITERIOS'!$A$25:$B$28,2,FALSE)</f>
        <v>Reforzar la divulgación y aplicación de los controles existentes para mejorar su eficacia o complementar dichos controles estableciendo el plan de acción necesario, teniendo en cuenta la jerarquía de definición de controles.</v>
      </c>
    </row>
    <row r="78" spans="1:27" ht="214.5" x14ac:dyDescent="0.25">
      <c r="A78" s="123"/>
      <c r="B78" s="123"/>
      <c r="C78" s="123"/>
      <c r="D78" s="123"/>
      <c r="E78" s="123"/>
      <c r="F78" s="123"/>
      <c r="G78" s="123"/>
      <c r="H78" s="123"/>
      <c r="I78" s="123"/>
      <c r="J78" s="99" t="s">
        <v>61</v>
      </c>
      <c r="K78" s="102" t="s">
        <v>348</v>
      </c>
      <c r="L78" s="99" t="s">
        <v>729</v>
      </c>
      <c r="M78" s="76" t="s">
        <v>182</v>
      </c>
      <c r="N78" s="111">
        <f>VLOOKUP('MATRIZ DE RIESGOS DE SST'!M78,'MAPAS DE RIESGOS INHER Y RESID'!$E$3:$F$7,2,FALSE)</f>
        <v>2</v>
      </c>
      <c r="O78" s="76" t="s">
        <v>185</v>
      </c>
      <c r="P78" s="111">
        <f>VLOOKUP('MATRIZ DE RIESGOS DE SST'!O78,'MAPAS DE RIESGOS INHER Y RESID'!$O$3:$P$7,2,FALSE)</f>
        <v>4</v>
      </c>
      <c r="Q78" s="111">
        <f t="shared" ref="Q78:Q92" si="16">+N78*P78</f>
        <v>8</v>
      </c>
      <c r="R78" s="76" t="str">
        <f>IF(OR('MAPAS DE RIESGOS INHER Y RESID'!$G$7='MATRIZ DE RIESGOS DE SST'!Q78,Q78&lt;'MAPAS DE RIESGOS INHER Y RESID'!$G$3+1),'MAPAS DE RIESGOS INHER Y RESID'!$M$6,IF(OR('MAPAS DE RIESGOS INHER Y RESID'!$H$5='MATRIZ DE RIESGOS DE SST'!Q78,Q78&lt;'MAPAS DE RIESGOS INHER Y RESID'!$I$5+1),'MAPAS DE RIESGOS INHER Y RESID'!$M$5,IF(OR('MAPAS DE RIESGOS INHER Y RESID'!$I$4='MATRIZ DE RIESGOS DE SST'!Q78,Q78&lt;'MAPAS DE RIESGOS INHER Y RESID'!$J$4+1),'MAPAS DE RIESGOS INHER Y RESID'!$M$4,'MAPAS DE RIESGOS INHER Y RESID'!$M$3)))</f>
        <v>BAJO</v>
      </c>
      <c r="S78" s="116"/>
      <c r="T78" s="116"/>
      <c r="U78" s="116" t="s">
        <v>732</v>
      </c>
      <c r="V78" s="117" t="s">
        <v>730</v>
      </c>
      <c r="W78" s="118" t="s">
        <v>177</v>
      </c>
      <c r="X78" s="92">
        <f>VLOOKUP(W78,'MAPAS DE RIESGOS INHER Y RESID'!$E$16:$F$18,2,FALSE)</f>
        <v>0.9</v>
      </c>
      <c r="Y78" s="119">
        <f t="shared" ref="Y78:Y92" si="17">Q78-(Q78*X78)</f>
        <v>0.79999999999999982</v>
      </c>
      <c r="Z78" s="76" t="str">
        <f>IF(OR('MAPAS DE RIESGOS INHER Y RESID'!$G$18='MATRIZ DE RIESGOS DE SST'!Y78,Y78&lt;'MAPAS DE RIESGOS INHER Y RESID'!$G$16+1),'MAPAS DE RIESGOS INHER Y RESID'!$M$19,IF(OR('MAPAS DE RIESGOS INHER Y RESID'!$H$17='MATRIZ DE RIESGOS DE SST'!Y78,Y78&lt;'MAPAS DE RIESGOS INHER Y RESID'!$I$18+1),'MAPAS DE RIESGOS INHER Y RESID'!$M$18,IF(OR('MAPAS DE RIESGOS INHER Y RESID'!$I$17='MATRIZ DE RIESGOS DE SST'!Y78,Y78&lt;'MAPAS DE RIESGOS INHER Y RESID'!$J$17+1),'MAPAS DE RIESGOS INHER Y RESID'!$M$17,'MAPAS DE RIESGOS INHER Y RESID'!$M$16)))</f>
        <v>BAJO</v>
      </c>
      <c r="AA78" s="99" t="str">
        <f>VLOOKUP('MATRIZ DE RIESGOS DE SST'!Z78,'TABLA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79" spans="1:27" ht="273" x14ac:dyDescent="0.25">
      <c r="A79" s="123"/>
      <c r="B79" s="123"/>
      <c r="C79" s="123"/>
      <c r="D79" s="123"/>
      <c r="E79" s="123"/>
      <c r="F79" s="123"/>
      <c r="G79" s="123"/>
      <c r="H79" s="123"/>
      <c r="I79" s="123"/>
      <c r="J79" s="100" t="s">
        <v>63</v>
      </c>
      <c r="K79" s="100" t="s">
        <v>341</v>
      </c>
      <c r="L79" s="101" t="s">
        <v>65</v>
      </c>
      <c r="M79" s="76" t="s">
        <v>182</v>
      </c>
      <c r="N79" s="111">
        <f>VLOOKUP('MATRIZ DE RIESGOS DE SST'!M79,'MAPAS DE RIESGOS INHER Y RESID'!$E$3:$F$7,2,FALSE)</f>
        <v>2</v>
      </c>
      <c r="O79" s="76" t="s">
        <v>185</v>
      </c>
      <c r="P79" s="111">
        <f>VLOOKUP('MATRIZ DE RIESGOS DE SST'!O79,'MAPAS DE RIESGOS INHER Y RESID'!$O$3:$P$7,2,FALSE)</f>
        <v>4</v>
      </c>
      <c r="Q79" s="111">
        <f t="shared" si="16"/>
        <v>8</v>
      </c>
      <c r="R79" s="76" t="str">
        <f>IF(OR('MAPAS DE RIESGOS INHER Y RESID'!$G$7='MATRIZ DE RIESGOS DE SST'!Q79,Q79&lt;'MAPAS DE RIESGOS INHER Y RESID'!$G$3+1),'MAPAS DE RIESGOS INHER Y RESID'!$M$6,IF(OR('MAPAS DE RIESGOS INHER Y RESID'!$H$5='MATRIZ DE RIESGOS DE SST'!Q79,Q79&lt;'MAPAS DE RIESGOS INHER Y RESID'!$I$5+1),'MAPAS DE RIESGOS INHER Y RESID'!$M$5,IF(OR('MAPAS DE RIESGOS INHER Y RESID'!$I$4='MATRIZ DE RIESGOS DE SST'!Q79,Q79&lt;'MAPAS DE RIESGOS INHER Y RESID'!$J$4+1),'MAPAS DE RIESGOS INHER Y RESID'!$M$4,'MAPAS DE RIESGOS INHER Y RESID'!$M$3)))</f>
        <v>BAJO</v>
      </c>
      <c r="S79" s="116"/>
      <c r="T79" s="116"/>
      <c r="U79" s="116" t="s">
        <v>654</v>
      </c>
      <c r="V79" s="117" t="s">
        <v>656</v>
      </c>
      <c r="W79" s="118" t="s">
        <v>176</v>
      </c>
      <c r="X79" s="92">
        <f>VLOOKUP(W79,'MAPAS DE RIESGOS INHER Y RESID'!$E$16:$F$18,2,FALSE)</f>
        <v>0.4</v>
      </c>
      <c r="Y79" s="119">
        <f t="shared" si="17"/>
        <v>4.8</v>
      </c>
      <c r="Z79" s="76" t="str">
        <f>IF(OR('MAPAS DE RIESGOS INHER Y RESID'!$G$18='MATRIZ DE RIESGOS DE SST'!Y79,Y79&lt;'MAPAS DE RIESGOS INHER Y RESID'!$G$16+1),'MAPAS DE RIESGOS INHER Y RESID'!$M$19,IF(OR('MAPAS DE RIESGOS INHER Y RESID'!$H$17='MATRIZ DE RIESGOS DE SST'!Y79,Y79&lt;'MAPAS DE RIESGOS INHER Y RESID'!$I$18+1),'MAPAS DE RIESGOS INHER Y RESID'!$M$18,IF(OR('MAPAS DE RIESGOS INHER Y RESID'!$I$17='MATRIZ DE RIESGOS DE SST'!Y79,Y79&lt;'MAPAS DE RIESGOS INHER Y RESID'!$J$17+1),'MAPAS DE RIESGOS INHER Y RESID'!$M$17,'MAPAS DE RIESGOS INHER Y RESID'!$M$16)))</f>
        <v>BAJO</v>
      </c>
      <c r="AA79" s="99" t="str">
        <f>VLOOKUP('MATRIZ DE RIESGOS DE SST'!Z79,'TABLA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80" spans="1:27" ht="331.5" x14ac:dyDescent="0.25">
      <c r="A80" s="123"/>
      <c r="B80" s="123"/>
      <c r="C80" s="123"/>
      <c r="D80" s="123"/>
      <c r="E80" s="123"/>
      <c r="F80" s="123"/>
      <c r="G80" s="123"/>
      <c r="H80" s="123"/>
      <c r="I80" s="123"/>
      <c r="J80" s="101" t="s">
        <v>293</v>
      </c>
      <c r="K80" s="100" t="s">
        <v>377</v>
      </c>
      <c r="L80" s="101" t="s">
        <v>70</v>
      </c>
      <c r="M80" s="76" t="s">
        <v>182</v>
      </c>
      <c r="N80" s="111">
        <f>VLOOKUP('MATRIZ DE RIESGOS DE SST'!M80,'MAPAS DE RIESGOS INHER Y RESID'!$E$3:$F$7,2,FALSE)</f>
        <v>2</v>
      </c>
      <c r="O80" s="76" t="s">
        <v>186</v>
      </c>
      <c r="P80" s="111">
        <f>VLOOKUP('MATRIZ DE RIESGOS DE SST'!O80,'MAPAS DE RIESGOS INHER Y RESID'!$O$3:$P$7,2,FALSE)</f>
        <v>16</v>
      </c>
      <c r="Q80" s="111">
        <f t="shared" si="16"/>
        <v>32</v>
      </c>
      <c r="R80" s="76" t="str">
        <f>IF(OR('MAPAS DE RIESGOS INHER Y RESID'!$G$7='MATRIZ DE RIESGOS DE SST'!Q80,Q80&lt;'MAPAS DE RIESGOS INHER Y RESID'!$G$3+1),'MAPAS DE RIESGOS INHER Y RESID'!$M$6,IF(OR('MAPAS DE RIESGOS INHER Y RESID'!$H$5='MATRIZ DE RIESGOS DE SST'!Q80,Q80&lt;'MAPAS DE RIESGOS INHER Y RESID'!$I$5+1),'MAPAS DE RIESGOS INHER Y RESID'!$M$5,IF(OR('MAPAS DE RIESGOS INHER Y RESID'!$I$4='MATRIZ DE RIESGOS DE SST'!Q80,Q80&lt;'MAPAS DE RIESGOS INHER Y RESID'!$J$4+1),'MAPAS DE RIESGOS INHER Y RESID'!$M$4,'MAPAS DE RIESGOS INHER Y RESID'!$M$3)))</f>
        <v>MODERADO</v>
      </c>
      <c r="S80" s="116"/>
      <c r="T80" s="116"/>
      <c r="U80" s="116" t="s">
        <v>269</v>
      </c>
      <c r="V80" s="117" t="s">
        <v>376</v>
      </c>
      <c r="W80" s="118" t="s">
        <v>177</v>
      </c>
      <c r="X80" s="92">
        <f>VLOOKUP(W80,'MAPAS DE RIESGOS INHER Y RESID'!$E$16:$F$18,2,FALSE)</f>
        <v>0.9</v>
      </c>
      <c r="Y80" s="119">
        <f t="shared" si="17"/>
        <v>3.1999999999999993</v>
      </c>
      <c r="Z80" s="76" t="str">
        <f>IF(OR('MAPAS DE RIESGOS INHER Y RESID'!$G$18='MATRIZ DE RIESGOS DE SST'!Y80,Y80&lt;'MAPAS DE RIESGOS INHER Y RESID'!$G$16+1),'MAPAS DE RIESGOS INHER Y RESID'!$M$19,IF(OR('MAPAS DE RIESGOS INHER Y RESID'!$H$17='MATRIZ DE RIESGOS DE SST'!Y80,Y80&lt;'MAPAS DE RIESGOS INHER Y RESID'!$I$18+1),'MAPAS DE RIESGOS INHER Y RESID'!$M$18,IF(OR('MAPAS DE RIESGOS INHER Y RESID'!$I$17='MATRIZ DE RIESGOS DE SST'!Y80,Y80&lt;'MAPAS DE RIESGOS INHER Y RESID'!$J$17+1),'MAPAS DE RIESGOS INHER Y RESID'!$M$17,'MAPAS DE RIESGOS INHER Y RESID'!$M$16)))</f>
        <v>BAJO</v>
      </c>
      <c r="AA80" s="99" t="str">
        <f>VLOOKUP('MATRIZ DE RIESGOS DE SST'!Z80,'TABLA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81" spans="1:27" ht="195" customHeight="1" x14ac:dyDescent="0.25">
      <c r="A81" s="123"/>
      <c r="B81" s="123"/>
      <c r="C81" s="123"/>
      <c r="D81" s="123"/>
      <c r="E81" s="123"/>
      <c r="F81" s="123"/>
      <c r="G81" s="123"/>
      <c r="H81" s="123"/>
      <c r="I81" s="123"/>
      <c r="J81" s="101" t="s">
        <v>294</v>
      </c>
      <c r="K81" s="100" t="s">
        <v>381</v>
      </c>
      <c r="L81" s="101" t="s">
        <v>70</v>
      </c>
      <c r="M81" s="76" t="s">
        <v>182</v>
      </c>
      <c r="N81" s="111">
        <f>VLOOKUP('MATRIZ DE RIESGOS DE SST'!M81,'MAPAS DE RIESGOS INHER Y RESID'!$E$3:$F$7,2,FALSE)</f>
        <v>2</v>
      </c>
      <c r="O81" s="76" t="s">
        <v>186</v>
      </c>
      <c r="P81" s="111">
        <f>VLOOKUP('MATRIZ DE RIESGOS DE SST'!O81,'MAPAS DE RIESGOS INHER Y RESID'!$O$3:$P$7,2,FALSE)</f>
        <v>16</v>
      </c>
      <c r="Q81" s="111">
        <f t="shared" si="16"/>
        <v>32</v>
      </c>
      <c r="R81" s="76" t="str">
        <f>IF(OR('MAPAS DE RIESGOS INHER Y RESID'!$G$7='MATRIZ DE RIESGOS DE SST'!Q81,Q81&lt;'MAPAS DE RIESGOS INHER Y RESID'!$G$3+1),'MAPAS DE RIESGOS INHER Y RESID'!$M$6,IF(OR('MAPAS DE RIESGOS INHER Y RESID'!$H$5='MATRIZ DE RIESGOS DE SST'!Q81,Q81&lt;'MAPAS DE RIESGOS INHER Y RESID'!$I$5+1),'MAPAS DE RIESGOS INHER Y RESID'!$M$5,IF(OR('MAPAS DE RIESGOS INHER Y RESID'!$I$4='MATRIZ DE RIESGOS DE SST'!Q81,Q81&lt;'MAPAS DE RIESGOS INHER Y RESID'!$J$4+1),'MAPAS DE RIESGOS INHER Y RESID'!$M$4,'MAPAS DE RIESGOS INHER Y RESID'!$M$3)))</f>
        <v>MODERADO</v>
      </c>
      <c r="S81" s="116"/>
      <c r="T81" s="116"/>
      <c r="U81" s="116"/>
      <c r="V81" s="117" t="s">
        <v>382</v>
      </c>
      <c r="W81" s="118" t="s">
        <v>177</v>
      </c>
      <c r="X81" s="92">
        <f>VLOOKUP(W81,'MAPAS DE RIESGOS INHER Y RESID'!$E$16:$F$18,2,FALSE)</f>
        <v>0.9</v>
      </c>
      <c r="Y81" s="119">
        <f t="shared" si="17"/>
        <v>3.1999999999999993</v>
      </c>
      <c r="Z81" s="76" t="str">
        <f>IF(OR('MAPAS DE RIESGOS INHER Y RESID'!$G$18='MATRIZ DE RIESGOS DE SST'!Y81,Y81&lt;'MAPAS DE RIESGOS INHER Y RESID'!$G$16+1),'MAPAS DE RIESGOS INHER Y RESID'!$M$19,IF(OR('MAPAS DE RIESGOS INHER Y RESID'!$H$17='MATRIZ DE RIESGOS DE SST'!Y81,Y81&lt;'MAPAS DE RIESGOS INHER Y RESID'!$I$18+1),'MAPAS DE RIESGOS INHER Y RESID'!$M$18,IF(OR('MAPAS DE RIESGOS INHER Y RESID'!$I$17='MATRIZ DE RIESGOS DE SST'!Y81,Y81&lt;'MAPAS DE RIESGOS INHER Y RESID'!$J$17+1),'MAPAS DE RIESGOS INHER Y RESID'!$M$17,'MAPAS DE RIESGOS INHER Y RESID'!$M$16)))</f>
        <v>BAJO</v>
      </c>
      <c r="AA81" s="99" t="str">
        <f>VLOOKUP('MATRIZ DE RIESGOS DE SST'!Z81,'TABLA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82" spans="1:27" s="27" customFormat="1" ht="195" customHeight="1" x14ac:dyDescent="0.25">
      <c r="A82" s="123"/>
      <c r="B82" s="123"/>
      <c r="C82" s="123"/>
      <c r="D82" s="123"/>
      <c r="E82" s="123"/>
      <c r="F82" s="123"/>
      <c r="G82" s="123"/>
      <c r="H82" s="123"/>
      <c r="I82" s="123"/>
      <c r="J82" s="100" t="s">
        <v>295</v>
      </c>
      <c r="K82" s="100" t="s">
        <v>384</v>
      </c>
      <c r="L82" s="101" t="s">
        <v>762</v>
      </c>
      <c r="M82" s="76" t="s">
        <v>182</v>
      </c>
      <c r="N82" s="111">
        <f>VLOOKUP('MATRIZ DE RIESGOS DE SST'!M82,'MAPAS DE RIESGOS INHER Y RESID'!$E$3:$F$7,2,FALSE)</f>
        <v>2</v>
      </c>
      <c r="O82" s="76" t="s">
        <v>186</v>
      </c>
      <c r="P82" s="111">
        <f>VLOOKUP('MATRIZ DE RIESGOS DE SST'!O82,'MAPAS DE RIESGOS INHER Y RESID'!$O$3:$P$7,2,FALSE)</f>
        <v>16</v>
      </c>
      <c r="Q82" s="111">
        <f>+N82*P82</f>
        <v>32</v>
      </c>
      <c r="R82" s="76" t="str">
        <f>IF(OR('MAPAS DE RIESGOS INHER Y RESID'!$G$7='MATRIZ DE RIESGOS DE SST'!Q82,Q82&lt;'MAPAS DE RIESGOS INHER Y RESID'!$G$3+1),'MAPAS DE RIESGOS INHER Y RESID'!$M$6,IF(OR('MAPAS DE RIESGOS INHER Y RESID'!$H$5='MATRIZ DE RIESGOS DE SST'!Q82,Q82&lt;'MAPAS DE RIESGOS INHER Y RESID'!$I$5+1),'MAPAS DE RIESGOS INHER Y RESID'!$M$5,IF(OR('MAPAS DE RIESGOS INHER Y RESID'!$I$4='MATRIZ DE RIESGOS DE SST'!Q82,Q82&lt;'MAPAS DE RIESGOS INHER Y RESID'!$J$4+1),'MAPAS DE RIESGOS INHER Y RESID'!$M$4,'MAPAS DE RIESGOS INHER Y RESID'!$M$3)))</f>
        <v>MODERADO</v>
      </c>
      <c r="S82" s="116"/>
      <c r="T82" s="116" t="s">
        <v>296</v>
      </c>
      <c r="U82" s="116"/>
      <c r="V82" s="117" t="s">
        <v>647</v>
      </c>
      <c r="W82" s="118" t="s">
        <v>177</v>
      </c>
      <c r="X82" s="92">
        <f>VLOOKUP(W82,'MAPAS DE RIESGOS INHER Y RESID'!$E$16:$F$18,2,FALSE)</f>
        <v>0.9</v>
      </c>
      <c r="Y82" s="119">
        <f>Q82-(Q82*X82)</f>
        <v>3.1999999999999993</v>
      </c>
      <c r="Z82" s="76" t="str">
        <f>IF(OR('MAPAS DE RIESGOS INHER Y RESID'!$G$18='MATRIZ DE RIESGOS DE SST'!Y82,Y82&lt;'MAPAS DE RIESGOS INHER Y RESID'!$G$16+1),'MAPAS DE RIESGOS INHER Y RESID'!$M$19,IF(OR('MAPAS DE RIESGOS INHER Y RESID'!$H$17='MATRIZ DE RIESGOS DE SST'!Y82,Y82&lt;'MAPAS DE RIESGOS INHER Y RESID'!$I$18+1),'MAPAS DE RIESGOS INHER Y RESID'!$M$18,IF(OR('MAPAS DE RIESGOS INHER Y RESID'!$I$17='MATRIZ DE RIESGOS DE SST'!Y82,Y82&lt;'MAPAS DE RIESGOS INHER Y RESID'!$J$17+1),'MAPAS DE RIESGOS INHER Y RESID'!$M$17,'MAPAS DE RIESGOS INHER Y RESID'!$M$16)))</f>
        <v>BAJO</v>
      </c>
      <c r="AA82" s="99" t="str">
        <f>VLOOKUP('MATRIZ DE RIESGOS DE SST'!Z82,'TABLA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83" spans="1:27" s="27" customFormat="1" ht="234" customHeight="1" x14ac:dyDescent="0.25">
      <c r="A83" s="123"/>
      <c r="B83" s="123"/>
      <c r="C83" s="123"/>
      <c r="D83" s="123"/>
      <c r="E83" s="123"/>
      <c r="F83" s="123"/>
      <c r="G83" s="123"/>
      <c r="H83" s="123"/>
      <c r="I83" s="123"/>
      <c r="J83" s="101" t="s">
        <v>298</v>
      </c>
      <c r="K83" s="100" t="s">
        <v>388</v>
      </c>
      <c r="L83" s="101" t="s">
        <v>74</v>
      </c>
      <c r="M83" s="76" t="s">
        <v>176</v>
      </c>
      <c r="N83" s="111">
        <f>VLOOKUP('MATRIZ DE RIESGOS DE SST'!M83,'MAPAS DE RIESGOS INHER Y RESID'!$E$3:$F$7,2,FALSE)</f>
        <v>3</v>
      </c>
      <c r="O83" s="76" t="s">
        <v>187</v>
      </c>
      <c r="P83" s="111">
        <f>VLOOKUP('MATRIZ DE RIESGOS DE SST'!O83,'MAPAS DE RIESGOS INHER Y RESID'!$O$3:$P$7,2,FALSE)</f>
        <v>256</v>
      </c>
      <c r="Q83" s="111">
        <f>+N83*P83</f>
        <v>768</v>
      </c>
      <c r="R83" s="76" t="str">
        <f>IF(OR('MAPAS DE RIESGOS INHER Y RESID'!$G$7='MATRIZ DE RIESGOS DE SST'!Q83,Q83&lt;'MAPAS DE RIESGOS INHER Y RESID'!$G$3+1),'MAPAS DE RIESGOS INHER Y RESID'!$M$6,IF(OR('MAPAS DE RIESGOS INHER Y RESID'!$H$5='MATRIZ DE RIESGOS DE SST'!Q83,Q83&lt;'MAPAS DE RIESGOS INHER Y RESID'!$I$5+1),'MAPAS DE RIESGOS INHER Y RESID'!$M$5,IF(OR('MAPAS DE RIESGOS INHER Y RESID'!$I$4='MATRIZ DE RIESGOS DE SST'!Q83,Q83&lt;'MAPAS DE RIESGOS INHER Y RESID'!$J$4+1),'MAPAS DE RIESGOS INHER Y RESID'!$M$4,'MAPAS DE RIESGOS INHER Y RESID'!$M$3)))</f>
        <v>ALTO</v>
      </c>
      <c r="S83" s="116"/>
      <c r="T83" s="116" t="s">
        <v>389</v>
      </c>
      <c r="U83" s="116" t="s">
        <v>390</v>
      </c>
      <c r="V83" s="117" t="s">
        <v>391</v>
      </c>
      <c r="W83" s="118" t="s">
        <v>177</v>
      </c>
      <c r="X83" s="92">
        <f>VLOOKUP(W83,'MAPAS DE RIESGOS INHER Y RESID'!$E$16:$F$18,2,FALSE)</f>
        <v>0.9</v>
      </c>
      <c r="Y83" s="119">
        <f>Q83-(Q83*X83)</f>
        <v>76.799999999999955</v>
      </c>
      <c r="Z83" s="76" t="str">
        <f>IF(OR('MAPAS DE RIESGOS INHER Y RESID'!$G$18='MATRIZ DE RIESGOS DE SST'!Y83,Y83&lt;'MAPAS DE RIESGOS INHER Y RESID'!$G$16+1),'MAPAS DE RIESGOS INHER Y RESID'!$M$19,IF(OR('MAPAS DE RIESGOS INHER Y RESID'!$H$17='MATRIZ DE RIESGOS DE SST'!Y83,Y83&lt;'MAPAS DE RIESGOS INHER Y RESID'!$I$18+1),'MAPAS DE RIESGOS INHER Y RESID'!$M$18,IF(OR('MAPAS DE RIESGOS INHER Y RESID'!$I$17='MATRIZ DE RIESGOS DE SST'!Y83,Y83&lt;'MAPAS DE RIESGOS INHER Y RESID'!$J$17+1),'MAPAS DE RIESGOS INHER Y RESID'!$M$17,'MAPAS DE RIESGOS INHER Y RESID'!$M$16)))</f>
        <v>MODERADO</v>
      </c>
      <c r="AA83" s="99" t="str">
        <f>VLOOKUP('MATRIZ DE RIESGOS DE SST'!Z83,'TABLA DE CRITERIOS'!$A$25:$B$28,2,FALSE)</f>
        <v>Reforzar la divulgación y aplicación de los controles existentes para mejorar su eficacia o complementar dichos controles estableciendo el plan de acción necesario, teniendo en cuenta la jerarquía de definición de controles.</v>
      </c>
    </row>
    <row r="84" spans="1:27" s="27" customFormat="1" ht="214.5" x14ac:dyDescent="0.25">
      <c r="A84" s="123"/>
      <c r="B84" s="123"/>
      <c r="C84" s="123"/>
      <c r="D84" s="123"/>
      <c r="E84" s="123"/>
      <c r="F84" s="123"/>
      <c r="G84" s="123"/>
      <c r="H84" s="123"/>
      <c r="I84" s="123"/>
      <c r="J84" s="100" t="s">
        <v>299</v>
      </c>
      <c r="K84" s="100" t="s">
        <v>76</v>
      </c>
      <c r="L84" s="101" t="s">
        <v>762</v>
      </c>
      <c r="M84" s="76" t="s">
        <v>176</v>
      </c>
      <c r="N84" s="111">
        <f>VLOOKUP('MATRIZ DE RIESGOS DE SST'!M84,'MAPAS DE RIESGOS INHER Y RESID'!$E$3:$F$7,2,FALSE)</f>
        <v>3</v>
      </c>
      <c r="O84" s="76" t="s">
        <v>186</v>
      </c>
      <c r="P84" s="111">
        <f>VLOOKUP('MATRIZ DE RIESGOS DE SST'!O84,'MAPAS DE RIESGOS INHER Y RESID'!$O$3:$P$7,2,FALSE)</f>
        <v>16</v>
      </c>
      <c r="Q84" s="111">
        <f>+N84*P84</f>
        <v>48</v>
      </c>
      <c r="R84" s="76" t="str">
        <f>IF(OR('MAPAS DE RIESGOS INHER Y RESID'!$G$7='MATRIZ DE RIESGOS DE SST'!Q84,Q84&lt;'MAPAS DE RIESGOS INHER Y RESID'!$G$3+1),'MAPAS DE RIESGOS INHER Y RESID'!$M$6,IF(OR('MAPAS DE RIESGOS INHER Y RESID'!$H$5='MATRIZ DE RIESGOS DE SST'!Q84,Q84&lt;'MAPAS DE RIESGOS INHER Y RESID'!$I$5+1),'MAPAS DE RIESGOS INHER Y RESID'!$M$5,IF(OR('MAPAS DE RIESGOS INHER Y RESID'!$I$4='MATRIZ DE RIESGOS DE SST'!Q84,Q84&lt;'MAPAS DE RIESGOS INHER Y RESID'!$J$4+1),'MAPAS DE RIESGOS INHER Y RESID'!$M$4,'MAPAS DE RIESGOS INHER Y RESID'!$M$3)))</f>
        <v>MODERADO</v>
      </c>
      <c r="S84" s="116"/>
      <c r="T84" s="116" t="s">
        <v>300</v>
      </c>
      <c r="U84" s="116" t="s">
        <v>397</v>
      </c>
      <c r="V84" s="117" t="s">
        <v>398</v>
      </c>
      <c r="W84" s="118" t="s">
        <v>177</v>
      </c>
      <c r="X84" s="92">
        <f>VLOOKUP(W84,'MAPAS DE RIESGOS INHER Y RESID'!$E$16:$F$18,2,FALSE)</f>
        <v>0.9</v>
      </c>
      <c r="Y84" s="119">
        <f>Q84-(Q84*X84)</f>
        <v>4.7999999999999972</v>
      </c>
      <c r="Z84" s="76" t="str">
        <f>IF(OR('MAPAS DE RIESGOS INHER Y RESID'!$G$18='MATRIZ DE RIESGOS DE SST'!Y84,Y84&lt;'MAPAS DE RIESGOS INHER Y RESID'!$G$16+1),'MAPAS DE RIESGOS INHER Y RESID'!$M$19,IF(OR('MAPAS DE RIESGOS INHER Y RESID'!$H$17='MATRIZ DE RIESGOS DE SST'!Y84,Y84&lt;'MAPAS DE RIESGOS INHER Y RESID'!$I$18+1),'MAPAS DE RIESGOS INHER Y RESID'!$M$18,IF(OR('MAPAS DE RIESGOS INHER Y RESID'!$I$17='MATRIZ DE RIESGOS DE SST'!Y84,Y84&lt;'MAPAS DE RIESGOS INHER Y RESID'!$J$17+1),'MAPAS DE RIESGOS INHER Y RESID'!$M$17,'MAPAS DE RIESGOS INHER Y RESID'!$M$16)))</f>
        <v>BAJO</v>
      </c>
      <c r="AA84" s="99" t="str">
        <f>VLOOKUP('MATRIZ DE RIESGOS DE SST'!Z84,'TABLA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85" spans="1:27" s="27" customFormat="1" ht="195" customHeight="1" x14ac:dyDescent="0.25">
      <c r="A85" s="123"/>
      <c r="B85" s="123"/>
      <c r="C85" s="123"/>
      <c r="D85" s="123"/>
      <c r="E85" s="123"/>
      <c r="F85" s="123"/>
      <c r="G85" s="123"/>
      <c r="H85" s="123"/>
      <c r="I85" s="123"/>
      <c r="J85" s="101" t="s">
        <v>415</v>
      </c>
      <c r="K85" s="100" t="s">
        <v>393</v>
      </c>
      <c r="L85" s="101" t="s">
        <v>762</v>
      </c>
      <c r="M85" s="76" t="s">
        <v>183</v>
      </c>
      <c r="N85" s="111">
        <f>VLOOKUP('MATRIZ DE RIESGOS DE SST'!M85,'MAPAS DE RIESGOS INHER Y RESID'!$E$3:$F$7,2,FALSE)</f>
        <v>1</v>
      </c>
      <c r="O85" s="76" t="s">
        <v>186</v>
      </c>
      <c r="P85" s="111">
        <f>VLOOKUP('MATRIZ DE RIESGOS DE SST'!O85,'MAPAS DE RIESGOS INHER Y RESID'!$O$3:$P$7,2,FALSE)</f>
        <v>16</v>
      </c>
      <c r="Q85" s="111">
        <f>+N85*P85</f>
        <v>16</v>
      </c>
      <c r="R85" s="76" t="str">
        <f>IF(OR('MAPAS DE RIESGOS INHER Y RESID'!$G$7='MATRIZ DE RIESGOS DE SST'!Q85,Q85&lt;'MAPAS DE RIESGOS INHER Y RESID'!$G$3+1),'MAPAS DE RIESGOS INHER Y RESID'!$M$6,IF(OR('MAPAS DE RIESGOS INHER Y RESID'!$H$5='MATRIZ DE RIESGOS DE SST'!Q85,Q85&lt;'MAPAS DE RIESGOS INHER Y RESID'!$I$5+1),'MAPAS DE RIESGOS INHER Y RESID'!$M$5,IF(OR('MAPAS DE RIESGOS INHER Y RESID'!$I$4='MATRIZ DE RIESGOS DE SST'!Q85,Q85&lt;'MAPAS DE RIESGOS INHER Y RESID'!$J$4+1),'MAPAS DE RIESGOS INHER Y RESID'!$M$4,'MAPAS DE RIESGOS INHER Y RESID'!$M$3)))</f>
        <v>MODERADO</v>
      </c>
      <c r="S85" s="116"/>
      <c r="T85" s="116" t="s">
        <v>399</v>
      </c>
      <c r="U85" s="116"/>
      <c r="V85" s="117" t="s">
        <v>297</v>
      </c>
      <c r="W85" s="118" t="s">
        <v>177</v>
      </c>
      <c r="X85" s="92">
        <f>VLOOKUP(W85,'MAPAS DE RIESGOS INHER Y RESID'!$E$16:$F$18,2,FALSE)</f>
        <v>0.9</v>
      </c>
      <c r="Y85" s="119">
        <f>Q85-(Q85*X85)</f>
        <v>1.5999999999999996</v>
      </c>
      <c r="Z85" s="76" t="str">
        <f>IF(OR('MAPAS DE RIESGOS INHER Y RESID'!$G$18='MATRIZ DE RIESGOS DE SST'!Y85,Y85&lt;'MAPAS DE RIESGOS INHER Y RESID'!$G$16+1),'MAPAS DE RIESGOS INHER Y RESID'!$M$19,IF(OR('MAPAS DE RIESGOS INHER Y RESID'!$H$17='MATRIZ DE RIESGOS DE SST'!Y85,Y85&lt;'MAPAS DE RIESGOS INHER Y RESID'!$I$18+1),'MAPAS DE RIESGOS INHER Y RESID'!$M$18,IF(OR('MAPAS DE RIESGOS INHER Y RESID'!$I$17='MATRIZ DE RIESGOS DE SST'!Y85,Y85&lt;'MAPAS DE RIESGOS INHER Y RESID'!$J$17+1),'MAPAS DE RIESGOS INHER Y RESID'!$M$17,'MAPAS DE RIESGOS INHER Y RESID'!$M$16)))</f>
        <v>BAJO</v>
      </c>
      <c r="AA85" s="99" t="str">
        <f>VLOOKUP('MATRIZ DE RIESGOS DE SST'!Z85,'TABLA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86" spans="1:27" s="27" customFormat="1" ht="195" customHeight="1" x14ac:dyDescent="0.25">
      <c r="A86" s="123"/>
      <c r="B86" s="123"/>
      <c r="C86" s="123"/>
      <c r="D86" s="123"/>
      <c r="E86" s="123"/>
      <c r="F86" s="123"/>
      <c r="G86" s="123"/>
      <c r="H86" s="123"/>
      <c r="I86" s="123"/>
      <c r="J86" s="101" t="s">
        <v>301</v>
      </c>
      <c r="K86" s="100" t="s">
        <v>402</v>
      </c>
      <c r="L86" s="101" t="s">
        <v>763</v>
      </c>
      <c r="M86" s="76" t="s">
        <v>182</v>
      </c>
      <c r="N86" s="111">
        <f>VLOOKUP('MATRIZ DE RIESGOS DE SST'!M86,'MAPAS DE RIESGOS INHER Y RESID'!$E$3:$F$7,2,FALSE)</f>
        <v>2</v>
      </c>
      <c r="O86" s="76" t="s">
        <v>186</v>
      </c>
      <c r="P86" s="111">
        <f>VLOOKUP('MATRIZ DE RIESGOS DE SST'!O86,'MAPAS DE RIESGOS INHER Y RESID'!$O$3:$P$7,2,FALSE)</f>
        <v>16</v>
      </c>
      <c r="Q86" s="111">
        <f>+N86*P86</f>
        <v>32</v>
      </c>
      <c r="R86" s="76" t="str">
        <f>IF(OR('MAPAS DE RIESGOS INHER Y RESID'!$G$7='MATRIZ DE RIESGOS DE SST'!Q86,Q86&lt;'MAPAS DE RIESGOS INHER Y RESID'!$G$3+1),'MAPAS DE RIESGOS INHER Y RESID'!$M$6,IF(OR('MAPAS DE RIESGOS INHER Y RESID'!$H$5='MATRIZ DE RIESGOS DE SST'!Q86,Q86&lt;'MAPAS DE RIESGOS INHER Y RESID'!$I$5+1),'MAPAS DE RIESGOS INHER Y RESID'!$M$5,IF(OR('MAPAS DE RIESGOS INHER Y RESID'!$I$4='MATRIZ DE RIESGOS DE SST'!Q86,Q86&lt;'MAPAS DE RIESGOS INHER Y RESID'!$J$4+1),'MAPAS DE RIESGOS INHER Y RESID'!$M$4,'MAPAS DE RIESGOS INHER Y RESID'!$M$3)))</f>
        <v>MODERADO</v>
      </c>
      <c r="S86" s="116" t="s">
        <v>403</v>
      </c>
      <c r="T86" s="116" t="s">
        <v>412</v>
      </c>
      <c r="U86" s="116" t="s">
        <v>413</v>
      </c>
      <c r="V86" s="117" t="s">
        <v>406</v>
      </c>
      <c r="W86" s="118" t="s">
        <v>177</v>
      </c>
      <c r="X86" s="92">
        <f>VLOOKUP(W86,'MAPAS DE RIESGOS INHER Y RESID'!$E$16:$F$18,2,FALSE)</f>
        <v>0.9</v>
      </c>
      <c r="Y86" s="119">
        <f>Q86-(Q86*X86)</f>
        <v>3.1999999999999993</v>
      </c>
      <c r="Z86" s="76" t="str">
        <f>IF(OR('MAPAS DE RIESGOS INHER Y RESID'!$G$18='MATRIZ DE RIESGOS DE SST'!Y86,Y86&lt;'MAPAS DE RIESGOS INHER Y RESID'!$G$16+1),'MAPAS DE RIESGOS INHER Y RESID'!$M$19,IF(OR('MAPAS DE RIESGOS INHER Y RESID'!$H$17='MATRIZ DE RIESGOS DE SST'!Y86,Y86&lt;'MAPAS DE RIESGOS INHER Y RESID'!$I$18+1),'MAPAS DE RIESGOS INHER Y RESID'!$M$18,IF(OR('MAPAS DE RIESGOS INHER Y RESID'!$I$17='MATRIZ DE RIESGOS DE SST'!Y86,Y86&lt;'MAPAS DE RIESGOS INHER Y RESID'!$J$17+1),'MAPAS DE RIESGOS INHER Y RESID'!$M$17,'MAPAS DE RIESGOS INHER Y RESID'!$M$16)))</f>
        <v>BAJO</v>
      </c>
      <c r="AA86" s="99" t="str">
        <f>VLOOKUP('MATRIZ DE RIESGOS DE SST'!Z86,'TABLA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87" spans="1:27" ht="195" customHeight="1" x14ac:dyDescent="0.25">
      <c r="A87" s="123"/>
      <c r="B87" s="123"/>
      <c r="C87" s="123"/>
      <c r="D87" s="123"/>
      <c r="E87" s="123"/>
      <c r="F87" s="123"/>
      <c r="G87" s="123"/>
      <c r="H87" s="123"/>
      <c r="I87" s="123"/>
      <c r="J87" s="101" t="s">
        <v>416</v>
      </c>
      <c r="K87" s="100" t="s">
        <v>417</v>
      </c>
      <c r="L87" s="101" t="s">
        <v>765</v>
      </c>
      <c r="M87" s="76" t="s">
        <v>182</v>
      </c>
      <c r="N87" s="111">
        <f>VLOOKUP('MATRIZ DE RIESGOS DE SST'!M87,'MAPAS DE RIESGOS INHER Y RESID'!$E$3:$F$7,2,FALSE)</f>
        <v>2</v>
      </c>
      <c r="O87" s="76" t="s">
        <v>185</v>
      </c>
      <c r="P87" s="111">
        <f>VLOOKUP('MATRIZ DE RIESGOS DE SST'!O87,'MAPAS DE RIESGOS INHER Y RESID'!$O$3:$P$7,2,FALSE)</f>
        <v>4</v>
      </c>
      <c r="Q87" s="111">
        <f t="shared" si="16"/>
        <v>8</v>
      </c>
      <c r="R87" s="76" t="str">
        <f>IF(OR('MAPAS DE RIESGOS INHER Y RESID'!$G$7='MATRIZ DE RIESGOS DE SST'!Q87,Q87&lt;'MAPAS DE RIESGOS INHER Y RESID'!$G$3+1),'MAPAS DE RIESGOS INHER Y RESID'!$M$6,IF(OR('MAPAS DE RIESGOS INHER Y RESID'!$H$5='MATRIZ DE RIESGOS DE SST'!Q87,Q87&lt;'MAPAS DE RIESGOS INHER Y RESID'!$I$5+1),'MAPAS DE RIESGOS INHER Y RESID'!$M$5,IF(OR('MAPAS DE RIESGOS INHER Y RESID'!$I$4='MATRIZ DE RIESGOS DE SST'!Q87,Q87&lt;'MAPAS DE RIESGOS INHER Y RESID'!$J$4+1),'MAPAS DE RIESGOS INHER Y RESID'!$M$4,'MAPAS DE RIESGOS INHER Y RESID'!$M$3)))</f>
        <v>BAJO</v>
      </c>
      <c r="S87" s="116"/>
      <c r="T87" s="116" t="s">
        <v>251</v>
      </c>
      <c r="U87" s="116" t="s">
        <v>404</v>
      </c>
      <c r="V87" s="117" t="s">
        <v>263</v>
      </c>
      <c r="W87" s="118" t="s">
        <v>177</v>
      </c>
      <c r="X87" s="92">
        <f>VLOOKUP(W87,'MAPAS DE RIESGOS INHER Y RESID'!$E$16:$F$18,2,FALSE)</f>
        <v>0.9</v>
      </c>
      <c r="Y87" s="119">
        <f t="shared" si="17"/>
        <v>0.79999999999999982</v>
      </c>
      <c r="Z87" s="76" t="str">
        <f>IF(OR('MAPAS DE RIESGOS INHER Y RESID'!$G$18='MATRIZ DE RIESGOS DE SST'!Y87,Y87&lt;'MAPAS DE RIESGOS INHER Y RESID'!$G$16+1),'MAPAS DE RIESGOS INHER Y RESID'!$M$19,IF(OR('MAPAS DE RIESGOS INHER Y RESID'!$H$17='MATRIZ DE RIESGOS DE SST'!Y87,Y87&lt;'MAPAS DE RIESGOS INHER Y RESID'!$I$18+1),'MAPAS DE RIESGOS INHER Y RESID'!$M$18,IF(OR('MAPAS DE RIESGOS INHER Y RESID'!$I$17='MATRIZ DE RIESGOS DE SST'!Y87,Y87&lt;'MAPAS DE RIESGOS INHER Y RESID'!$J$17+1),'MAPAS DE RIESGOS INHER Y RESID'!$M$17,'MAPAS DE RIESGOS INHER Y RESID'!$M$16)))</f>
        <v>BAJO</v>
      </c>
      <c r="AA87" s="99" t="str">
        <f>VLOOKUP('MATRIZ DE RIESGOS DE SST'!Z87,'TABLA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88" spans="1:27" s="27" customFormat="1" ht="156" customHeight="1" x14ac:dyDescent="0.25">
      <c r="A88" s="123"/>
      <c r="B88" s="123"/>
      <c r="C88" s="123"/>
      <c r="D88" s="123"/>
      <c r="E88" s="123"/>
      <c r="F88" s="123"/>
      <c r="G88" s="123"/>
      <c r="H88" s="123"/>
      <c r="I88" s="123"/>
      <c r="J88" s="101" t="s">
        <v>424</v>
      </c>
      <c r="K88" s="100" t="s">
        <v>427</v>
      </c>
      <c r="L88" s="101" t="s">
        <v>85</v>
      </c>
      <c r="M88" s="76" t="s">
        <v>182</v>
      </c>
      <c r="N88" s="111">
        <f>VLOOKUP('MATRIZ DE RIESGOS DE SST'!M88,'MAPAS DE RIESGOS INHER Y RESID'!$E$3:$F$7,2,FALSE)</f>
        <v>2</v>
      </c>
      <c r="O88" s="76" t="s">
        <v>187</v>
      </c>
      <c r="P88" s="111">
        <f>VLOOKUP('MATRIZ DE RIESGOS DE SST'!O88,'MAPAS DE RIESGOS INHER Y RESID'!$O$3:$P$7,2,FALSE)</f>
        <v>256</v>
      </c>
      <c r="Q88" s="111">
        <f t="shared" si="16"/>
        <v>512</v>
      </c>
      <c r="R88" s="76" t="str">
        <f>IF(OR('MAPAS DE RIESGOS INHER Y RESID'!$G$7='MATRIZ DE RIESGOS DE SST'!Q88,Q88&lt;'MAPAS DE RIESGOS INHER Y RESID'!$G$3+1),'MAPAS DE RIESGOS INHER Y RESID'!$M$6,IF(OR('MAPAS DE RIESGOS INHER Y RESID'!$H$5='MATRIZ DE RIESGOS DE SST'!Q88,Q88&lt;'MAPAS DE RIESGOS INHER Y RESID'!$I$5+1),'MAPAS DE RIESGOS INHER Y RESID'!$M$5,IF(OR('MAPAS DE RIESGOS INHER Y RESID'!$I$4='MATRIZ DE RIESGOS DE SST'!Q88,Q88&lt;'MAPAS DE RIESGOS INHER Y RESID'!$J$4+1),'MAPAS DE RIESGOS INHER Y RESID'!$M$4,'MAPAS DE RIESGOS INHER Y RESID'!$M$3)))</f>
        <v>ALTO</v>
      </c>
      <c r="S88" s="116"/>
      <c r="T88" s="116" t="s">
        <v>432</v>
      </c>
      <c r="U88" s="116" t="s">
        <v>264</v>
      </c>
      <c r="V88" s="117" t="s">
        <v>434</v>
      </c>
      <c r="W88" s="118" t="s">
        <v>177</v>
      </c>
      <c r="X88" s="92">
        <f>VLOOKUP(W88,'MAPAS DE RIESGOS INHER Y RESID'!$E$16:$F$18,2,FALSE)</f>
        <v>0.9</v>
      </c>
      <c r="Y88" s="119">
        <f t="shared" si="17"/>
        <v>51.199999999999989</v>
      </c>
      <c r="Z88" s="76" t="str">
        <f>IF(OR('MAPAS DE RIESGOS INHER Y RESID'!$G$18='MATRIZ DE RIESGOS DE SST'!Y88,Y88&lt;'MAPAS DE RIESGOS INHER Y RESID'!$G$16+1),'MAPAS DE RIESGOS INHER Y RESID'!$M$19,IF(OR('MAPAS DE RIESGOS INHER Y RESID'!$H$17='MATRIZ DE RIESGOS DE SST'!Y88,Y88&lt;'MAPAS DE RIESGOS INHER Y RESID'!$I$18+1),'MAPAS DE RIESGOS INHER Y RESID'!$M$18,IF(OR('MAPAS DE RIESGOS INHER Y RESID'!$I$17='MATRIZ DE RIESGOS DE SST'!Y88,Y88&lt;'MAPAS DE RIESGOS INHER Y RESID'!$J$17+1),'MAPAS DE RIESGOS INHER Y RESID'!$M$17,'MAPAS DE RIESGOS INHER Y RESID'!$M$16)))</f>
        <v>MODERADO</v>
      </c>
      <c r="AA88" s="99" t="str">
        <f>VLOOKUP('MATRIZ DE RIESGOS DE SST'!Z88,'TABLA DE CRITERIOS'!$A$25:$B$28,2,FALSE)</f>
        <v>Reforzar la divulgación y aplicación de los controles existentes para mejorar su eficacia o complementar dichos controles estableciendo el plan de acción necesario, teniendo en cuenta la jerarquía de definición de controles.</v>
      </c>
    </row>
    <row r="89" spans="1:27" ht="195" customHeight="1" x14ac:dyDescent="0.25">
      <c r="A89" s="123"/>
      <c r="B89" s="123"/>
      <c r="C89" s="123"/>
      <c r="D89" s="123"/>
      <c r="E89" s="123"/>
      <c r="F89" s="123"/>
      <c r="G89" s="123"/>
      <c r="H89" s="123"/>
      <c r="I89" s="123"/>
      <c r="J89" s="102" t="s">
        <v>460</v>
      </c>
      <c r="K89" s="102" t="s">
        <v>464</v>
      </c>
      <c r="L89" s="99" t="s">
        <v>92</v>
      </c>
      <c r="M89" s="76" t="s">
        <v>182</v>
      </c>
      <c r="N89" s="111">
        <f>VLOOKUP('MATRIZ DE RIESGOS DE SST'!M89,'MAPAS DE RIESGOS INHER Y RESID'!$E$3:$F$7,2,FALSE)</f>
        <v>2</v>
      </c>
      <c r="O89" s="76" t="s">
        <v>186</v>
      </c>
      <c r="P89" s="111">
        <f>VLOOKUP('MATRIZ DE RIESGOS DE SST'!O89,'MAPAS DE RIESGOS INHER Y RESID'!$O$3:$P$7,2,FALSE)</f>
        <v>16</v>
      </c>
      <c r="Q89" s="111">
        <f t="shared" si="16"/>
        <v>32</v>
      </c>
      <c r="R89" s="76" t="str">
        <f>IF(OR('MAPAS DE RIESGOS INHER Y RESID'!$G$7='MATRIZ DE RIESGOS DE SST'!Q89,Q89&lt;'MAPAS DE RIESGOS INHER Y RESID'!$G$3+1),'MAPAS DE RIESGOS INHER Y RESID'!$M$6,IF(OR('MAPAS DE RIESGOS INHER Y RESID'!$H$5='MATRIZ DE RIESGOS DE SST'!Q89,Q89&lt;'MAPAS DE RIESGOS INHER Y RESID'!$I$5+1),'MAPAS DE RIESGOS INHER Y RESID'!$M$5,IF(OR('MAPAS DE RIESGOS INHER Y RESID'!$I$4='MATRIZ DE RIESGOS DE SST'!Q89,Q89&lt;'MAPAS DE RIESGOS INHER Y RESID'!$J$4+1),'MAPAS DE RIESGOS INHER Y RESID'!$M$4,'MAPAS DE RIESGOS INHER Y RESID'!$M$3)))</f>
        <v>MODERADO</v>
      </c>
      <c r="S89" s="116"/>
      <c r="T89" s="116"/>
      <c r="U89" s="116" t="s">
        <v>463</v>
      </c>
      <c r="V89" s="117" t="s">
        <v>473</v>
      </c>
      <c r="W89" s="118" t="s">
        <v>177</v>
      </c>
      <c r="X89" s="92">
        <f>VLOOKUP(W89,'MAPAS DE RIESGOS INHER Y RESID'!$E$16:$F$18,2,FALSE)</f>
        <v>0.9</v>
      </c>
      <c r="Y89" s="119">
        <f t="shared" si="17"/>
        <v>3.1999999999999993</v>
      </c>
      <c r="Z89" s="76" t="str">
        <f>IF(OR('MAPAS DE RIESGOS INHER Y RESID'!$G$18='MATRIZ DE RIESGOS DE SST'!Y89,Y89&lt;'MAPAS DE RIESGOS INHER Y RESID'!$G$16+1),'MAPAS DE RIESGOS INHER Y RESID'!$M$19,IF(OR('MAPAS DE RIESGOS INHER Y RESID'!$H$17='MATRIZ DE RIESGOS DE SST'!Y89,Y89&lt;'MAPAS DE RIESGOS INHER Y RESID'!$I$18+1),'MAPAS DE RIESGOS INHER Y RESID'!$M$18,IF(OR('MAPAS DE RIESGOS INHER Y RESID'!$I$17='MATRIZ DE RIESGOS DE SST'!Y89,Y89&lt;'MAPAS DE RIESGOS INHER Y RESID'!$J$17+1),'MAPAS DE RIESGOS INHER Y RESID'!$M$17,'MAPAS DE RIESGOS INHER Y RESID'!$M$16)))</f>
        <v>BAJO</v>
      </c>
      <c r="AA89" s="99" t="str">
        <f>VLOOKUP('MATRIZ DE RIESGOS DE SST'!Z89,'TABLA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90" spans="1:27" ht="234" customHeight="1" x14ac:dyDescent="0.25">
      <c r="A90" s="123"/>
      <c r="B90" s="123"/>
      <c r="C90" s="123"/>
      <c r="D90" s="123"/>
      <c r="E90" s="123"/>
      <c r="F90" s="123"/>
      <c r="G90" s="123"/>
      <c r="H90" s="123"/>
      <c r="I90" s="123"/>
      <c r="J90" s="99" t="s">
        <v>475</v>
      </c>
      <c r="K90" s="102" t="s">
        <v>94</v>
      </c>
      <c r="L90" s="99" t="s">
        <v>621</v>
      </c>
      <c r="M90" s="76" t="s">
        <v>176</v>
      </c>
      <c r="N90" s="111">
        <f>VLOOKUP('MATRIZ DE RIESGOS DE SST'!M90,'MAPAS DE RIESGOS INHER Y RESID'!$E$3:$F$7,2,FALSE)</f>
        <v>3</v>
      </c>
      <c r="O90" s="76" t="s">
        <v>185</v>
      </c>
      <c r="P90" s="111">
        <f>VLOOKUP('MATRIZ DE RIESGOS DE SST'!O90,'MAPAS DE RIESGOS INHER Y RESID'!$O$3:$P$7,2,FALSE)</f>
        <v>4</v>
      </c>
      <c r="Q90" s="111">
        <f t="shared" si="16"/>
        <v>12</v>
      </c>
      <c r="R90" s="76" t="str">
        <f>IF(OR('MAPAS DE RIESGOS INHER Y RESID'!$G$7='MATRIZ DE RIESGOS DE SST'!Q90,Q90&lt;'MAPAS DE RIESGOS INHER Y RESID'!$G$3+1),'MAPAS DE RIESGOS INHER Y RESID'!$M$6,IF(OR('MAPAS DE RIESGOS INHER Y RESID'!$H$5='MATRIZ DE RIESGOS DE SST'!Q90,Q90&lt;'MAPAS DE RIESGOS INHER Y RESID'!$I$5+1),'MAPAS DE RIESGOS INHER Y RESID'!$M$5,IF(OR('MAPAS DE RIESGOS INHER Y RESID'!$I$4='MATRIZ DE RIESGOS DE SST'!Q90,Q90&lt;'MAPAS DE RIESGOS INHER Y RESID'!$J$4+1),'MAPAS DE RIESGOS INHER Y RESID'!$M$4,'MAPAS DE RIESGOS INHER Y RESID'!$M$3)))</f>
        <v>MODERADO</v>
      </c>
      <c r="S90" s="116"/>
      <c r="T90" s="116" t="s">
        <v>481</v>
      </c>
      <c r="U90" s="116" t="s">
        <v>479</v>
      </c>
      <c r="V90" s="117" t="s">
        <v>268</v>
      </c>
      <c r="W90" s="118" t="s">
        <v>177</v>
      </c>
      <c r="X90" s="92">
        <f>VLOOKUP(W90,'MAPAS DE RIESGOS INHER Y RESID'!$E$16:$F$18,2,FALSE)</f>
        <v>0.9</v>
      </c>
      <c r="Y90" s="119">
        <f t="shared" si="17"/>
        <v>1.1999999999999993</v>
      </c>
      <c r="Z90" s="76" t="str">
        <f>IF(OR('MAPAS DE RIESGOS INHER Y RESID'!$G$18='MATRIZ DE RIESGOS DE SST'!Y90,Y90&lt;'MAPAS DE RIESGOS INHER Y RESID'!$G$16+1),'MAPAS DE RIESGOS INHER Y RESID'!$M$19,IF(OR('MAPAS DE RIESGOS INHER Y RESID'!$H$17='MATRIZ DE RIESGOS DE SST'!Y90,Y90&lt;'MAPAS DE RIESGOS INHER Y RESID'!$I$18+1),'MAPAS DE RIESGOS INHER Y RESID'!$M$18,IF(OR('MAPAS DE RIESGOS INHER Y RESID'!$I$17='MATRIZ DE RIESGOS DE SST'!Y90,Y90&lt;'MAPAS DE RIESGOS INHER Y RESID'!$J$17+1),'MAPAS DE RIESGOS INHER Y RESID'!$M$17,'MAPAS DE RIESGOS INHER Y RESID'!$M$16)))</f>
        <v>BAJO</v>
      </c>
      <c r="AA90" s="99" t="str">
        <f>VLOOKUP('MATRIZ DE RIESGOS DE SST'!Z90,'TABLA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91" spans="1:27" ht="156" customHeight="1" x14ac:dyDescent="0.25">
      <c r="A91" s="123"/>
      <c r="B91" s="123"/>
      <c r="C91" s="123"/>
      <c r="D91" s="123"/>
      <c r="E91" s="123"/>
      <c r="F91" s="123"/>
      <c r="G91" s="123"/>
      <c r="H91" s="123"/>
      <c r="I91" s="123"/>
      <c r="J91" s="100" t="s">
        <v>489</v>
      </c>
      <c r="K91" s="100" t="s">
        <v>495</v>
      </c>
      <c r="L91" s="101" t="s">
        <v>491</v>
      </c>
      <c r="M91" s="76" t="s">
        <v>176</v>
      </c>
      <c r="N91" s="111">
        <f>VLOOKUP('MATRIZ DE RIESGOS DE SST'!M91,'MAPAS DE RIESGOS INHER Y RESID'!$E$3:$F$7,2,FALSE)</f>
        <v>3</v>
      </c>
      <c r="O91" s="76" t="s">
        <v>186</v>
      </c>
      <c r="P91" s="111">
        <f>VLOOKUP('MATRIZ DE RIESGOS DE SST'!O91,'MAPAS DE RIESGOS INHER Y RESID'!$O$3:$P$7,2,FALSE)</f>
        <v>16</v>
      </c>
      <c r="Q91" s="111">
        <f t="shared" si="16"/>
        <v>48</v>
      </c>
      <c r="R91" s="76" t="str">
        <f>IF(OR('MAPAS DE RIESGOS INHER Y RESID'!$G$7='MATRIZ DE RIESGOS DE SST'!Q91,Q91&lt;'MAPAS DE RIESGOS INHER Y RESID'!$G$3+1),'MAPAS DE RIESGOS INHER Y RESID'!$M$6,IF(OR('MAPAS DE RIESGOS INHER Y RESID'!$H$5='MATRIZ DE RIESGOS DE SST'!Q91,Q91&lt;'MAPAS DE RIESGOS INHER Y RESID'!$I$5+1),'MAPAS DE RIESGOS INHER Y RESID'!$M$5,IF(OR('MAPAS DE RIESGOS INHER Y RESID'!$I$4='MATRIZ DE RIESGOS DE SST'!Q91,Q91&lt;'MAPAS DE RIESGOS INHER Y RESID'!$J$4+1),'MAPAS DE RIESGOS INHER Y RESID'!$M$4,'MAPAS DE RIESGOS INHER Y RESID'!$M$3)))</f>
        <v>MODERADO</v>
      </c>
      <c r="S91" s="116"/>
      <c r="T91" s="116"/>
      <c r="U91" s="116" t="s">
        <v>271</v>
      </c>
      <c r="V91" s="117" t="s">
        <v>262</v>
      </c>
      <c r="W91" s="118" t="s">
        <v>176</v>
      </c>
      <c r="X91" s="92">
        <f>VLOOKUP(W91,'MAPAS DE RIESGOS INHER Y RESID'!$E$16:$F$18,2,FALSE)</f>
        <v>0.4</v>
      </c>
      <c r="Y91" s="119">
        <f t="shared" si="17"/>
        <v>28.799999999999997</v>
      </c>
      <c r="Z91" s="76" t="str">
        <f>IF(OR('MAPAS DE RIESGOS INHER Y RESID'!$G$18='MATRIZ DE RIESGOS DE SST'!Y91,Y91&lt;'MAPAS DE RIESGOS INHER Y RESID'!$G$16+1),'MAPAS DE RIESGOS INHER Y RESID'!$M$19,IF(OR('MAPAS DE RIESGOS INHER Y RESID'!$H$17='MATRIZ DE RIESGOS DE SST'!Y91,Y91&lt;'MAPAS DE RIESGOS INHER Y RESID'!$I$18+1),'MAPAS DE RIESGOS INHER Y RESID'!$M$18,IF(OR('MAPAS DE RIESGOS INHER Y RESID'!$I$17='MATRIZ DE RIESGOS DE SST'!Y91,Y91&lt;'MAPAS DE RIESGOS INHER Y RESID'!$J$17+1),'MAPAS DE RIESGOS INHER Y RESID'!$M$17,'MAPAS DE RIESGOS INHER Y RESID'!$M$16)))</f>
        <v>MODERADO</v>
      </c>
      <c r="AA91" s="99" t="str">
        <f>VLOOKUP('MATRIZ DE RIESGOS DE SST'!Z91,'TABLA DE CRITERIOS'!$A$25:$B$28,2,FALSE)</f>
        <v>Reforzar la divulgación y aplicación de los controles existentes para mejorar su eficacia o complementar dichos controles estableciendo el plan de acción necesario, teniendo en cuenta la jerarquía de definición de controles.</v>
      </c>
    </row>
    <row r="92" spans="1:27" ht="273" customHeight="1" x14ac:dyDescent="0.25">
      <c r="A92" s="123"/>
      <c r="B92" s="123"/>
      <c r="C92" s="123"/>
      <c r="D92" s="123"/>
      <c r="E92" s="123"/>
      <c r="F92" s="123"/>
      <c r="G92" s="123"/>
      <c r="H92" s="123"/>
      <c r="I92" s="123"/>
      <c r="J92" s="100" t="s">
        <v>513</v>
      </c>
      <c r="K92" s="100" t="s">
        <v>514</v>
      </c>
      <c r="L92" s="100" t="s">
        <v>103</v>
      </c>
      <c r="M92" s="76" t="s">
        <v>182</v>
      </c>
      <c r="N92" s="111">
        <f>VLOOKUP('MATRIZ DE RIESGOS DE SST'!M92,'MAPAS DE RIESGOS INHER Y RESID'!$E$3:$F$7,2,FALSE)</f>
        <v>2</v>
      </c>
      <c r="O92" s="76" t="s">
        <v>187</v>
      </c>
      <c r="P92" s="111">
        <f>VLOOKUP('MATRIZ DE RIESGOS DE SST'!O92,'MAPAS DE RIESGOS INHER Y RESID'!$O$3:$P$7,2,FALSE)</f>
        <v>256</v>
      </c>
      <c r="Q92" s="111">
        <f t="shared" si="16"/>
        <v>512</v>
      </c>
      <c r="R92" s="76" t="str">
        <f>IF(OR('MAPAS DE RIESGOS INHER Y RESID'!$G$7='MATRIZ DE RIESGOS DE SST'!Q92,Q92&lt;'MAPAS DE RIESGOS INHER Y RESID'!$G$3+1),'MAPAS DE RIESGOS INHER Y RESID'!$M$6,IF(OR('MAPAS DE RIESGOS INHER Y RESID'!$H$5='MATRIZ DE RIESGOS DE SST'!Q92,Q92&lt;'MAPAS DE RIESGOS INHER Y RESID'!$I$5+1),'MAPAS DE RIESGOS INHER Y RESID'!$M$5,IF(OR('MAPAS DE RIESGOS INHER Y RESID'!$I$4='MATRIZ DE RIESGOS DE SST'!Q92,Q92&lt;'MAPAS DE RIESGOS INHER Y RESID'!$J$4+1),'MAPAS DE RIESGOS INHER Y RESID'!$M$4,'MAPAS DE RIESGOS INHER Y RESID'!$M$3)))</f>
        <v>ALTO</v>
      </c>
      <c r="S92" s="116"/>
      <c r="T92" s="116" t="s">
        <v>534</v>
      </c>
      <c r="U92" s="116" t="s">
        <v>516</v>
      </c>
      <c r="V92" s="117" t="s">
        <v>517</v>
      </c>
      <c r="W92" s="118" t="s">
        <v>176</v>
      </c>
      <c r="X92" s="92">
        <f>VLOOKUP(W92,'MAPAS DE RIESGOS INHER Y RESID'!$E$16:$F$18,2,FALSE)</f>
        <v>0.4</v>
      </c>
      <c r="Y92" s="119">
        <f t="shared" si="17"/>
        <v>307.2</v>
      </c>
      <c r="Z92" s="76" t="str">
        <f>IF(OR('MAPAS DE RIESGOS INHER Y RESID'!$G$18='MATRIZ DE RIESGOS DE SST'!Y92,Y92&lt;'MAPAS DE RIESGOS INHER Y RESID'!$G$16+1),'MAPAS DE RIESGOS INHER Y RESID'!$M$19,IF(OR('MAPAS DE RIESGOS INHER Y RESID'!$H$17='MATRIZ DE RIESGOS DE SST'!Y92,Y92&lt;'MAPAS DE RIESGOS INHER Y RESID'!$I$18+1),'MAPAS DE RIESGOS INHER Y RESID'!$M$18,IF(OR('MAPAS DE RIESGOS INHER Y RESID'!$I$17='MATRIZ DE RIESGOS DE SST'!Y92,Y92&lt;'MAPAS DE RIESGOS INHER Y RESID'!$J$17+1),'MAPAS DE RIESGOS INHER Y RESID'!$M$17,'MAPAS DE RIESGOS INHER Y RESID'!$M$16)))</f>
        <v>ALTO</v>
      </c>
      <c r="AA92" s="99" t="str">
        <f>VLOOKUP('MATRIZ DE RIESGOS DE SST'!Z92,'TABLA DE CRITERIOS'!$A$25:$B$28,2,FALSE)</f>
        <v xml:space="preserve">Realizar el análisis de riesgos por la tarea "ART", definiendo los controles específicos o adicionales para su realización según los respectivos procedimientos de trabajo seguro y divulgarlos al personal.  </v>
      </c>
    </row>
    <row r="93" spans="1:27" ht="214.5" customHeight="1" x14ac:dyDescent="0.25">
      <c r="A93" s="123"/>
      <c r="B93" s="123"/>
      <c r="C93" s="123"/>
      <c r="D93" s="123"/>
      <c r="E93" s="123"/>
      <c r="F93" s="123"/>
      <c r="G93" s="123"/>
      <c r="H93" s="123"/>
      <c r="I93" s="123"/>
      <c r="J93" s="101" t="s">
        <v>515</v>
      </c>
      <c r="K93" s="100" t="s">
        <v>514</v>
      </c>
      <c r="L93" s="101" t="s">
        <v>518</v>
      </c>
      <c r="M93" s="76" t="s">
        <v>176</v>
      </c>
      <c r="N93" s="111">
        <f>VLOOKUP('MATRIZ DE RIESGOS DE SST'!M93,'MAPAS DE RIESGOS INHER Y RESID'!$E$3:$F$7,2,FALSE)</f>
        <v>3</v>
      </c>
      <c r="O93" s="76" t="s">
        <v>188</v>
      </c>
      <c r="P93" s="111">
        <f>VLOOKUP('MATRIZ DE RIESGOS DE SST'!O93,'MAPAS DE RIESGOS INHER Y RESID'!$O$3:$P$7,2,FALSE)</f>
        <v>65536</v>
      </c>
      <c r="Q93" s="111">
        <f t="shared" ref="Q93:Q101" si="18">+N93*P93</f>
        <v>196608</v>
      </c>
      <c r="R93" s="76" t="str">
        <f>IF(OR('MAPAS DE RIESGOS INHER Y RESID'!$G$7='MATRIZ DE RIESGOS DE SST'!Q93,Q93&lt;'MAPAS DE RIESGOS INHER Y RESID'!$G$3+1),'MAPAS DE RIESGOS INHER Y RESID'!$M$6,IF(OR('MAPAS DE RIESGOS INHER Y RESID'!$H$5='MATRIZ DE RIESGOS DE SST'!Q93,Q93&lt;'MAPAS DE RIESGOS INHER Y RESID'!$I$5+1),'MAPAS DE RIESGOS INHER Y RESID'!$M$5,IF(OR('MAPAS DE RIESGOS INHER Y RESID'!$I$4='MATRIZ DE RIESGOS DE SST'!Q93,Q93&lt;'MAPAS DE RIESGOS INHER Y RESID'!$J$4+1),'MAPAS DE RIESGOS INHER Y RESID'!$M$4,'MAPAS DE RIESGOS INHER Y RESID'!$M$3)))</f>
        <v xml:space="preserve">EXTREMO </v>
      </c>
      <c r="S93" s="116" t="s">
        <v>270</v>
      </c>
      <c r="T93" s="116" t="s">
        <v>535</v>
      </c>
      <c r="U93" s="116" t="s">
        <v>524</v>
      </c>
      <c r="V93" s="117" t="s">
        <v>525</v>
      </c>
      <c r="W93" s="118" t="s">
        <v>177</v>
      </c>
      <c r="X93" s="92">
        <f>VLOOKUP(W93,'MAPAS DE RIESGOS INHER Y RESID'!$E$16:$F$18,2,FALSE)</f>
        <v>0.9</v>
      </c>
      <c r="Y93" s="119">
        <f t="shared" ref="Y93:Y101" si="19">Q93-(Q93*X93)</f>
        <v>19660.799999999988</v>
      </c>
      <c r="Z93" s="76" t="str">
        <f>IF(OR('MAPAS DE RIESGOS INHER Y RESID'!$G$18='MATRIZ DE RIESGOS DE SST'!Y93,Y93&lt;'MAPAS DE RIESGOS INHER Y RESID'!$G$16+1),'MAPAS DE RIESGOS INHER Y RESID'!$M$19,IF(OR('MAPAS DE RIESGOS INHER Y RESID'!$H$17='MATRIZ DE RIESGOS DE SST'!Y93,Y93&lt;'MAPAS DE RIESGOS INHER Y RESID'!$I$18+1),'MAPAS DE RIESGOS INHER Y RESID'!$M$18,IF(OR('MAPAS DE RIESGOS INHER Y RESID'!$I$17='MATRIZ DE RIESGOS DE SST'!Y93,Y93&lt;'MAPAS DE RIESGOS INHER Y RESID'!$J$17+1),'MAPAS DE RIESGOS INHER Y RESID'!$M$17,'MAPAS DE RIESGOS INHER Y RESID'!$M$16)))</f>
        <v>ALTO</v>
      </c>
      <c r="AA93" s="99" t="str">
        <f>VLOOKUP('MATRIZ DE RIESGOS DE SST'!Z93,'TABLA DE CRITERIOS'!$A$25:$B$28,2,FALSE)</f>
        <v xml:space="preserve">Realizar el análisis de riesgos por la tarea "ART", definiendo los controles específicos o adicionales para su realización según los respectivos procedimientos de trabajo seguro y divulgarlos al personal.  </v>
      </c>
    </row>
    <row r="94" spans="1:27" ht="214.5" customHeight="1" x14ac:dyDescent="0.25">
      <c r="A94" s="123"/>
      <c r="B94" s="123"/>
      <c r="C94" s="123"/>
      <c r="D94" s="123"/>
      <c r="E94" s="123"/>
      <c r="F94" s="123"/>
      <c r="G94" s="123"/>
      <c r="H94" s="123"/>
      <c r="I94" s="123"/>
      <c r="J94" s="99" t="s">
        <v>561</v>
      </c>
      <c r="K94" s="102" t="s">
        <v>111</v>
      </c>
      <c r="L94" s="99" t="s">
        <v>109</v>
      </c>
      <c r="M94" s="76" t="s">
        <v>176</v>
      </c>
      <c r="N94" s="111">
        <f>VLOOKUP('MATRIZ DE RIESGOS DE SST'!M94,'MAPAS DE RIESGOS INHER Y RESID'!$E$3:$F$7,2,FALSE)</f>
        <v>3</v>
      </c>
      <c r="O94" s="76" t="s">
        <v>186</v>
      </c>
      <c r="P94" s="111">
        <f>VLOOKUP('MATRIZ DE RIESGOS DE SST'!O94,'MAPAS DE RIESGOS INHER Y RESID'!$O$3:$P$7,2,FALSE)</f>
        <v>16</v>
      </c>
      <c r="Q94" s="111">
        <f t="shared" si="18"/>
        <v>48</v>
      </c>
      <c r="R94" s="76" t="str">
        <f>IF(OR('MAPAS DE RIESGOS INHER Y RESID'!$G$7='MATRIZ DE RIESGOS DE SST'!Q94,Q94&lt;'MAPAS DE RIESGOS INHER Y RESID'!$G$3+1),'MAPAS DE RIESGOS INHER Y RESID'!$M$6,IF(OR('MAPAS DE RIESGOS INHER Y RESID'!$H$5='MATRIZ DE RIESGOS DE SST'!Q94,Q94&lt;'MAPAS DE RIESGOS INHER Y RESID'!$I$5+1),'MAPAS DE RIESGOS INHER Y RESID'!$M$5,IF(OR('MAPAS DE RIESGOS INHER Y RESID'!$I$4='MATRIZ DE RIESGOS DE SST'!Q94,Q94&lt;'MAPAS DE RIESGOS INHER Y RESID'!$J$4+1),'MAPAS DE RIESGOS INHER Y RESID'!$M$4,'MAPAS DE RIESGOS INHER Y RESID'!$M$3)))</f>
        <v>MODERADO</v>
      </c>
      <c r="S94" s="116" t="s">
        <v>267</v>
      </c>
      <c r="T94" s="116"/>
      <c r="U94" s="116" t="s">
        <v>554</v>
      </c>
      <c r="V94" s="117" t="s">
        <v>557</v>
      </c>
      <c r="W94" s="118" t="s">
        <v>177</v>
      </c>
      <c r="X94" s="92">
        <f>VLOOKUP(W94,'MAPAS DE RIESGOS INHER Y RESID'!$E$16:$F$18,2,FALSE)</f>
        <v>0.9</v>
      </c>
      <c r="Y94" s="119">
        <f t="shared" si="19"/>
        <v>4.7999999999999972</v>
      </c>
      <c r="Z94" s="76" t="str">
        <f>IF(OR('MAPAS DE RIESGOS INHER Y RESID'!$G$18='MATRIZ DE RIESGOS DE SST'!Y94,Y94&lt;'MAPAS DE RIESGOS INHER Y RESID'!$G$16+1),'MAPAS DE RIESGOS INHER Y RESID'!$M$19,IF(OR('MAPAS DE RIESGOS INHER Y RESID'!$H$17='MATRIZ DE RIESGOS DE SST'!Y94,Y94&lt;'MAPAS DE RIESGOS INHER Y RESID'!$I$18+1),'MAPAS DE RIESGOS INHER Y RESID'!$M$18,IF(OR('MAPAS DE RIESGOS INHER Y RESID'!$I$17='MATRIZ DE RIESGOS DE SST'!Y94,Y94&lt;'MAPAS DE RIESGOS INHER Y RESID'!$J$17+1),'MAPAS DE RIESGOS INHER Y RESID'!$M$17,'MAPAS DE RIESGOS INHER Y RESID'!$M$16)))</f>
        <v>BAJO</v>
      </c>
      <c r="AA94" s="99" t="str">
        <f>VLOOKUP('MATRIZ DE RIESGOS DE SST'!Z94,'TABLA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95" spans="1:27" ht="195" customHeight="1" x14ac:dyDescent="0.25">
      <c r="A95" s="123"/>
      <c r="B95" s="123"/>
      <c r="C95" s="123"/>
      <c r="D95" s="123"/>
      <c r="E95" s="123"/>
      <c r="F95" s="123"/>
      <c r="G95" s="123"/>
      <c r="H95" s="123"/>
      <c r="I95" s="123"/>
      <c r="J95" s="102" t="s">
        <v>567</v>
      </c>
      <c r="K95" s="102" t="s">
        <v>563</v>
      </c>
      <c r="L95" s="99" t="s">
        <v>113</v>
      </c>
      <c r="M95" s="76" t="s">
        <v>182</v>
      </c>
      <c r="N95" s="111">
        <f>VLOOKUP('MATRIZ DE RIESGOS DE SST'!M95,'MAPAS DE RIESGOS INHER Y RESID'!$E$3:$F$7,2,FALSE)</f>
        <v>2</v>
      </c>
      <c r="O95" s="76" t="s">
        <v>185</v>
      </c>
      <c r="P95" s="111">
        <f>VLOOKUP('MATRIZ DE RIESGOS DE SST'!O95,'MAPAS DE RIESGOS INHER Y RESID'!$O$3:$P$7,2,FALSE)</f>
        <v>4</v>
      </c>
      <c r="Q95" s="111">
        <f t="shared" si="18"/>
        <v>8</v>
      </c>
      <c r="R95" s="76" t="str">
        <f>IF(OR('MAPAS DE RIESGOS INHER Y RESID'!$G$7='MATRIZ DE RIESGOS DE SST'!Q95,Q95&lt;'MAPAS DE RIESGOS INHER Y RESID'!$G$3+1),'MAPAS DE RIESGOS INHER Y RESID'!$M$6,IF(OR('MAPAS DE RIESGOS INHER Y RESID'!$H$5='MATRIZ DE RIESGOS DE SST'!Q95,Q95&lt;'MAPAS DE RIESGOS INHER Y RESID'!$I$5+1),'MAPAS DE RIESGOS INHER Y RESID'!$M$5,IF(OR('MAPAS DE RIESGOS INHER Y RESID'!$I$4='MATRIZ DE RIESGOS DE SST'!Q95,Q95&lt;'MAPAS DE RIESGOS INHER Y RESID'!$J$4+1),'MAPAS DE RIESGOS INHER Y RESID'!$M$4,'MAPAS DE RIESGOS INHER Y RESID'!$M$3)))</f>
        <v>BAJO</v>
      </c>
      <c r="S95" s="116"/>
      <c r="T95" s="116"/>
      <c r="U95" s="116" t="s">
        <v>566</v>
      </c>
      <c r="V95" s="117" t="s">
        <v>262</v>
      </c>
      <c r="W95" s="118" t="s">
        <v>177</v>
      </c>
      <c r="X95" s="92">
        <f>VLOOKUP(W95,'MAPAS DE RIESGOS INHER Y RESID'!$E$16:$F$18,2,FALSE)</f>
        <v>0.9</v>
      </c>
      <c r="Y95" s="119">
        <f t="shared" si="19"/>
        <v>0.79999999999999982</v>
      </c>
      <c r="Z95" s="76" t="str">
        <f>IF(OR('MAPAS DE RIESGOS INHER Y RESID'!$G$18='MATRIZ DE RIESGOS DE SST'!Y95,Y95&lt;'MAPAS DE RIESGOS INHER Y RESID'!$G$16+1),'MAPAS DE RIESGOS INHER Y RESID'!$M$19,IF(OR('MAPAS DE RIESGOS INHER Y RESID'!$H$17='MATRIZ DE RIESGOS DE SST'!Y95,Y95&lt;'MAPAS DE RIESGOS INHER Y RESID'!$I$18+1),'MAPAS DE RIESGOS INHER Y RESID'!$M$18,IF(OR('MAPAS DE RIESGOS INHER Y RESID'!$I$17='MATRIZ DE RIESGOS DE SST'!Y95,Y95&lt;'MAPAS DE RIESGOS INHER Y RESID'!$J$17+1),'MAPAS DE RIESGOS INHER Y RESID'!$M$17,'MAPAS DE RIESGOS INHER Y RESID'!$M$16)))</f>
        <v>BAJO</v>
      </c>
      <c r="AA95" s="99" t="str">
        <f>VLOOKUP('MATRIZ DE RIESGOS DE SST'!Z95,'TABLA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96" spans="1:27" ht="214.5" x14ac:dyDescent="0.25">
      <c r="A96" s="123"/>
      <c r="B96" s="124"/>
      <c r="C96" s="124"/>
      <c r="D96" s="124"/>
      <c r="E96" s="124"/>
      <c r="F96" s="124"/>
      <c r="G96" s="124"/>
      <c r="H96" s="124"/>
      <c r="I96" s="124"/>
      <c r="J96" s="100" t="s">
        <v>760</v>
      </c>
      <c r="K96" s="100" t="s">
        <v>605</v>
      </c>
      <c r="L96" s="101" t="s">
        <v>767</v>
      </c>
      <c r="M96" s="76" t="s">
        <v>182</v>
      </c>
      <c r="N96" s="111">
        <f>VLOOKUP('MATRIZ DE RIESGOS DE SST'!M96,'MAPAS DE RIESGOS INHER Y RESID'!$E$3:$F$7,2,FALSE)</f>
        <v>2</v>
      </c>
      <c r="O96" s="76" t="s">
        <v>186</v>
      </c>
      <c r="P96" s="111">
        <f>VLOOKUP('MATRIZ DE RIESGOS DE SST'!O96,'MAPAS DE RIESGOS INHER Y RESID'!$O$3:$P$7,2,FALSE)</f>
        <v>16</v>
      </c>
      <c r="Q96" s="111">
        <f t="shared" si="18"/>
        <v>32</v>
      </c>
      <c r="R96" s="76" t="str">
        <f>IF(OR('MAPAS DE RIESGOS INHER Y RESID'!$G$7='MATRIZ DE RIESGOS DE SST'!Q96,Q96&lt;'MAPAS DE RIESGOS INHER Y RESID'!$G$3+1),'MAPAS DE RIESGOS INHER Y RESID'!$M$6,IF(OR('MAPAS DE RIESGOS INHER Y RESID'!$H$5='MATRIZ DE RIESGOS DE SST'!Q96,Q96&lt;'MAPAS DE RIESGOS INHER Y RESID'!$I$5+1),'MAPAS DE RIESGOS INHER Y RESID'!$M$5,IF(OR('MAPAS DE RIESGOS INHER Y RESID'!$I$4='MATRIZ DE RIESGOS DE SST'!Q96,Q96&lt;'MAPAS DE RIESGOS INHER Y RESID'!$J$4+1),'MAPAS DE RIESGOS INHER Y RESID'!$M$4,'MAPAS DE RIESGOS INHER Y RESID'!$M$3)))</f>
        <v>MODERADO</v>
      </c>
      <c r="S96" s="116"/>
      <c r="T96" s="116"/>
      <c r="U96" s="116" t="s">
        <v>607</v>
      </c>
      <c r="V96" s="117" t="s">
        <v>608</v>
      </c>
      <c r="W96" s="118" t="s">
        <v>176</v>
      </c>
      <c r="X96" s="92">
        <f>VLOOKUP(W96,'MAPAS DE RIESGOS INHER Y RESID'!$E$16:$F$18,2,FALSE)</f>
        <v>0.4</v>
      </c>
      <c r="Y96" s="119">
        <f t="shared" si="19"/>
        <v>19.2</v>
      </c>
      <c r="Z96" s="76" t="str">
        <f>IF(OR('MAPAS DE RIESGOS INHER Y RESID'!$G$18='MATRIZ DE RIESGOS DE SST'!Y96,Y96&lt;'MAPAS DE RIESGOS INHER Y RESID'!$G$16+1),'MAPAS DE RIESGOS INHER Y RESID'!$M$19,IF(OR('MAPAS DE RIESGOS INHER Y RESID'!$H$17='MATRIZ DE RIESGOS DE SST'!Y96,Y96&lt;'MAPAS DE RIESGOS INHER Y RESID'!$I$18+1),'MAPAS DE RIESGOS INHER Y RESID'!$M$18,IF(OR('MAPAS DE RIESGOS INHER Y RESID'!$I$17='MATRIZ DE RIESGOS DE SST'!Y96,Y96&lt;'MAPAS DE RIESGOS INHER Y RESID'!$J$17+1),'MAPAS DE RIESGOS INHER Y RESID'!$M$17,'MAPAS DE RIESGOS INHER Y RESID'!$M$16)))</f>
        <v>MODERADO</v>
      </c>
      <c r="AA96" s="99" t="str">
        <f>VLOOKUP('MATRIZ DE RIESGOS DE SST'!Z96,'TABLA DE CRITERIOS'!$A$25:$B$28,2,FALSE)</f>
        <v>Reforzar la divulgación y aplicación de los controles existentes para mejorar su eficacia o complementar dichos controles estableciendo el plan de acción necesario, teniendo en cuenta la jerarquía de definición de controles.</v>
      </c>
    </row>
    <row r="97" spans="1:27" ht="214.5" x14ac:dyDescent="0.25">
      <c r="A97" s="123"/>
      <c r="B97" s="122" t="s">
        <v>677</v>
      </c>
      <c r="C97" s="122" t="s">
        <v>245</v>
      </c>
      <c r="D97" s="122"/>
      <c r="E97" s="122" t="s">
        <v>245</v>
      </c>
      <c r="F97" s="122" t="s">
        <v>245</v>
      </c>
      <c r="G97" s="122" t="s">
        <v>245</v>
      </c>
      <c r="H97" s="122"/>
      <c r="I97" s="122" t="s">
        <v>746</v>
      </c>
      <c r="J97" s="99" t="s">
        <v>276</v>
      </c>
      <c r="K97" s="102" t="s">
        <v>682</v>
      </c>
      <c r="L97" s="99" t="s">
        <v>683</v>
      </c>
      <c r="M97" s="76" t="s">
        <v>176</v>
      </c>
      <c r="N97" s="111">
        <f>VLOOKUP('MATRIZ DE RIESGOS DE SST'!M97,'MAPAS DE RIESGOS INHER Y RESID'!$E$3:$F$7,2,FALSE)</f>
        <v>3</v>
      </c>
      <c r="O97" s="76" t="s">
        <v>186</v>
      </c>
      <c r="P97" s="111">
        <f>VLOOKUP('MATRIZ DE RIESGOS DE SST'!O97,'MAPAS DE RIESGOS INHER Y RESID'!$O$3:$P$7,2,FALSE)</f>
        <v>16</v>
      </c>
      <c r="Q97" s="111">
        <f t="shared" si="18"/>
        <v>48</v>
      </c>
      <c r="R97" s="76" t="str">
        <f>IF(OR('MAPAS DE RIESGOS INHER Y RESID'!$G$7='MATRIZ DE RIESGOS DE SST'!Q97,Q97&lt;'MAPAS DE RIESGOS INHER Y RESID'!$G$3+1),'MAPAS DE RIESGOS INHER Y RESID'!$M$6,IF(OR('MAPAS DE RIESGOS INHER Y RESID'!$H$5='MATRIZ DE RIESGOS DE SST'!Q97,Q97&lt;'MAPAS DE RIESGOS INHER Y RESID'!$I$5+1),'MAPAS DE RIESGOS INHER Y RESID'!$M$5,IF(OR('MAPAS DE RIESGOS INHER Y RESID'!$I$4='MATRIZ DE RIESGOS DE SST'!Q97,Q97&lt;'MAPAS DE RIESGOS INHER Y RESID'!$J$4+1),'MAPAS DE RIESGOS INHER Y RESID'!$M$4,'MAPAS DE RIESGOS INHER Y RESID'!$M$3)))</f>
        <v>MODERADO</v>
      </c>
      <c r="S97" s="116"/>
      <c r="T97" s="116"/>
      <c r="U97" s="116" t="s">
        <v>645</v>
      </c>
      <c r="V97" s="117" t="s">
        <v>686</v>
      </c>
      <c r="W97" s="118" t="s">
        <v>177</v>
      </c>
      <c r="X97" s="92">
        <f>VLOOKUP(W97,'MAPAS DE RIESGOS INHER Y RESID'!$E$16:$F$18,2,FALSE)</f>
        <v>0.9</v>
      </c>
      <c r="Y97" s="119">
        <f t="shared" si="19"/>
        <v>4.7999999999999972</v>
      </c>
      <c r="Z97" s="76" t="str">
        <f>IF(OR('MAPAS DE RIESGOS INHER Y RESID'!$G$18='MATRIZ DE RIESGOS DE SST'!Y97,Y97&lt;'MAPAS DE RIESGOS INHER Y RESID'!$G$16+1),'MAPAS DE RIESGOS INHER Y RESID'!$M$19,IF(OR('MAPAS DE RIESGOS INHER Y RESID'!$H$17='MATRIZ DE RIESGOS DE SST'!Y97,Y97&lt;'MAPAS DE RIESGOS INHER Y RESID'!$I$18+1),'MAPAS DE RIESGOS INHER Y RESID'!$M$18,IF(OR('MAPAS DE RIESGOS INHER Y RESID'!$I$17='MATRIZ DE RIESGOS DE SST'!Y97,Y97&lt;'MAPAS DE RIESGOS INHER Y RESID'!$J$17+1),'MAPAS DE RIESGOS INHER Y RESID'!$M$17,'MAPAS DE RIESGOS INHER Y RESID'!$M$16)))</f>
        <v>BAJO</v>
      </c>
      <c r="AA97" s="99" t="str">
        <f>VLOOKUP('MATRIZ DE RIESGOS DE SST'!Z97,'TABLA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98" spans="1:27" ht="195" x14ac:dyDescent="0.25">
      <c r="A98" s="123"/>
      <c r="B98" s="123"/>
      <c r="C98" s="123"/>
      <c r="D98" s="123"/>
      <c r="E98" s="123"/>
      <c r="F98" s="123"/>
      <c r="G98" s="123"/>
      <c r="H98" s="123"/>
      <c r="I98" s="123"/>
      <c r="J98" s="99" t="s">
        <v>277</v>
      </c>
      <c r="K98" s="102" t="s">
        <v>311</v>
      </c>
      <c r="L98" s="99" t="s">
        <v>685</v>
      </c>
      <c r="M98" s="76" t="s">
        <v>176</v>
      </c>
      <c r="N98" s="111">
        <f>VLOOKUP('MATRIZ DE RIESGOS DE SST'!M98,'MAPAS DE RIESGOS INHER Y RESID'!$E$3:$F$7,2,FALSE)</f>
        <v>3</v>
      </c>
      <c r="O98" s="76" t="s">
        <v>186</v>
      </c>
      <c r="P98" s="111">
        <f>VLOOKUP('MATRIZ DE RIESGOS DE SST'!O98,'MAPAS DE RIESGOS INHER Y RESID'!$O$3:$P$7,2,FALSE)</f>
        <v>16</v>
      </c>
      <c r="Q98" s="111">
        <f t="shared" si="18"/>
        <v>48</v>
      </c>
      <c r="R98" s="76" t="str">
        <f>IF(OR('MAPAS DE RIESGOS INHER Y RESID'!$G$7='MATRIZ DE RIESGOS DE SST'!Q98,Q98&lt;'MAPAS DE RIESGOS INHER Y RESID'!$G$3+1),'MAPAS DE RIESGOS INHER Y RESID'!$M$6,IF(OR('MAPAS DE RIESGOS INHER Y RESID'!$H$5='MATRIZ DE RIESGOS DE SST'!Q98,Q98&lt;'MAPAS DE RIESGOS INHER Y RESID'!$I$5+1),'MAPAS DE RIESGOS INHER Y RESID'!$M$5,IF(OR('MAPAS DE RIESGOS INHER Y RESID'!$I$4='MATRIZ DE RIESGOS DE SST'!Q98,Q98&lt;'MAPAS DE RIESGOS INHER Y RESID'!$J$4+1),'MAPAS DE RIESGOS INHER Y RESID'!$M$4,'MAPAS DE RIESGOS INHER Y RESID'!$M$3)))</f>
        <v>MODERADO</v>
      </c>
      <c r="S98" s="116"/>
      <c r="T98" s="116"/>
      <c r="U98" s="116" t="s">
        <v>689</v>
      </c>
      <c r="V98" s="117"/>
      <c r="W98" s="118" t="s">
        <v>177</v>
      </c>
      <c r="X98" s="92">
        <f>VLOOKUP(W98,'MAPAS DE RIESGOS INHER Y RESID'!$E$16:$F$18,2,FALSE)</f>
        <v>0.9</v>
      </c>
      <c r="Y98" s="119">
        <f t="shared" si="19"/>
        <v>4.7999999999999972</v>
      </c>
      <c r="Z98" s="76" t="str">
        <f>IF(OR('MAPAS DE RIESGOS INHER Y RESID'!$G$18='MATRIZ DE RIESGOS DE SST'!Y98,Y98&lt;'MAPAS DE RIESGOS INHER Y RESID'!$G$16+1),'MAPAS DE RIESGOS INHER Y RESID'!$M$19,IF(OR('MAPAS DE RIESGOS INHER Y RESID'!$H$17='MATRIZ DE RIESGOS DE SST'!Y98,Y98&lt;'MAPAS DE RIESGOS INHER Y RESID'!$I$18+1),'MAPAS DE RIESGOS INHER Y RESID'!$M$18,IF(OR('MAPAS DE RIESGOS INHER Y RESID'!$I$17='MATRIZ DE RIESGOS DE SST'!Y98,Y98&lt;'MAPAS DE RIESGOS INHER Y RESID'!$J$17+1),'MAPAS DE RIESGOS INHER Y RESID'!$M$17,'MAPAS DE RIESGOS INHER Y RESID'!$M$16)))</f>
        <v>BAJO</v>
      </c>
      <c r="AA98" s="99" t="str">
        <f>VLOOKUP('MATRIZ DE RIESGOS DE SST'!Z98,'TABLA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99" spans="1:27" ht="156" x14ac:dyDescent="0.25">
      <c r="A99" s="123"/>
      <c r="B99" s="123"/>
      <c r="C99" s="123"/>
      <c r="D99" s="123"/>
      <c r="E99" s="123"/>
      <c r="F99" s="123"/>
      <c r="G99" s="123"/>
      <c r="H99" s="123"/>
      <c r="I99" s="123"/>
      <c r="J99" s="100" t="s">
        <v>278</v>
      </c>
      <c r="K99" s="100" t="s">
        <v>314</v>
      </c>
      <c r="L99" s="101" t="s">
        <v>690</v>
      </c>
      <c r="M99" s="76" t="s">
        <v>176</v>
      </c>
      <c r="N99" s="111">
        <f>VLOOKUP('MATRIZ DE RIESGOS DE SST'!M99,'MAPAS DE RIESGOS INHER Y RESID'!$E$3:$F$7,2,FALSE)</f>
        <v>3</v>
      </c>
      <c r="O99" s="76" t="s">
        <v>187</v>
      </c>
      <c r="P99" s="111">
        <f>VLOOKUP('MATRIZ DE RIESGOS DE SST'!O99,'MAPAS DE RIESGOS INHER Y RESID'!$O$3:$P$7,2,FALSE)</f>
        <v>256</v>
      </c>
      <c r="Q99" s="111">
        <f t="shared" si="18"/>
        <v>768</v>
      </c>
      <c r="R99" s="76" t="str">
        <f>IF(OR('MAPAS DE RIESGOS INHER Y RESID'!$G$7='MATRIZ DE RIESGOS DE SST'!Q99,Q99&lt;'MAPAS DE RIESGOS INHER Y RESID'!$G$3+1),'MAPAS DE RIESGOS INHER Y RESID'!$M$6,IF(OR('MAPAS DE RIESGOS INHER Y RESID'!$H$5='MATRIZ DE RIESGOS DE SST'!Q99,Q99&lt;'MAPAS DE RIESGOS INHER Y RESID'!$I$5+1),'MAPAS DE RIESGOS INHER Y RESID'!$M$5,IF(OR('MAPAS DE RIESGOS INHER Y RESID'!$I$4='MATRIZ DE RIESGOS DE SST'!Q99,Q99&lt;'MAPAS DE RIESGOS INHER Y RESID'!$J$4+1),'MAPAS DE RIESGOS INHER Y RESID'!$M$4,'MAPAS DE RIESGOS INHER Y RESID'!$M$3)))</f>
        <v>ALTO</v>
      </c>
      <c r="S99" s="116"/>
      <c r="T99" s="116"/>
      <c r="U99" s="116" t="s">
        <v>691</v>
      </c>
      <c r="V99" s="117" t="s">
        <v>692</v>
      </c>
      <c r="W99" s="118" t="s">
        <v>177</v>
      </c>
      <c r="X99" s="92">
        <f>VLOOKUP(W99,'MAPAS DE RIESGOS INHER Y RESID'!$E$16:$F$18,2,FALSE)</f>
        <v>0.9</v>
      </c>
      <c r="Y99" s="119">
        <f t="shared" si="19"/>
        <v>76.799999999999955</v>
      </c>
      <c r="Z99" s="76" t="str">
        <f>IF(OR('MAPAS DE RIESGOS INHER Y RESID'!$G$18='MATRIZ DE RIESGOS DE SST'!Y99,Y99&lt;'MAPAS DE RIESGOS INHER Y RESID'!$G$16+1),'MAPAS DE RIESGOS INHER Y RESID'!$M$19,IF(OR('MAPAS DE RIESGOS INHER Y RESID'!$H$17='MATRIZ DE RIESGOS DE SST'!Y99,Y99&lt;'MAPAS DE RIESGOS INHER Y RESID'!$I$18+1),'MAPAS DE RIESGOS INHER Y RESID'!$M$18,IF(OR('MAPAS DE RIESGOS INHER Y RESID'!$I$17='MATRIZ DE RIESGOS DE SST'!Y99,Y99&lt;'MAPAS DE RIESGOS INHER Y RESID'!$J$17+1),'MAPAS DE RIESGOS INHER Y RESID'!$M$17,'MAPAS DE RIESGOS INHER Y RESID'!$M$16)))</f>
        <v>MODERADO</v>
      </c>
      <c r="AA99" s="99" t="str">
        <f>VLOOKUP('MATRIZ DE RIESGOS DE SST'!Z99,'TABLA DE CRITERIOS'!$A$25:$B$28,2,FALSE)</f>
        <v>Reforzar la divulgación y aplicación de los controles existentes para mejorar su eficacia o complementar dichos controles estableciendo el plan de acción necesario, teniendo en cuenta la jerarquía de definición de controles.</v>
      </c>
    </row>
    <row r="100" spans="1:27" ht="195" x14ac:dyDescent="0.25">
      <c r="A100" s="123"/>
      <c r="B100" s="123"/>
      <c r="C100" s="123"/>
      <c r="D100" s="123"/>
      <c r="E100" s="123"/>
      <c r="F100" s="123"/>
      <c r="G100" s="123"/>
      <c r="H100" s="123"/>
      <c r="I100" s="123"/>
      <c r="J100" s="101" t="s">
        <v>279</v>
      </c>
      <c r="K100" s="100" t="s">
        <v>23</v>
      </c>
      <c r="L100" s="101" t="s">
        <v>694</v>
      </c>
      <c r="M100" s="76" t="s">
        <v>176</v>
      </c>
      <c r="N100" s="111">
        <f>VLOOKUP('MATRIZ DE RIESGOS DE SST'!M100,'MAPAS DE RIESGOS INHER Y RESID'!$E$3:$F$7,2,FALSE)</f>
        <v>3</v>
      </c>
      <c r="O100" s="76" t="s">
        <v>186</v>
      </c>
      <c r="P100" s="111">
        <f>VLOOKUP('MATRIZ DE RIESGOS DE SST'!O100,'MAPAS DE RIESGOS INHER Y RESID'!$O$3:$P$7,2,FALSE)</f>
        <v>16</v>
      </c>
      <c r="Q100" s="111">
        <f t="shared" si="18"/>
        <v>48</v>
      </c>
      <c r="R100" s="76" t="str">
        <f>IF(OR('MAPAS DE RIESGOS INHER Y RESID'!$G$7='MATRIZ DE RIESGOS DE SST'!Q100,Q100&lt;'MAPAS DE RIESGOS INHER Y RESID'!$G$3+1),'MAPAS DE RIESGOS INHER Y RESID'!$M$6,IF(OR('MAPAS DE RIESGOS INHER Y RESID'!$H$5='MATRIZ DE RIESGOS DE SST'!Q100,Q100&lt;'MAPAS DE RIESGOS INHER Y RESID'!$I$5+1),'MAPAS DE RIESGOS INHER Y RESID'!$M$5,IF(OR('MAPAS DE RIESGOS INHER Y RESID'!$I$4='MATRIZ DE RIESGOS DE SST'!Q100,Q100&lt;'MAPAS DE RIESGOS INHER Y RESID'!$J$4+1),'MAPAS DE RIESGOS INHER Y RESID'!$M$4,'MAPAS DE RIESGOS INHER Y RESID'!$M$3)))</f>
        <v>MODERADO</v>
      </c>
      <c r="S100" s="116"/>
      <c r="T100" s="116" t="s">
        <v>272</v>
      </c>
      <c r="U100" s="116"/>
      <c r="V100" s="117" t="s">
        <v>695</v>
      </c>
      <c r="W100" s="118" t="s">
        <v>177</v>
      </c>
      <c r="X100" s="92">
        <f>VLOOKUP(W100,'MAPAS DE RIESGOS INHER Y RESID'!$E$16:$F$18,2,FALSE)</f>
        <v>0.9</v>
      </c>
      <c r="Y100" s="119">
        <f t="shared" si="19"/>
        <v>4.7999999999999972</v>
      </c>
      <c r="Z100" s="76" t="str">
        <f>IF(OR('MAPAS DE RIESGOS INHER Y RESID'!$G$18='MATRIZ DE RIESGOS DE SST'!Y100,Y100&lt;'MAPAS DE RIESGOS INHER Y RESID'!$G$16+1),'MAPAS DE RIESGOS INHER Y RESID'!$M$19,IF(OR('MAPAS DE RIESGOS INHER Y RESID'!$H$17='MATRIZ DE RIESGOS DE SST'!Y100,Y100&lt;'MAPAS DE RIESGOS INHER Y RESID'!$I$18+1),'MAPAS DE RIESGOS INHER Y RESID'!$M$18,IF(OR('MAPAS DE RIESGOS INHER Y RESID'!$I$17='MATRIZ DE RIESGOS DE SST'!Y100,Y100&lt;'MAPAS DE RIESGOS INHER Y RESID'!$J$17+1),'MAPAS DE RIESGOS INHER Y RESID'!$M$17,'MAPAS DE RIESGOS INHER Y RESID'!$M$16)))</f>
        <v>BAJO</v>
      </c>
      <c r="AA100" s="99" t="str">
        <f>VLOOKUP('MATRIZ DE RIESGOS DE SST'!Z100,'TABLA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01" spans="1:27" ht="156" x14ac:dyDescent="0.25">
      <c r="A101" s="123"/>
      <c r="B101" s="123"/>
      <c r="C101" s="123"/>
      <c r="D101" s="123"/>
      <c r="E101" s="123"/>
      <c r="F101" s="123"/>
      <c r="G101" s="123"/>
      <c r="H101" s="123"/>
      <c r="I101" s="123"/>
      <c r="J101" s="101" t="s">
        <v>280</v>
      </c>
      <c r="K101" s="100" t="s">
        <v>316</v>
      </c>
      <c r="L101" s="101" t="s">
        <v>694</v>
      </c>
      <c r="M101" s="76" t="s">
        <v>182</v>
      </c>
      <c r="N101" s="111">
        <f>VLOOKUP('MATRIZ DE RIESGOS DE SST'!M101,'MAPAS DE RIESGOS INHER Y RESID'!$E$3:$F$7,2,FALSE)</f>
        <v>2</v>
      </c>
      <c r="O101" s="76" t="s">
        <v>186</v>
      </c>
      <c r="P101" s="111">
        <f>VLOOKUP('MATRIZ DE RIESGOS DE SST'!O101,'MAPAS DE RIESGOS INHER Y RESID'!$O$3:$P$7,2,FALSE)</f>
        <v>16</v>
      </c>
      <c r="Q101" s="111">
        <f t="shared" si="18"/>
        <v>32</v>
      </c>
      <c r="R101" s="76" t="str">
        <f>IF(OR('MAPAS DE RIESGOS INHER Y RESID'!$G$7='MATRIZ DE RIESGOS DE SST'!Q101,Q101&lt;'MAPAS DE RIESGOS INHER Y RESID'!$G$3+1),'MAPAS DE RIESGOS INHER Y RESID'!$M$6,IF(OR('MAPAS DE RIESGOS INHER Y RESID'!$H$5='MATRIZ DE RIESGOS DE SST'!Q101,Q101&lt;'MAPAS DE RIESGOS INHER Y RESID'!$I$5+1),'MAPAS DE RIESGOS INHER Y RESID'!$M$5,IF(OR('MAPAS DE RIESGOS INHER Y RESID'!$I$4='MATRIZ DE RIESGOS DE SST'!Q101,Q101&lt;'MAPAS DE RIESGOS INHER Y RESID'!$J$4+1),'MAPAS DE RIESGOS INHER Y RESID'!$M$4,'MAPAS DE RIESGOS INHER Y RESID'!$M$3)))</f>
        <v>MODERADO</v>
      </c>
      <c r="S101" s="116"/>
      <c r="T101" s="116"/>
      <c r="U101" s="116" t="s">
        <v>649</v>
      </c>
      <c r="V101" s="117" t="s">
        <v>697</v>
      </c>
      <c r="W101" s="118" t="s">
        <v>176</v>
      </c>
      <c r="X101" s="92">
        <f>VLOOKUP(W101,'MAPAS DE RIESGOS INHER Y RESID'!$E$16:$F$18,2,FALSE)</f>
        <v>0.4</v>
      </c>
      <c r="Y101" s="119">
        <f t="shared" si="19"/>
        <v>19.2</v>
      </c>
      <c r="Z101" s="76" t="str">
        <f>IF(OR('MAPAS DE RIESGOS INHER Y RESID'!$G$18='MATRIZ DE RIESGOS DE SST'!Y101,Y101&lt;'MAPAS DE RIESGOS INHER Y RESID'!$G$16+1),'MAPAS DE RIESGOS INHER Y RESID'!$M$19,IF(OR('MAPAS DE RIESGOS INHER Y RESID'!$H$17='MATRIZ DE RIESGOS DE SST'!Y101,Y101&lt;'MAPAS DE RIESGOS INHER Y RESID'!$I$18+1),'MAPAS DE RIESGOS INHER Y RESID'!$M$18,IF(OR('MAPAS DE RIESGOS INHER Y RESID'!$I$17='MATRIZ DE RIESGOS DE SST'!Y101,Y101&lt;'MAPAS DE RIESGOS INHER Y RESID'!$J$17+1),'MAPAS DE RIESGOS INHER Y RESID'!$M$17,'MAPAS DE RIESGOS INHER Y RESID'!$M$16)))</f>
        <v>MODERADO</v>
      </c>
      <c r="AA101" s="99" t="str">
        <f>VLOOKUP('MATRIZ DE RIESGOS DE SST'!Z101,'TABLA DE CRITERIOS'!$A$25:$B$28,2,FALSE)</f>
        <v>Reforzar la divulgación y aplicación de los controles existentes para mejorar su eficacia o complementar dichos controles estableciendo el plan de acción necesario, teniendo en cuenta la jerarquía de definición de controles.</v>
      </c>
    </row>
    <row r="102" spans="1:27" ht="195" x14ac:dyDescent="0.25">
      <c r="A102" s="123"/>
      <c r="B102" s="123"/>
      <c r="C102" s="123"/>
      <c r="D102" s="123"/>
      <c r="E102" s="123"/>
      <c r="F102" s="123"/>
      <c r="G102" s="123"/>
      <c r="H102" s="123"/>
      <c r="I102" s="123"/>
      <c r="J102" s="101" t="s">
        <v>282</v>
      </c>
      <c r="K102" s="100" t="s">
        <v>320</v>
      </c>
      <c r="L102" s="101" t="s">
        <v>694</v>
      </c>
      <c r="M102" s="76" t="s">
        <v>182</v>
      </c>
      <c r="N102" s="111">
        <f>VLOOKUP('MATRIZ DE RIESGOS DE SST'!M102,'MAPAS DE RIESGOS INHER Y RESID'!$E$3:$F$7,2,FALSE)</f>
        <v>2</v>
      </c>
      <c r="O102" s="76" t="s">
        <v>186</v>
      </c>
      <c r="P102" s="111">
        <f>VLOOKUP('MATRIZ DE RIESGOS DE SST'!O102,'MAPAS DE RIESGOS INHER Y RESID'!$O$3:$P$7,2,FALSE)</f>
        <v>16</v>
      </c>
      <c r="Q102" s="111">
        <f t="shared" ref="Q102:Q110" si="20">+N102*P102</f>
        <v>32</v>
      </c>
      <c r="R102" s="76" t="str">
        <f>IF(OR('MAPAS DE RIESGOS INHER Y RESID'!$G$7='MATRIZ DE RIESGOS DE SST'!Q102,Q102&lt;'MAPAS DE RIESGOS INHER Y RESID'!$G$3+1),'MAPAS DE RIESGOS INHER Y RESID'!$M$6,IF(OR('MAPAS DE RIESGOS INHER Y RESID'!$H$5='MATRIZ DE RIESGOS DE SST'!Q102,Q102&lt;'MAPAS DE RIESGOS INHER Y RESID'!$I$5+1),'MAPAS DE RIESGOS INHER Y RESID'!$M$5,IF(OR('MAPAS DE RIESGOS INHER Y RESID'!$I$4='MATRIZ DE RIESGOS DE SST'!Q102,Q102&lt;'MAPAS DE RIESGOS INHER Y RESID'!$J$4+1),'MAPAS DE RIESGOS INHER Y RESID'!$M$4,'MAPAS DE RIESGOS INHER Y RESID'!$M$3)))</f>
        <v>MODERADO</v>
      </c>
      <c r="S102" s="116"/>
      <c r="T102" s="116" t="s">
        <v>272</v>
      </c>
      <c r="U102" s="116"/>
      <c r="V102" s="117" t="s">
        <v>704</v>
      </c>
      <c r="W102" s="118" t="s">
        <v>177</v>
      </c>
      <c r="X102" s="92">
        <f>VLOOKUP(W102,'MAPAS DE RIESGOS INHER Y RESID'!$E$16:$F$18,2,FALSE)</f>
        <v>0.9</v>
      </c>
      <c r="Y102" s="119">
        <f t="shared" ref="Y102:Y110" si="21">Q102-(Q102*X102)</f>
        <v>3.1999999999999993</v>
      </c>
      <c r="Z102" s="76" t="str">
        <f>IF(OR('MAPAS DE RIESGOS INHER Y RESID'!$G$18='MATRIZ DE RIESGOS DE SST'!Y102,Y102&lt;'MAPAS DE RIESGOS INHER Y RESID'!$G$16+1),'MAPAS DE RIESGOS INHER Y RESID'!$M$19,IF(OR('MAPAS DE RIESGOS INHER Y RESID'!$H$17='MATRIZ DE RIESGOS DE SST'!Y102,Y102&lt;'MAPAS DE RIESGOS INHER Y RESID'!$I$18+1),'MAPAS DE RIESGOS INHER Y RESID'!$M$18,IF(OR('MAPAS DE RIESGOS INHER Y RESID'!$I$17='MATRIZ DE RIESGOS DE SST'!Y102,Y102&lt;'MAPAS DE RIESGOS INHER Y RESID'!$J$17+1),'MAPAS DE RIESGOS INHER Y RESID'!$M$17,'MAPAS DE RIESGOS INHER Y RESID'!$M$16)))</f>
        <v>BAJO</v>
      </c>
      <c r="AA102" s="99" t="str">
        <f>VLOOKUP('MATRIZ DE RIESGOS DE SST'!Z102,'TABLA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03" spans="1:27" ht="195" x14ac:dyDescent="0.25">
      <c r="A103" s="123"/>
      <c r="B103" s="123"/>
      <c r="C103" s="123"/>
      <c r="D103" s="123"/>
      <c r="E103" s="123"/>
      <c r="F103" s="123"/>
      <c r="G103" s="123"/>
      <c r="H103" s="123"/>
      <c r="I103" s="123"/>
      <c r="J103" s="101" t="s">
        <v>283</v>
      </c>
      <c r="K103" s="100" t="s">
        <v>322</v>
      </c>
      <c r="L103" s="101" t="s">
        <v>694</v>
      </c>
      <c r="M103" s="76" t="s">
        <v>182</v>
      </c>
      <c r="N103" s="111">
        <f>VLOOKUP('MATRIZ DE RIESGOS DE SST'!M103,'MAPAS DE RIESGOS INHER Y RESID'!$E$3:$F$7,2,FALSE)</f>
        <v>2</v>
      </c>
      <c r="O103" s="76" t="s">
        <v>185</v>
      </c>
      <c r="P103" s="111">
        <f>VLOOKUP('MATRIZ DE RIESGOS DE SST'!O103,'MAPAS DE RIESGOS INHER Y RESID'!$O$3:$P$7,2,FALSE)</f>
        <v>4</v>
      </c>
      <c r="Q103" s="111">
        <f t="shared" si="20"/>
        <v>8</v>
      </c>
      <c r="R103" s="76" t="str">
        <f>IF(OR('MAPAS DE RIESGOS INHER Y RESID'!$G$7='MATRIZ DE RIESGOS DE SST'!Q103,Q103&lt;'MAPAS DE RIESGOS INHER Y RESID'!$G$3+1),'MAPAS DE RIESGOS INHER Y RESID'!$M$6,IF(OR('MAPAS DE RIESGOS INHER Y RESID'!$H$5='MATRIZ DE RIESGOS DE SST'!Q103,Q103&lt;'MAPAS DE RIESGOS INHER Y RESID'!$I$5+1),'MAPAS DE RIESGOS INHER Y RESID'!$M$5,IF(OR('MAPAS DE RIESGOS INHER Y RESID'!$I$4='MATRIZ DE RIESGOS DE SST'!Q103,Q103&lt;'MAPAS DE RIESGOS INHER Y RESID'!$J$4+1),'MAPAS DE RIESGOS INHER Y RESID'!$M$4,'MAPAS DE RIESGOS INHER Y RESID'!$M$3)))</f>
        <v>BAJO</v>
      </c>
      <c r="S103" s="116"/>
      <c r="T103" s="116"/>
      <c r="U103" s="116" t="s">
        <v>649</v>
      </c>
      <c r="V103" s="117" t="s">
        <v>697</v>
      </c>
      <c r="W103" s="118" t="s">
        <v>176</v>
      </c>
      <c r="X103" s="92">
        <f>VLOOKUP(W103,'MAPAS DE RIESGOS INHER Y RESID'!$E$16:$F$18,2,FALSE)</f>
        <v>0.4</v>
      </c>
      <c r="Y103" s="119">
        <f t="shared" si="21"/>
        <v>4.8</v>
      </c>
      <c r="Z103" s="76" t="str">
        <f>IF(OR('MAPAS DE RIESGOS INHER Y RESID'!$G$18='MATRIZ DE RIESGOS DE SST'!Y103,Y103&lt;'MAPAS DE RIESGOS INHER Y RESID'!$G$16+1),'MAPAS DE RIESGOS INHER Y RESID'!$M$19,IF(OR('MAPAS DE RIESGOS INHER Y RESID'!$H$17='MATRIZ DE RIESGOS DE SST'!Y103,Y103&lt;'MAPAS DE RIESGOS INHER Y RESID'!$I$18+1),'MAPAS DE RIESGOS INHER Y RESID'!$M$18,IF(OR('MAPAS DE RIESGOS INHER Y RESID'!$I$17='MATRIZ DE RIESGOS DE SST'!Y103,Y103&lt;'MAPAS DE RIESGOS INHER Y RESID'!$J$17+1),'MAPAS DE RIESGOS INHER Y RESID'!$M$17,'MAPAS DE RIESGOS INHER Y RESID'!$M$16)))</f>
        <v>BAJO</v>
      </c>
      <c r="AA103" s="99" t="str">
        <f>VLOOKUP('MATRIZ DE RIESGOS DE SST'!Z103,'TABLA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04" spans="1:27" ht="195" x14ac:dyDescent="0.25">
      <c r="A104" s="123"/>
      <c r="B104" s="123"/>
      <c r="C104" s="123"/>
      <c r="D104" s="123"/>
      <c r="E104" s="123"/>
      <c r="F104" s="123"/>
      <c r="G104" s="123"/>
      <c r="H104" s="123"/>
      <c r="I104" s="123"/>
      <c r="J104" s="100" t="s">
        <v>755</v>
      </c>
      <c r="K104" s="100" t="s">
        <v>33</v>
      </c>
      <c r="L104" s="101" t="s">
        <v>706</v>
      </c>
      <c r="M104" s="76" t="s">
        <v>182</v>
      </c>
      <c r="N104" s="111">
        <f>VLOOKUP('MATRIZ DE RIESGOS DE SST'!M104,'MAPAS DE RIESGOS INHER Y RESID'!$E$3:$F$7,2,FALSE)</f>
        <v>2</v>
      </c>
      <c r="O104" s="76" t="s">
        <v>186</v>
      </c>
      <c r="P104" s="111">
        <f>VLOOKUP('MATRIZ DE RIESGOS DE SST'!O104,'MAPAS DE RIESGOS INHER Y RESID'!$O$3:$P$7,2,FALSE)</f>
        <v>16</v>
      </c>
      <c r="Q104" s="111">
        <f t="shared" si="20"/>
        <v>32</v>
      </c>
      <c r="R104" s="76" t="str">
        <f>IF(OR('MAPAS DE RIESGOS INHER Y RESID'!$G$7='MATRIZ DE RIESGOS DE SST'!Q104,Q104&lt;'MAPAS DE RIESGOS INHER Y RESID'!$G$3+1),'MAPAS DE RIESGOS INHER Y RESID'!$M$6,IF(OR('MAPAS DE RIESGOS INHER Y RESID'!$H$5='MATRIZ DE RIESGOS DE SST'!Q104,Q104&lt;'MAPAS DE RIESGOS INHER Y RESID'!$I$5+1),'MAPAS DE RIESGOS INHER Y RESID'!$M$5,IF(OR('MAPAS DE RIESGOS INHER Y RESID'!$I$4='MATRIZ DE RIESGOS DE SST'!Q104,Q104&lt;'MAPAS DE RIESGOS INHER Y RESID'!$J$4+1),'MAPAS DE RIESGOS INHER Y RESID'!$M$4,'MAPAS DE RIESGOS INHER Y RESID'!$M$3)))</f>
        <v>MODERADO</v>
      </c>
      <c r="S104" s="116"/>
      <c r="T104" s="116" t="s">
        <v>273</v>
      </c>
      <c r="U104" s="116" t="s">
        <v>707</v>
      </c>
      <c r="V104" s="117" t="s">
        <v>708</v>
      </c>
      <c r="W104" s="118" t="s">
        <v>177</v>
      </c>
      <c r="X104" s="92">
        <f>VLOOKUP(W104,'MAPAS DE RIESGOS INHER Y RESID'!$E$16:$F$18,2,FALSE)</f>
        <v>0.9</v>
      </c>
      <c r="Y104" s="119">
        <f t="shared" si="21"/>
        <v>3.1999999999999993</v>
      </c>
      <c r="Z104" s="76" t="str">
        <f>IF(OR('MAPAS DE RIESGOS INHER Y RESID'!$G$18='MATRIZ DE RIESGOS DE SST'!Y104,Y104&lt;'MAPAS DE RIESGOS INHER Y RESID'!$G$16+1),'MAPAS DE RIESGOS INHER Y RESID'!$M$19,IF(OR('MAPAS DE RIESGOS INHER Y RESID'!$H$17='MATRIZ DE RIESGOS DE SST'!Y104,Y104&lt;'MAPAS DE RIESGOS INHER Y RESID'!$I$18+1),'MAPAS DE RIESGOS INHER Y RESID'!$M$18,IF(OR('MAPAS DE RIESGOS INHER Y RESID'!$I$17='MATRIZ DE RIESGOS DE SST'!Y104,Y104&lt;'MAPAS DE RIESGOS INHER Y RESID'!$J$17+1),'MAPAS DE RIESGOS INHER Y RESID'!$M$17,'MAPAS DE RIESGOS INHER Y RESID'!$M$16)))</f>
        <v>BAJO</v>
      </c>
      <c r="AA104" s="99" t="str">
        <f>VLOOKUP('MATRIZ DE RIESGOS DE SST'!Z104,'TABLA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05" spans="1:27" ht="156" x14ac:dyDescent="0.25">
      <c r="A105" s="123"/>
      <c r="B105" s="123"/>
      <c r="C105" s="123"/>
      <c r="D105" s="123"/>
      <c r="E105" s="123"/>
      <c r="F105" s="123"/>
      <c r="G105" s="123"/>
      <c r="H105" s="123"/>
      <c r="I105" s="123"/>
      <c r="J105" s="101" t="s">
        <v>757</v>
      </c>
      <c r="K105" s="100" t="s">
        <v>48</v>
      </c>
      <c r="L105" s="101" t="s">
        <v>713</v>
      </c>
      <c r="M105" s="76" t="s">
        <v>182</v>
      </c>
      <c r="N105" s="111">
        <f>VLOOKUP('MATRIZ DE RIESGOS DE SST'!M105,'MAPAS DE RIESGOS INHER Y RESID'!$E$3:$F$7,2,FALSE)</f>
        <v>2</v>
      </c>
      <c r="O105" s="76" t="s">
        <v>187</v>
      </c>
      <c r="P105" s="111">
        <f>VLOOKUP('MATRIZ DE RIESGOS DE SST'!O105,'MAPAS DE RIESGOS INHER Y RESID'!$O$3:$P$7,2,FALSE)</f>
        <v>256</v>
      </c>
      <c r="Q105" s="111">
        <f t="shared" si="20"/>
        <v>512</v>
      </c>
      <c r="R105" s="76" t="str">
        <f>IF(OR('MAPAS DE RIESGOS INHER Y RESID'!$G$7='MATRIZ DE RIESGOS DE SST'!Q105,Q105&lt;'MAPAS DE RIESGOS INHER Y RESID'!$G$3+1),'MAPAS DE RIESGOS INHER Y RESID'!$M$6,IF(OR('MAPAS DE RIESGOS INHER Y RESID'!$H$5='MATRIZ DE RIESGOS DE SST'!Q105,Q105&lt;'MAPAS DE RIESGOS INHER Y RESID'!$I$5+1),'MAPAS DE RIESGOS INHER Y RESID'!$M$5,IF(OR('MAPAS DE RIESGOS INHER Y RESID'!$I$4='MATRIZ DE RIESGOS DE SST'!Q105,Q105&lt;'MAPAS DE RIESGOS INHER Y RESID'!$J$4+1),'MAPAS DE RIESGOS INHER Y RESID'!$M$4,'MAPAS DE RIESGOS INHER Y RESID'!$M$3)))</f>
        <v>ALTO</v>
      </c>
      <c r="S105" s="116"/>
      <c r="T105" s="116" t="s">
        <v>328</v>
      </c>
      <c r="U105" s="116" t="s">
        <v>714</v>
      </c>
      <c r="V105" s="117"/>
      <c r="W105" s="118" t="s">
        <v>177</v>
      </c>
      <c r="X105" s="92">
        <f>VLOOKUP(W105,'MAPAS DE RIESGOS INHER Y RESID'!$E$16:$F$18,2,FALSE)</f>
        <v>0.9</v>
      </c>
      <c r="Y105" s="119">
        <f t="shared" si="21"/>
        <v>51.199999999999989</v>
      </c>
      <c r="Z105" s="76" t="str">
        <f>IF(OR('MAPAS DE RIESGOS INHER Y RESID'!$G$18='MATRIZ DE RIESGOS DE SST'!Y105,Y105&lt;'MAPAS DE RIESGOS INHER Y RESID'!$G$16+1),'MAPAS DE RIESGOS INHER Y RESID'!$M$19,IF(OR('MAPAS DE RIESGOS INHER Y RESID'!$H$17='MATRIZ DE RIESGOS DE SST'!Y105,Y105&lt;'MAPAS DE RIESGOS INHER Y RESID'!$I$18+1),'MAPAS DE RIESGOS INHER Y RESID'!$M$18,IF(OR('MAPAS DE RIESGOS INHER Y RESID'!$I$17='MATRIZ DE RIESGOS DE SST'!Y105,Y105&lt;'MAPAS DE RIESGOS INHER Y RESID'!$J$17+1),'MAPAS DE RIESGOS INHER Y RESID'!$M$17,'MAPAS DE RIESGOS INHER Y RESID'!$M$16)))</f>
        <v>MODERADO</v>
      </c>
      <c r="AA105" s="99" t="str">
        <f>VLOOKUP('MATRIZ DE RIESGOS DE SST'!Z105,'TABLA DE CRITERIOS'!$A$25:$B$28,2,FALSE)</f>
        <v>Reforzar la divulgación y aplicación de los controles existentes para mejorar su eficacia o complementar dichos controles estableciendo el plan de acción necesario, teniendo en cuenta la jerarquía de definición de controles.</v>
      </c>
    </row>
    <row r="106" spans="1:27" ht="234" x14ac:dyDescent="0.25">
      <c r="A106" s="123"/>
      <c r="B106" s="123"/>
      <c r="C106" s="123"/>
      <c r="D106" s="123"/>
      <c r="E106" s="123"/>
      <c r="F106" s="123"/>
      <c r="G106" s="123"/>
      <c r="H106" s="123"/>
      <c r="I106" s="123"/>
      <c r="J106" s="100" t="s">
        <v>284</v>
      </c>
      <c r="K106" s="100" t="s">
        <v>48</v>
      </c>
      <c r="L106" s="101" t="s">
        <v>715</v>
      </c>
      <c r="M106" s="76" t="s">
        <v>182</v>
      </c>
      <c r="N106" s="111">
        <f>VLOOKUP('MATRIZ DE RIESGOS DE SST'!M106,'MAPAS DE RIESGOS INHER Y RESID'!$E$3:$F$7,2,FALSE)</f>
        <v>2</v>
      </c>
      <c r="O106" s="76" t="s">
        <v>186</v>
      </c>
      <c r="P106" s="111">
        <f>VLOOKUP('MATRIZ DE RIESGOS DE SST'!O106,'MAPAS DE RIESGOS INHER Y RESID'!$O$3:$P$7,2,FALSE)</f>
        <v>16</v>
      </c>
      <c r="Q106" s="111">
        <f t="shared" si="20"/>
        <v>32</v>
      </c>
      <c r="R106" s="76" t="str">
        <f>IF(OR('MAPAS DE RIESGOS INHER Y RESID'!$G$7='MATRIZ DE RIESGOS DE SST'!Q106,Q106&lt;'MAPAS DE RIESGOS INHER Y RESID'!$G$3+1),'MAPAS DE RIESGOS INHER Y RESID'!$M$6,IF(OR('MAPAS DE RIESGOS INHER Y RESID'!$H$5='MATRIZ DE RIESGOS DE SST'!Q106,Q106&lt;'MAPAS DE RIESGOS INHER Y RESID'!$I$5+1),'MAPAS DE RIESGOS INHER Y RESID'!$M$5,IF(OR('MAPAS DE RIESGOS INHER Y RESID'!$I$4='MATRIZ DE RIESGOS DE SST'!Q106,Q106&lt;'MAPAS DE RIESGOS INHER Y RESID'!$J$4+1),'MAPAS DE RIESGOS INHER Y RESID'!$M$4,'MAPAS DE RIESGOS INHER Y RESID'!$M$3)))</f>
        <v>MODERADO</v>
      </c>
      <c r="S106" s="116"/>
      <c r="T106" s="116" t="s">
        <v>330</v>
      </c>
      <c r="U106" s="116" t="s">
        <v>327</v>
      </c>
      <c r="V106" s="117" t="s">
        <v>711</v>
      </c>
      <c r="W106" s="118" t="s">
        <v>177</v>
      </c>
      <c r="X106" s="92">
        <f>VLOOKUP(W106,'MAPAS DE RIESGOS INHER Y RESID'!$E$16:$F$18,2,FALSE)</f>
        <v>0.9</v>
      </c>
      <c r="Y106" s="119">
        <f t="shared" si="21"/>
        <v>3.1999999999999993</v>
      </c>
      <c r="Z106" s="76" t="str">
        <f>IF(OR('MAPAS DE RIESGOS INHER Y RESID'!$G$18='MATRIZ DE RIESGOS DE SST'!Y106,Y106&lt;'MAPAS DE RIESGOS INHER Y RESID'!$G$16+1),'MAPAS DE RIESGOS INHER Y RESID'!$M$19,IF(OR('MAPAS DE RIESGOS INHER Y RESID'!$H$17='MATRIZ DE RIESGOS DE SST'!Y106,Y106&lt;'MAPAS DE RIESGOS INHER Y RESID'!$I$18+1),'MAPAS DE RIESGOS INHER Y RESID'!$M$18,IF(OR('MAPAS DE RIESGOS INHER Y RESID'!$I$17='MATRIZ DE RIESGOS DE SST'!Y106,Y106&lt;'MAPAS DE RIESGOS INHER Y RESID'!$J$17+1),'MAPAS DE RIESGOS INHER Y RESID'!$M$17,'MAPAS DE RIESGOS INHER Y RESID'!$M$16)))</f>
        <v>BAJO</v>
      </c>
      <c r="AA106" s="99" t="str">
        <f>VLOOKUP('MATRIZ DE RIESGOS DE SST'!Z106,'TABLA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07" spans="1:27" ht="195" x14ac:dyDescent="0.25">
      <c r="A107" s="123"/>
      <c r="B107" s="123"/>
      <c r="C107" s="123"/>
      <c r="D107" s="123"/>
      <c r="E107" s="123"/>
      <c r="F107" s="123"/>
      <c r="G107" s="123"/>
      <c r="H107" s="123"/>
      <c r="I107" s="123"/>
      <c r="J107" s="100" t="s">
        <v>274</v>
      </c>
      <c r="K107" s="100" t="s">
        <v>333</v>
      </c>
      <c r="L107" s="101" t="s">
        <v>716</v>
      </c>
      <c r="M107" s="76" t="s">
        <v>182</v>
      </c>
      <c r="N107" s="111">
        <f>VLOOKUP('MATRIZ DE RIESGOS DE SST'!M107,'MAPAS DE RIESGOS INHER Y RESID'!$E$3:$F$7,2,FALSE)</f>
        <v>2</v>
      </c>
      <c r="O107" s="76" t="s">
        <v>185</v>
      </c>
      <c r="P107" s="111">
        <f>VLOOKUP('MATRIZ DE RIESGOS DE SST'!O107,'MAPAS DE RIESGOS INHER Y RESID'!$O$3:$P$7,2,FALSE)</f>
        <v>4</v>
      </c>
      <c r="Q107" s="111">
        <f t="shared" si="20"/>
        <v>8</v>
      </c>
      <c r="R107" s="76" t="str">
        <f>IF(OR('MAPAS DE RIESGOS INHER Y RESID'!$G$7='MATRIZ DE RIESGOS DE SST'!Q107,Q107&lt;'MAPAS DE RIESGOS INHER Y RESID'!$G$3+1),'MAPAS DE RIESGOS INHER Y RESID'!$M$6,IF(OR('MAPAS DE RIESGOS INHER Y RESID'!$H$5='MATRIZ DE RIESGOS DE SST'!Q107,Q107&lt;'MAPAS DE RIESGOS INHER Y RESID'!$I$5+1),'MAPAS DE RIESGOS INHER Y RESID'!$M$5,IF(OR('MAPAS DE RIESGOS INHER Y RESID'!$I$4='MATRIZ DE RIESGOS DE SST'!Q107,Q107&lt;'MAPAS DE RIESGOS INHER Y RESID'!$J$4+1),'MAPAS DE RIESGOS INHER Y RESID'!$M$4,'MAPAS DE RIESGOS INHER Y RESID'!$M$3)))</f>
        <v>BAJO</v>
      </c>
      <c r="S107" s="116"/>
      <c r="T107" s="116" t="s">
        <v>365</v>
      </c>
      <c r="U107" s="116" t="s">
        <v>334</v>
      </c>
      <c r="V107" s="117" t="s">
        <v>718</v>
      </c>
      <c r="W107" s="118" t="s">
        <v>177</v>
      </c>
      <c r="X107" s="92">
        <f>VLOOKUP(W107,'MAPAS DE RIESGOS INHER Y RESID'!$E$16:$F$18,2,FALSE)</f>
        <v>0.9</v>
      </c>
      <c r="Y107" s="119">
        <f t="shared" si="21"/>
        <v>0.79999999999999982</v>
      </c>
      <c r="Z107" s="76" t="str">
        <f>IF(OR('MAPAS DE RIESGOS INHER Y RESID'!$G$18='MATRIZ DE RIESGOS DE SST'!Y107,Y107&lt;'MAPAS DE RIESGOS INHER Y RESID'!$G$16+1),'MAPAS DE RIESGOS INHER Y RESID'!$M$19,IF(OR('MAPAS DE RIESGOS INHER Y RESID'!$H$17='MATRIZ DE RIESGOS DE SST'!Y107,Y107&lt;'MAPAS DE RIESGOS INHER Y RESID'!$I$18+1),'MAPAS DE RIESGOS INHER Y RESID'!$M$18,IF(OR('MAPAS DE RIESGOS INHER Y RESID'!$I$17='MATRIZ DE RIESGOS DE SST'!Y107,Y107&lt;'MAPAS DE RIESGOS INHER Y RESID'!$J$17+1),'MAPAS DE RIESGOS INHER Y RESID'!$M$17,'MAPAS DE RIESGOS INHER Y RESID'!$M$16)))</f>
        <v>BAJO</v>
      </c>
      <c r="AA107" s="99" t="str">
        <f>VLOOKUP('MATRIZ DE RIESGOS DE SST'!Z107,'TABLA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08" spans="1:27" ht="195" x14ac:dyDescent="0.25">
      <c r="A108" s="123"/>
      <c r="B108" s="123"/>
      <c r="C108" s="123"/>
      <c r="D108" s="123"/>
      <c r="E108" s="123"/>
      <c r="F108" s="123"/>
      <c r="G108" s="123"/>
      <c r="H108" s="123"/>
      <c r="I108" s="123"/>
      <c r="J108" s="100" t="s">
        <v>722</v>
      </c>
      <c r="K108" s="100" t="s">
        <v>723</v>
      </c>
      <c r="L108" s="101" t="s">
        <v>58</v>
      </c>
      <c r="M108" s="76" t="s">
        <v>182</v>
      </c>
      <c r="N108" s="111">
        <f>VLOOKUP('MATRIZ DE RIESGOS DE SST'!M108,'MAPAS DE RIESGOS INHER Y RESID'!$E$3:$F$7,2,FALSE)</f>
        <v>2</v>
      </c>
      <c r="O108" s="76" t="s">
        <v>185</v>
      </c>
      <c r="P108" s="111">
        <f>VLOOKUP('MATRIZ DE RIESGOS DE SST'!O108,'MAPAS DE RIESGOS INHER Y RESID'!$O$3:$P$7,2,FALSE)</f>
        <v>4</v>
      </c>
      <c r="Q108" s="111">
        <f t="shared" si="20"/>
        <v>8</v>
      </c>
      <c r="R108" s="76" t="str">
        <f>IF(OR('MAPAS DE RIESGOS INHER Y RESID'!$G$7='MATRIZ DE RIESGOS DE SST'!Q108,Q108&lt;'MAPAS DE RIESGOS INHER Y RESID'!$G$3+1),'MAPAS DE RIESGOS INHER Y RESID'!$M$6,IF(OR('MAPAS DE RIESGOS INHER Y RESID'!$H$5='MATRIZ DE RIESGOS DE SST'!Q108,Q108&lt;'MAPAS DE RIESGOS INHER Y RESID'!$I$5+1),'MAPAS DE RIESGOS INHER Y RESID'!$M$5,IF(OR('MAPAS DE RIESGOS INHER Y RESID'!$I$4='MATRIZ DE RIESGOS DE SST'!Q108,Q108&lt;'MAPAS DE RIESGOS INHER Y RESID'!$J$4+1),'MAPAS DE RIESGOS INHER Y RESID'!$M$4,'MAPAS DE RIESGOS INHER Y RESID'!$M$3)))</f>
        <v>BAJO</v>
      </c>
      <c r="S108" s="116"/>
      <c r="T108" s="116"/>
      <c r="U108" s="116" t="s">
        <v>720</v>
      </c>
      <c r="V108" s="117" t="s">
        <v>721</v>
      </c>
      <c r="W108" s="118" t="s">
        <v>177</v>
      </c>
      <c r="X108" s="92">
        <f>VLOOKUP(W108,'MAPAS DE RIESGOS INHER Y RESID'!$E$16:$F$18,2,FALSE)</f>
        <v>0.9</v>
      </c>
      <c r="Y108" s="119">
        <f t="shared" si="21"/>
        <v>0.79999999999999982</v>
      </c>
      <c r="Z108" s="76" t="str">
        <f>IF(OR('MAPAS DE RIESGOS INHER Y RESID'!$G$18='MATRIZ DE RIESGOS DE SST'!Y108,Y108&lt;'MAPAS DE RIESGOS INHER Y RESID'!$G$16+1),'MAPAS DE RIESGOS INHER Y RESID'!$M$19,IF(OR('MAPAS DE RIESGOS INHER Y RESID'!$H$17='MATRIZ DE RIESGOS DE SST'!Y108,Y108&lt;'MAPAS DE RIESGOS INHER Y RESID'!$I$18+1),'MAPAS DE RIESGOS INHER Y RESID'!$M$18,IF(OR('MAPAS DE RIESGOS INHER Y RESID'!$I$17='MATRIZ DE RIESGOS DE SST'!Y108,Y108&lt;'MAPAS DE RIESGOS INHER Y RESID'!$J$17+1),'MAPAS DE RIESGOS INHER Y RESID'!$M$17,'MAPAS DE RIESGOS INHER Y RESID'!$M$16)))</f>
        <v>BAJO</v>
      </c>
      <c r="AA108" s="99" t="str">
        <f>VLOOKUP('MATRIZ DE RIESGOS DE SST'!Z108,'TABLA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09" spans="1:27" ht="156" x14ac:dyDescent="0.25">
      <c r="A109" s="123"/>
      <c r="B109" s="123"/>
      <c r="C109" s="123"/>
      <c r="D109" s="123"/>
      <c r="E109" s="123"/>
      <c r="F109" s="123"/>
      <c r="G109" s="123"/>
      <c r="H109" s="123"/>
      <c r="I109" s="123"/>
      <c r="J109" s="100" t="s">
        <v>285</v>
      </c>
      <c r="K109" s="100" t="s">
        <v>343</v>
      </c>
      <c r="L109" s="101" t="s">
        <v>725</v>
      </c>
      <c r="M109" s="76" t="s">
        <v>182</v>
      </c>
      <c r="N109" s="111">
        <f>VLOOKUP('MATRIZ DE RIESGOS DE SST'!M109,'MAPAS DE RIESGOS INHER Y RESID'!$E$3:$F$7,2,FALSE)</f>
        <v>2</v>
      </c>
      <c r="O109" s="76" t="s">
        <v>187</v>
      </c>
      <c r="P109" s="111">
        <f>VLOOKUP('MATRIZ DE RIESGOS DE SST'!O109,'MAPAS DE RIESGOS INHER Y RESID'!$O$3:$P$7,2,FALSE)</f>
        <v>256</v>
      </c>
      <c r="Q109" s="111">
        <f>+N109*P109</f>
        <v>512</v>
      </c>
      <c r="R109" s="76" t="str">
        <f>IF(OR('MAPAS DE RIESGOS INHER Y RESID'!$G$7='MATRIZ DE RIESGOS DE SST'!Q109,Q109&lt;'MAPAS DE RIESGOS INHER Y RESID'!$G$3+1),'MAPAS DE RIESGOS INHER Y RESID'!$M$6,IF(OR('MAPAS DE RIESGOS INHER Y RESID'!$H$5='MATRIZ DE RIESGOS DE SST'!Q109,Q109&lt;'MAPAS DE RIESGOS INHER Y RESID'!$I$5+1),'MAPAS DE RIESGOS INHER Y RESID'!$M$5,IF(OR('MAPAS DE RIESGOS INHER Y RESID'!$I$4='MATRIZ DE RIESGOS DE SST'!Q109,Q109&lt;'MAPAS DE RIESGOS INHER Y RESID'!$J$4+1),'MAPAS DE RIESGOS INHER Y RESID'!$M$4,'MAPAS DE RIESGOS INHER Y RESID'!$M$3)))</f>
        <v>ALTO</v>
      </c>
      <c r="S109" s="116"/>
      <c r="T109" s="116"/>
      <c r="U109" s="116" t="s">
        <v>254</v>
      </c>
      <c r="V109" s="117" t="s">
        <v>255</v>
      </c>
      <c r="W109" s="118" t="s">
        <v>177</v>
      </c>
      <c r="X109" s="92">
        <f>VLOOKUP(W109,'MAPAS DE RIESGOS INHER Y RESID'!$E$16:$F$18,2,FALSE)</f>
        <v>0.9</v>
      </c>
      <c r="Y109" s="119">
        <f t="shared" si="21"/>
        <v>51.199999999999989</v>
      </c>
      <c r="Z109" s="76" t="str">
        <f>IF(OR('MAPAS DE RIESGOS INHER Y RESID'!$G$18='MATRIZ DE RIESGOS DE SST'!Y109,Y109&lt;'MAPAS DE RIESGOS INHER Y RESID'!$G$16+1),'MAPAS DE RIESGOS INHER Y RESID'!$M$19,IF(OR('MAPAS DE RIESGOS INHER Y RESID'!$H$17='MATRIZ DE RIESGOS DE SST'!Y109,Y109&lt;'MAPAS DE RIESGOS INHER Y RESID'!$I$18+1),'MAPAS DE RIESGOS INHER Y RESID'!$M$18,IF(OR('MAPAS DE RIESGOS INHER Y RESID'!$I$17='MATRIZ DE RIESGOS DE SST'!Y109,Y109&lt;'MAPAS DE RIESGOS INHER Y RESID'!$J$17+1),'MAPAS DE RIESGOS INHER Y RESID'!$M$17,'MAPAS DE RIESGOS INHER Y RESID'!$M$16)))</f>
        <v>MODERADO</v>
      </c>
      <c r="AA109" s="99" t="str">
        <f>VLOOKUP('MATRIZ DE RIESGOS DE SST'!Z109,'TABLA DE CRITERIOS'!$A$25:$B$28,2,FALSE)</f>
        <v>Reforzar la divulgación y aplicación de los controles existentes para mejorar su eficacia o complementar dichos controles estableciendo el plan de acción necesario, teniendo en cuenta la jerarquía de definición de controles.</v>
      </c>
    </row>
    <row r="110" spans="1:27" ht="214.5" x14ac:dyDescent="0.25">
      <c r="A110" s="123"/>
      <c r="B110" s="123"/>
      <c r="C110" s="123"/>
      <c r="D110" s="123"/>
      <c r="E110" s="123"/>
      <c r="F110" s="123"/>
      <c r="G110" s="123"/>
      <c r="H110" s="123"/>
      <c r="I110" s="123"/>
      <c r="J110" s="99" t="s">
        <v>61</v>
      </c>
      <c r="K110" s="102" t="s">
        <v>348</v>
      </c>
      <c r="L110" s="99" t="s">
        <v>729</v>
      </c>
      <c r="M110" s="76" t="s">
        <v>182</v>
      </c>
      <c r="N110" s="111">
        <f>VLOOKUP('MATRIZ DE RIESGOS DE SST'!M110,'MAPAS DE RIESGOS INHER Y RESID'!$E$3:$F$7,2,FALSE)</f>
        <v>2</v>
      </c>
      <c r="O110" s="76" t="s">
        <v>185</v>
      </c>
      <c r="P110" s="111">
        <f>VLOOKUP('MATRIZ DE RIESGOS DE SST'!O110,'MAPAS DE RIESGOS INHER Y RESID'!$O$3:$P$7,2,FALSE)</f>
        <v>4</v>
      </c>
      <c r="Q110" s="111">
        <f t="shared" si="20"/>
        <v>8</v>
      </c>
      <c r="R110" s="76" t="str">
        <f>IF(OR('MAPAS DE RIESGOS INHER Y RESID'!$G$7='MATRIZ DE RIESGOS DE SST'!Q110,Q110&lt;'MAPAS DE RIESGOS INHER Y RESID'!$G$3+1),'MAPAS DE RIESGOS INHER Y RESID'!$M$6,IF(OR('MAPAS DE RIESGOS INHER Y RESID'!$H$5='MATRIZ DE RIESGOS DE SST'!Q110,Q110&lt;'MAPAS DE RIESGOS INHER Y RESID'!$I$5+1),'MAPAS DE RIESGOS INHER Y RESID'!$M$5,IF(OR('MAPAS DE RIESGOS INHER Y RESID'!$I$4='MATRIZ DE RIESGOS DE SST'!Q110,Q110&lt;'MAPAS DE RIESGOS INHER Y RESID'!$J$4+1),'MAPAS DE RIESGOS INHER Y RESID'!$M$4,'MAPAS DE RIESGOS INHER Y RESID'!$M$3)))</f>
        <v>BAJO</v>
      </c>
      <c r="S110" s="116"/>
      <c r="T110" s="116"/>
      <c r="U110" s="116" t="s">
        <v>732</v>
      </c>
      <c r="V110" s="117" t="s">
        <v>730</v>
      </c>
      <c r="W110" s="118" t="s">
        <v>177</v>
      </c>
      <c r="X110" s="92">
        <f>VLOOKUP(W110,'MAPAS DE RIESGOS INHER Y RESID'!$E$16:$F$18,2,FALSE)</f>
        <v>0.9</v>
      </c>
      <c r="Y110" s="119">
        <f t="shared" si="21"/>
        <v>0.79999999999999982</v>
      </c>
      <c r="Z110" s="76" t="str">
        <f>IF(OR('MAPAS DE RIESGOS INHER Y RESID'!$G$18='MATRIZ DE RIESGOS DE SST'!Y110,Y110&lt;'MAPAS DE RIESGOS INHER Y RESID'!$G$16+1),'MAPAS DE RIESGOS INHER Y RESID'!$M$19,IF(OR('MAPAS DE RIESGOS INHER Y RESID'!$H$17='MATRIZ DE RIESGOS DE SST'!Y110,Y110&lt;'MAPAS DE RIESGOS INHER Y RESID'!$I$18+1),'MAPAS DE RIESGOS INHER Y RESID'!$M$18,IF(OR('MAPAS DE RIESGOS INHER Y RESID'!$I$17='MATRIZ DE RIESGOS DE SST'!Y110,Y110&lt;'MAPAS DE RIESGOS INHER Y RESID'!$J$17+1),'MAPAS DE RIESGOS INHER Y RESID'!$M$17,'MAPAS DE RIESGOS INHER Y RESID'!$M$16)))</f>
        <v>BAJO</v>
      </c>
      <c r="AA110" s="99" t="str">
        <f>VLOOKUP('MATRIZ DE RIESGOS DE SST'!Z110,'TABLA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11" spans="1:27" ht="234" x14ac:dyDescent="0.25">
      <c r="A111" s="123"/>
      <c r="B111" s="123"/>
      <c r="C111" s="123"/>
      <c r="D111" s="123"/>
      <c r="E111" s="123"/>
      <c r="F111" s="123"/>
      <c r="G111" s="123"/>
      <c r="H111" s="123"/>
      <c r="I111" s="123"/>
      <c r="J111" s="100" t="s">
        <v>63</v>
      </c>
      <c r="K111" s="100" t="s">
        <v>359</v>
      </c>
      <c r="L111" s="101" t="s">
        <v>744</v>
      </c>
      <c r="M111" s="76" t="s">
        <v>182</v>
      </c>
      <c r="N111" s="111">
        <f>VLOOKUP('MATRIZ DE RIESGOS DE SST'!M111,'MAPAS DE RIESGOS INHER Y RESID'!$E$3:$F$7,2,FALSE)</f>
        <v>2</v>
      </c>
      <c r="O111" s="76" t="s">
        <v>185</v>
      </c>
      <c r="P111" s="111">
        <f>VLOOKUP('MATRIZ DE RIESGOS DE SST'!O111,'MAPAS DE RIESGOS INHER Y RESID'!$O$3:$P$7,2,FALSE)</f>
        <v>4</v>
      </c>
      <c r="Q111" s="111">
        <f t="shared" ref="Q111:Q118" si="22">+N111*P111</f>
        <v>8</v>
      </c>
      <c r="R111" s="76" t="str">
        <f>IF(OR('MAPAS DE RIESGOS INHER Y RESID'!$G$7='MATRIZ DE RIESGOS DE SST'!Q111,Q111&lt;'MAPAS DE RIESGOS INHER Y RESID'!$G$3+1),'MAPAS DE RIESGOS INHER Y RESID'!$M$6,IF(OR('MAPAS DE RIESGOS INHER Y RESID'!$H$5='MATRIZ DE RIESGOS DE SST'!Q111,Q111&lt;'MAPAS DE RIESGOS INHER Y RESID'!$I$5+1),'MAPAS DE RIESGOS INHER Y RESID'!$M$5,IF(OR('MAPAS DE RIESGOS INHER Y RESID'!$I$4='MATRIZ DE RIESGOS DE SST'!Q111,Q111&lt;'MAPAS DE RIESGOS INHER Y RESID'!$J$4+1),'MAPAS DE RIESGOS INHER Y RESID'!$M$4,'MAPAS DE RIESGOS INHER Y RESID'!$M$3)))</f>
        <v>BAJO</v>
      </c>
      <c r="S111" s="116"/>
      <c r="T111" s="116"/>
      <c r="U111" s="116" t="s">
        <v>654</v>
      </c>
      <c r="V111" s="117" t="s">
        <v>657</v>
      </c>
      <c r="W111" s="118" t="s">
        <v>176</v>
      </c>
      <c r="X111" s="92">
        <f>VLOOKUP(W111,'MAPAS DE RIESGOS INHER Y RESID'!$E$16:$F$18,2,FALSE)</f>
        <v>0.4</v>
      </c>
      <c r="Y111" s="119">
        <f t="shared" ref="Y111:Y118" si="23">Q111-(Q111*X111)</f>
        <v>4.8</v>
      </c>
      <c r="Z111" s="76" t="str">
        <f>IF(OR('MAPAS DE RIESGOS INHER Y RESID'!$G$18='MATRIZ DE RIESGOS DE SST'!Y111,Y111&lt;'MAPAS DE RIESGOS INHER Y RESID'!$G$16+1),'MAPAS DE RIESGOS INHER Y RESID'!$M$19,IF(OR('MAPAS DE RIESGOS INHER Y RESID'!$H$17='MATRIZ DE RIESGOS DE SST'!Y111,Y111&lt;'MAPAS DE RIESGOS INHER Y RESID'!$I$18+1),'MAPAS DE RIESGOS INHER Y RESID'!$M$18,IF(OR('MAPAS DE RIESGOS INHER Y RESID'!$I$17='MATRIZ DE RIESGOS DE SST'!Y111,Y111&lt;'MAPAS DE RIESGOS INHER Y RESID'!$J$17+1),'MAPAS DE RIESGOS INHER Y RESID'!$M$17,'MAPAS DE RIESGOS INHER Y RESID'!$M$16)))</f>
        <v>BAJO</v>
      </c>
      <c r="AA111" s="99" t="str">
        <f>VLOOKUP('MATRIZ DE RIESGOS DE SST'!Z111,'TABLA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12" spans="1:27" ht="331.5" x14ac:dyDescent="0.25">
      <c r="A112" s="123"/>
      <c r="B112" s="123"/>
      <c r="C112" s="123"/>
      <c r="D112" s="123"/>
      <c r="E112" s="123"/>
      <c r="F112" s="123"/>
      <c r="G112" s="123"/>
      <c r="H112" s="123"/>
      <c r="I112" s="123"/>
      <c r="J112" s="101" t="s">
        <v>293</v>
      </c>
      <c r="K112" s="100" t="s">
        <v>377</v>
      </c>
      <c r="L112" s="101" t="s">
        <v>70</v>
      </c>
      <c r="M112" s="76" t="s">
        <v>182</v>
      </c>
      <c r="N112" s="111">
        <f>VLOOKUP('MATRIZ DE RIESGOS DE SST'!M112,'MAPAS DE RIESGOS INHER Y RESID'!$E$3:$F$7,2,FALSE)</f>
        <v>2</v>
      </c>
      <c r="O112" s="76" t="s">
        <v>186</v>
      </c>
      <c r="P112" s="111">
        <f>VLOOKUP('MATRIZ DE RIESGOS DE SST'!O112,'MAPAS DE RIESGOS INHER Y RESID'!$O$3:$P$7,2,FALSE)</f>
        <v>16</v>
      </c>
      <c r="Q112" s="111">
        <f t="shared" si="22"/>
        <v>32</v>
      </c>
      <c r="R112" s="76" t="str">
        <f>IF(OR('MAPAS DE RIESGOS INHER Y RESID'!$G$7='MATRIZ DE RIESGOS DE SST'!Q112,Q112&lt;'MAPAS DE RIESGOS INHER Y RESID'!$G$3+1),'MAPAS DE RIESGOS INHER Y RESID'!$M$6,IF(OR('MAPAS DE RIESGOS INHER Y RESID'!$H$5='MATRIZ DE RIESGOS DE SST'!Q112,Q112&lt;'MAPAS DE RIESGOS INHER Y RESID'!$I$5+1),'MAPAS DE RIESGOS INHER Y RESID'!$M$5,IF(OR('MAPAS DE RIESGOS INHER Y RESID'!$I$4='MATRIZ DE RIESGOS DE SST'!Q112,Q112&lt;'MAPAS DE RIESGOS INHER Y RESID'!$J$4+1),'MAPAS DE RIESGOS INHER Y RESID'!$M$4,'MAPAS DE RIESGOS INHER Y RESID'!$M$3)))</f>
        <v>MODERADO</v>
      </c>
      <c r="S112" s="116"/>
      <c r="T112" s="116"/>
      <c r="U112" s="116" t="s">
        <v>269</v>
      </c>
      <c r="V112" s="117" t="s">
        <v>376</v>
      </c>
      <c r="W112" s="118" t="s">
        <v>177</v>
      </c>
      <c r="X112" s="92">
        <f>VLOOKUP(W112,'MAPAS DE RIESGOS INHER Y RESID'!$E$16:$F$18,2,FALSE)</f>
        <v>0.9</v>
      </c>
      <c r="Y112" s="119">
        <f t="shared" si="23"/>
        <v>3.1999999999999993</v>
      </c>
      <c r="Z112" s="76" t="str">
        <f>IF(OR('MAPAS DE RIESGOS INHER Y RESID'!$G$18='MATRIZ DE RIESGOS DE SST'!Y112,Y112&lt;'MAPAS DE RIESGOS INHER Y RESID'!$G$16+1),'MAPAS DE RIESGOS INHER Y RESID'!$M$19,IF(OR('MAPAS DE RIESGOS INHER Y RESID'!$H$17='MATRIZ DE RIESGOS DE SST'!Y112,Y112&lt;'MAPAS DE RIESGOS INHER Y RESID'!$I$18+1),'MAPAS DE RIESGOS INHER Y RESID'!$M$18,IF(OR('MAPAS DE RIESGOS INHER Y RESID'!$I$17='MATRIZ DE RIESGOS DE SST'!Y112,Y112&lt;'MAPAS DE RIESGOS INHER Y RESID'!$J$17+1),'MAPAS DE RIESGOS INHER Y RESID'!$M$17,'MAPAS DE RIESGOS INHER Y RESID'!$M$16)))</f>
        <v>BAJO</v>
      </c>
      <c r="AA112" s="99" t="str">
        <f>VLOOKUP('MATRIZ DE RIESGOS DE SST'!Z112,'TABLA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13" spans="1:27" ht="195" x14ac:dyDescent="0.25">
      <c r="A113" s="123"/>
      <c r="B113" s="123"/>
      <c r="C113" s="123"/>
      <c r="D113" s="123"/>
      <c r="E113" s="123"/>
      <c r="F113" s="123"/>
      <c r="G113" s="123"/>
      <c r="H113" s="123"/>
      <c r="I113" s="123"/>
      <c r="J113" s="101" t="s">
        <v>294</v>
      </c>
      <c r="K113" s="100" t="s">
        <v>381</v>
      </c>
      <c r="L113" s="101" t="s">
        <v>70</v>
      </c>
      <c r="M113" s="76" t="s">
        <v>182</v>
      </c>
      <c r="N113" s="111">
        <f>VLOOKUP('MATRIZ DE RIESGOS DE SST'!M113,'MAPAS DE RIESGOS INHER Y RESID'!$E$3:$F$7,2,FALSE)</f>
        <v>2</v>
      </c>
      <c r="O113" s="76" t="s">
        <v>186</v>
      </c>
      <c r="P113" s="111">
        <f>VLOOKUP('MATRIZ DE RIESGOS DE SST'!O113,'MAPAS DE RIESGOS INHER Y RESID'!$O$3:$P$7,2,FALSE)</f>
        <v>16</v>
      </c>
      <c r="Q113" s="111">
        <f t="shared" si="22"/>
        <v>32</v>
      </c>
      <c r="R113" s="76" t="str">
        <f>IF(OR('MAPAS DE RIESGOS INHER Y RESID'!$G$7='MATRIZ DE RIESGOS DE SST'!Q113,Q113&lt;'MAPAS DE RIESGOS INHER Y RESID'!$G$3+1),'MAPAS DE RIESGOS INHER Y RESID'!$M$6,IF(OR('MAPAS DE RIESGOS INHER Y RESID'!$H$5='MATRIZ DE RIESGOS DE SST'!Q113,Q113&lt;'MAPAS DE RIESGOS INHER Y RESID'!$I$5+1),'MAPAS DE RIESGOS INHER Y RESID'!$M$5,IF(OR('MAPAS DE RIESGOS INHER Y RESID'!$I$4='MATRIZ DE RIESGOS DE SST'!Q113,Q113&lt;'MAPAS DE RIESGOS INHER Y RESID'!$J$4+1),'MAPAS DE RIESGOS INHER Y RESID'!$M$4,'MAPAS DE RIESGOS INHER Y RESID'!$M$3)))</f>
        <v>MODERADO</v>
      </c>
      <c r="S113" s="116"/>
      <c r="T113" s="116"/>
      <c r="U113" s="116"/>
      <c r="V113" s="117" t="s">
        <v>382</v>
      </c>
      <c r="W113" s="118" t="s">
        <v>177</v>
      </c>
      <c r="X113" s="92">
        <f>VLOOKUP(W113,'MAPAS DE RIESGOS INHER Y RESID'!$E$16:$F$18,2,FALSE)</f>
        <v>0.9</v>
      </c>
      <c r="Y113" s="119">
        <f t="shared" si="23"/>
        <v>3.1999999999999993</v>
      </c>
      <c r="Z113" s="76" t="str">
        <f>IF(OR('MAPAS DE RIESGOS INHER Y RESID'!$G$18='MATRIZ DE RIESGOS DE SST'!Y113,Y113&lt;'MAPAS DE RIESGOS INHER Y RESID'!$G$16+1),'MAPAS DE RIESGOS INHER Y RESID'!$M$19,IF(OR('MAPAS DE RIESGOS INHER Y RESID'!$H$17='MATRIZ DE RIESGOS DE SST'!Y113,Y113&lt;'MAPAS DE RIESGOS INHER Y RESID'!$I$18+1),'MAPAS DE RIESGOS INHER Y RESID'!$M$18,IF(OR('MAPAS DE RIESGOS INHER Y RESID'!$I$17='MATRIZ DE RIESGOS DE SST'!Y113,Y113&lt;'MAPAS DE RIESGOS INHER Y RESID'!$J$17+1),'MAPAS DE RIESGOS INHER Y RESID'!$M$17,'MAPAS DE RIESGOS INHER Y RESID'!$M$16)))</f>
        <v>BAJO</v>
      </c>
      <c r="AA113" s="99" t="str">
        <f>VLOOKUP('MATRIZ DE RIESGOS DE SST'!Z113,'TABLA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14" spans="1:27" s="27" customFormat="1" ht="195" x14ac:dyDescent="0.25">
      <c r="A114" s="123"/>
      <c r="B114" s="123"/>
      <c r="C114" s="123"/>
      <c r="D114" s="123"/>
      <c r="E114" s="123"/>
      <c r="F114" s="123"/>
      <c r="G114" s="123"/>
      <c r="H114" s="123"/>
      <c r="I114" s="123"/>
      <c r="J114" s="100" t="s">
        <v>295</v>
      </c>
      <c r="K114" s="100" t="s">
        <v>385</v>
      </c>
      <c r="L114" s="101" t="s">
        <v>762</v>
      </c>
      <c r="M114" s="76" t="s">
        <v>176</v>
      </c>
      <c r="N114" s="111">
        <f>VLOOKUP('MATRIZ DE RIESGOS DE SST'!M114,'MAPAS DE RIESGOS INHER Y RESID'!$E$3:$F$7,2,FALSE)</f>
        <v>3</v>
      </c>
      <c r="O114" s="76" t="s">
        <v>186</v>
      </c>
      <c r="P114" s="111">
        <f>VLOOKUP('MATRIZ DE RIESGOS DE SST'!O114,'MAPAS DE RIESGOS INHER Y RESID'!$O$3:$P$7,2,FALSE)</f>
        <v>16</v>
      </c>
      <c r="Q114" s="111">
        <f t="shared" si="22"/>
        <v>48</v>
      </c>
      <c r="R114" s="76" t="str">
        <f>IF(OR('MAPAS DE RIESGOS INHER Y RESID'!$G$7='MATRIZ DE RIESGOS DE SST'!Q114,Q114&lt;'MAPAS DE RIESGOS INHER Y RESID'!$G$3+1),'MAPAS DE RIESGOS INHER Y RESID'!$M$6,IF(OR('MAPAS DE RIESGOS INHER Y RESID'!$H$5='MATRIZ DE RIESGOS DE SST'!Q114,Q114&lt;'MAPAS DE RIESGOS INHER Y RESID'!$I$5+1),'MAPAS DE RIESGOS INHER Y RESID'!$M$5,IF(OR('MAPAS DE RIESGOS INHER Y RESID'!$I$4='MATRIZ DE RIESGOS DE SST'!Q114,Q114&lt;'MAPAS DE RIESGOS INHER Y RESID'!$J$4+1),'MAPAS DE RIESGOS INHER Y RESID'!$M$4,'MAPAS DE RIESGOS INHER Y RESID'!$M$3)))</f>
        <v>MODERADO</v>
      </c>
      <c r="S114" s="116"/>
      <c r="T114" s="116" t="s">
        <v>296</v>
      </c>
      <c r="U114" s="116"/>
      <c r="V114" s="117" t="s">
        <v>647</v>
      </c>
      <c r="W114" s="118" t="s">
        <v>177</v>
      </c>
      <c r="X114" s="92">
        <f>VLOOKUP(W114,'MAPAS DE RIESGOS INHER Y RESID'!$E$16:$F$18,2,FALSE)</f>
        <v>0.9</v>
      </c>
      <c r="Y114" s="119">
        <f t="shared" si="23"/>
        <v>4.7999999999999972</v>
      </c>
      <c r="Z114" s="76" t="str">
        <f>IF(OR('MAPAS DE RIESGOS INHER Y RESID'!$G$18='MATRIZ DE RIESGOS DE SST'!Y114,Y114&lt;'MAPAS DE RIESGOS INHER Y RESID'!$G$16+1),'MAPAS DE RIESGOS INHER Y RESID'!$M$19,IF(OR('MAPAS DE RIESGOS INHER Y RESID'!$H$17='MATRIZ DE RIESGOS DE SST'!Y114,Y114&lt;'MAPAS DE RIESGOS INHER Y RESID'!$I$18+1),'MAPAS DE RIESGOS INHER Y RESID'!$M$18,IF(OR('MAPAS DE RIESGOS INHER Y RESID'!$I$17='MATRIZ DE RIESGOS DE SST'!Y114,Y114&lt;'MAPAS DE RIESGOS INHER Y RESID'!$J$17+1),'MAPAS DE RIESGOS INHER Y RESID'!$M$17,'MAPAS DE RIESGOS INHER Y RESID'!$M$16)))</f>
        <v>BAJO</v>
      </c>
      <c r="AA114" s="99" t="str">
        <f>VLOOKUP('MATRIZ DE RIESGOS DE SST'!Z114,'TABLA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15" spans="1:27" ht="156" x14ac:dyDescent="0.25">
      <c r="A115" s="123"/>
      <c r="B115" s="123"/>
      <c r="C115" s="123"/>
      <c r="D115" s="123"/>
      <c r="E115" s="123"/>
      <c r="F115" s="123"/>
      <c r="G115" s="123"/>
      <c r="H115" s="123"/>
      <c r="I115" s="123"/>
      <c r="J115" s="101" t="s">
        <v>298</v>
      </c>
      <c r="K115" s="100" t="s">
        <v>223</v>
      </c>
      <c r="L115" s="101" t="s">
        <v>74</v>
      </c>
      <c r="M115" s="76" t="s">
        <v>181</v>
      </c>
      <c r="N115" s="111">
        <f>VLOOKUP('MATRIZ DE RIESGOS DE SST'!M115,'MAPAS DE RIESGOS INHER Y RESID'!$E$3:$F$7,2,FALSE)</f>
        <v>4</v>
      </c>
      <c r="O115" s="76" t="s">
        <v>187</v>
      </c>
      <c r="P115" s="111">
        <f>VLOOKUP('MATRIZ DE RIESGOS DE SST'!O115,'MAPAS DE RIESGOS INHER Y RESID'!$O$3:$P$7,2,FALSE)</f>
        <v>256</v>
      </c>
      <c r="Q115" s="111">
        <f t="shared" si="22"/>
        <v>1024</v>
      </c>
      <c r="R115" s="76" t="str">
        <f>IF(OR('MAPAS DE RIESGOS INHER Y RESID'!$G$7='MATRIZ DE RIESGOS DE SST'!Q115,Q115&lt;'MAPAS DE RIESGOS INHER Y RESID'!$G$3+1),'MAPAS DE RIESGOS INHER Y RESID'!$M$6,IF(OR('MAPAS DE RIESGOS INHER Y RESID'!$H$5='MATRIZ DE RIESGOS DE SST'!Q115,Q115&lt;'MAPAS DE RIESGOS INHER Y RESID'!$I$5+1),'MAPAS DE RIESGOS INHER Y RESID'!$M$5,IF(OR('MAPAS DE RIESGOS INHER Y RESID'!$I$4='MATRIZ DE RIESGOS DE SST'!Q115,Q115&lt;'MAPAS DE RIESGOS INHER Y RESID'!$J$4+1),'MAPAS DE RIESGOS INHER Y RESID'!$M$4,'MAPAS DE RIESGOS INHER Y RESID'!$M$3)))</f>
        <v>ALTO</v>
      </c>
      <c r="S115" s="116" t="s">
        <v>250</v>
      </c>
      <c r="T115" s="116" t="s">
        <v>249</v>
      </c>
      <c r="U115" s="116" t="s">
        <v>650</v>
      </c>
      <c r="V115" s="117" t="s">
        <v>651</v>
      </c>
      <c r="W115" s="118" t="s">
        <v>177</v>
      </c>
      <c r="X115" s="92">
        <f>VLOOKUP(W115,'MAPAS DE RIESGOS INHER Y RESID'!$E$16:$F$18,2,FALSE)</f>
        <v>0.9</v>
      </c>
      <c r="Y115" s="119">
        <f t="shared" si="23"/>
        <v>102.39999999999998</v>
      </c>
      <c r="Z115" s="76" t="str">
        <f>IF(OR('MAPAS DE RIESGOS INHER Y RESID'!$G$18='MATRIZ DE RIESGOS DE SST'!Y115,Y115&lt;'MAPAS DE RIESGOS INHER Y RESID'!$G$16+1),'MAPAS DE RIESGOS INHER Y RESID'!$M$19,IF(OR('MAPAS DE RIESGOS INHER Y RESID'!$H$17='MATRIZ DE RIESGOS DE SST'!Y115,Y115&lt;'MAPAS DE RIESGOS INHER Y RESID'!$I$18+1),'MAPAS DE RIESGOS INHER Y RESID'!$M$18,IF(OR('MAPAS DE RIESGOS INHER Y RESID'!$I$17='MATRIZ DE RIESGOS DE SST'!Y115,Y115&lt;'MAPAS DE RIESGOS INHER Y RESID'!$J$17+1),'MAPAS DE RIESGOS INHER Y RESID'!$M$17,'MAPAS DE RIESGOS INHER Y RESID'!$M$16)))</f>
        <v>MODERADO</v>
      </c>
      <c r="AA115" s="99" t="str">
        <f>VLOOKUP('MATRIZ DE RIESGOS DE SST'!Z115,'TABLA DE CRITERIOS'!$A$25:$B$28,2,FALSE)</f>
        <v>Reforzar la divulgación y aplicación de los controles existentes para mejorar su eficacia o complementar dichos controles estableciendo el plan de acción necesario, teniendo en cuenta la jerarquía de definición de controles.</v>
      </c>
    </row>
    <row r="116" spans="1:27" s="27" customFormat="1" ht="214.5" x14ac:dyDescent="0.25">
      <c r="A116" s="123"/>
      <c r="B116" s="123"/>
      <c r="C116" s="123"/>
      <c r="D116" s="123"/>
      <c r="E116" s="123"/>
      <c r="F116" s="123"/>
      <c r="G116" s="123"/>
      <c r="H116" s="123"/>
      <c r="I116" s="123"/>
      <c r="J116" s="100" t="s">
        <v>299</v>
      </c>
      <c r="K116" s="100" t="s">
        <v>76</v>
      </c>
      <c r="L116" s="101" t="s">
        <v>762</v>
      </c>
      <c r="M116" s="76" t="s">
        <v>176</v>
      </c>
      <c r="N116" s="111">
        <f>VLOOKUP('MATRIZ DE RIESGOS DE SST'!M116,'MAPAS DE RIESGOS INHER Y RESID'!$E$3:$F$7,2,FALSE)</f>
        <v>3</v>
      </c>
      <c r="O116" s="76" t="s">
        <v>186</v>
      </c>
      <c r="P116" s="111">
        <f>VLOOKUP('MATRIZ DE RIESGOS DE SST'!O116,'MAPAS DE RIESGOS INHER Y RESID'!$O$3:$P$7,2,FALSE)</f>
        <v>16</v>
      </c>
      <c r="Q116" s="111">
        <f t="shared" si="22"/>
        <v>48</v>
      </c>
      <c r="R116" s="76" t="str">
        <f>IF(OR('MAPAS DE RIESGOS INHER Y RESID'!$G$7='MATRIZ DE RIESGOS DE SST'!Q116,Q116&lt;'MAPAS DE RIESGOS INHER Y RESID'!$G$3+1),'MAPAS DE RIESGOS INHER Y RESID'!$M$6,IF(OR('MAPAS DE RIESGOS INHER Y RESID'!$H$5='MATRIZ DE RIESGOS DE SST'!Q116,Q116&lt;'MAPAS DE RIESGOS INHER Y RESID'!$I$5+1),'MAPAS DE RIESGOS INHER Y RESID'!$M$5,IF(OR('MAPAS DE RIESGOS INHER Y RESID'!$I$4='MATRIZ DE RIESGOS DE SST'!Q116,Q116&lt;'MAPAS DE RIESGOS INHER Y RESID'!$J$4+1),'MAPAS DE RIESGOS INHER Y RESID'!$M$4,'MAPAS DE RIESGOS INHER Y RESID'!$M$3)))</f>
        <v>MODERADO</v>
      </c>
      <c r="S116" s="116"/>
      <c r="T116" s="116" t="s">
        <v>300</v>
      </c>
      <c r="U116" s="116" t="s">
        <v>397</v>
      </c>
      <c r="V116" s="117" t="s">
        <v>398</v>
      </c>
      <c r="W116" s="118" t="s">
        <v>177</v>
      </c>
      <c r="X116" s="92">
        <f>VLOOKUP(W116,'MAPAS DE RIESGOS INHER Y RESID'!$E$16:$F$18,2,FALSE)</f>
        <v>0.9</v>
      </c>
      <c r="Y116" s="119">
        <f t="shared" si="23"/>
        <v>4.7999999999999972</v>
      </c>
      <c r="Z116" s="76" t="str">
        <f>IF(OR('MAPAS DE RIESGOS INHER Y RESID'!$G$18='MATRIZ DE RIESGOS DE SST'!Y116,Y116&lt;'MAPAS DE RIESGOS INHER Y RESID'!$G$16+1),'MAPAS DE RIESGOS INHER Y RESID'!$M$19,IF(OR('MAPAS DE RIESGOS INHER Y RESID'!$H$17='MATRIZ DE RIESGOS DE SST'!Y116,Y116&lt;'MAPAS DE RIESGOS INHER Y RESID'!$I$18+1),'MAPAS DE RIESGOS INHER Y RESID'!$M$18,IF(OR('MAPAS DE RIESGOS INHER Y RESID'!$I$17='MATRIZ DE RIESGOS DE SST'!Y116,Y116&lt;'MAPAS DE RIESGOS INHER Y RESID'!$J$17+1),'MAPAS DE RIESGOS INHER Y RESID'!$M$17,'MAPAS DE RIESGOS INHER Y RESID'!$M$16)))</f>
        <v>BAJO</v>
      </c>
      <c r="AA116" s="99" t="str">
        <f>VLOOKUP('MATRIZ DE RIESGOS DE SST'!Z116,'TABLA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17" spans="1:27" s="27" customFormat="1" ht="195" x14ac:dyDescent="0.25">
      <c r="A117" s="123"/>
      <c r="B117" s="123"/>
      <c r="C117" s="123"/>
      <c r="D117" s="123"/>
      <c r="E117" s="123"/>
      <c r="F117" s="123"/>
      <c r="G117" s="123"/>
      <c r="H117" s="123"/>
      <c r="I117" s="123"/>
      <c r="J117" s="101" t="s">
        <v>415</v>
      </c>
      <c r="K117" s="100" t="s">
        <v>393</v>
      </c>
      <c r="L117" s="101" t="s">
        <v>762</v>
      </c>
      <c r="M117" s="76" t="s">
        <v>183</v>
      </c>
      <c r="N117" s="111">
        <f>VLOOKUP('MATRIZ DE RIESGOS DE SST'!M117,'MAPAS DE RIESGOS INHER Y RESID'!$E$3:$F$7,2,FALSE)</f>
        <v>1</v>
      </c>
      <c r="O117" s="76" t="s">
        <v>186</v>
      </c>
      <c r="P117" s="111">
        <f>VLOOKUP('MATRIZ DE RIESGOS DE SST'!O117,'MAPAS DE RIESGOS INHER Y RESID'!$O$3:$P$7,2,FALSE)</f>
        <v>16</v>
      </c>
      <c r="Q117" s="111">
        <f t="shared" si="22"/>
        <v>16</v>
      </c>
      <c r="R117" s="76" t="str">
        <f>IF(OR('MAPAS DE RIESGOS INHER Y RESID'!$G$7='MATRIZ DE RIESGOS DE SST'!Q117,Q117&lt;'MAPAS DE RIESGOS INHER Y RESID'!$G$3+1),'MAPAS DE RIESGOS INHER Y RESID'!$M$6,IF(OR('MAPAS DE RIESGOS INHER Y RESID'!$H$5='MATRIZ DE RIESGOS DE SST'!Q117,Q117&lt;'MAPAS DE RIESGOS INHER Y RESID'!$I$5+1),'MAPAS DE RIESGOS INHER Y RESID'!$M$5,IF(OR('MAPAS DE RIESGOS INHER Y RESID'!$I$4='MATRIZ DE RIESGOS DE SST'!Q117,Q117&lt;'MAPAS DE RIESGOS INHER Y RESID'!$J$4+1),'MAPAS DE RIESGOS INHER Y RESID'!$M$4,'MAPAS DE RIESGOS INHER Y RESID'!$M$3)))</f>
        <v>MODERADO</v>
      </c>
      <c r="S117" s="116"/>
      <c r="T117" s="116" t="s">
        <v>399</v>
      </c>
      <c r="U117" s="116"/>
      <c r="V117" s="117" t="s">
        <v>297</v>
      </c>
      <c r="W117" s="118" t="s">
        <v>177</v>
      </c>
      <c r="X117" s="92">
        <f>VLOOKUP(W117,'MAPAS DE RIESGOS INHER Y RESID'!$E$16:$F$18,2,FALSE)</f>
        <v>0.9</v>
      </c>
      <c r="Y117" s="119">
        <f t="shared" si="23"/>
        <v>1.5999999999999996</v>
      </c>
      <c r="Z117" s="76" t="str">
        <f>IF(OR('MAPAS DE RIESGOS INHER Y RESID'!$G$18='MATRIZ DE RIESGOS DE SST'!Y117,Y117&lt;'MAPAS DE RIESGOS INHER Y RESID'!$G$16+1),'MAPAS DE RIESGOS INHER Y RESID'!$M$19,IF(OR('MAPAS DE RIESGOS INHER Y RESID'!$H$17='MATRIZ DE RIESGOS DE SST'!Y117,Y117&lt;'MAPAS DE RIESGOS INHER Y RESID'!$I$18+1),'MAPAS DE RIESGOS INHER Y RESID'!$M$18,IF(OR('MAPAS DE RIESGOS INHER Y RESID'!$I$17='MATRIZ DE RIESGOS DE SST'!Y117,Y117&lt;'MAPAS DE RIESGOS INHER Y RESID'!$J$17+1),'MAPAS DE RIESGOS INHER Y RESID'!$M$17,'MAPAS DE RIESGOS INHER Y RESID'!$M$16)))</f>
        <v>BAJO</v>
      </c>
      <c r="AA117" s="99" t="str">
        <f>VLOOKUP('MATRIZ DE RIESGOS DE SST'!Z117,'TABLA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18" spans="1:27" s="27" customFormat="1" ht="195" x14ac:dyDescent="0.25">
      <c r="A118" s="123"/>
      <c r="B118" s="123"/>
      <c r="C118" s="123"/>
      <c r="D118" s="123"/>
      <c r="E118" s="123"/>
      <c r="F118" s="123"/>
      <c r="G118" s="123"/>
      <c r="H118" s="123"/>
      <c r="I118" s="123"/>
      <c r="J118" s="101" t="s">
        <v>301</v>
      </c>
      <c r="K118" s="100" t="s">
        <v>402</v>
      </c>
      <c r="L118" s="101" t="s">
        <v>763</v>
      </c>
      <c r="M118" s="76" t="s">
        <v>182</v>
      </c>
      <c r="N118" s="111">
        <f>VLOOKUP('MATRIZ DE RIESGOS DE SST'!M118,'MAPAS DE RIESGOS INHER Y RESID'!$E$3:$F$7,2,FALSE)</f>
        <v>2</v>
      </c>
      <c r="O118" s="76" t="s">
        <v>186</v>
      </c>
      <c r="P118" s="111">
        <f>VLOOKUP('MATRIZ DE RIESGOS DE SST'!O118,'MAPAS DE RIESGOS INHER Y RESID'!$O$3:$P$7,2,FALSE)</f>
        <v>16</v>
      </c>
      <c r="Q118" s="111">
        <f t="shared" si="22"/>
        <v>32</v>
      </c>
      <c r="R118" s="76" t="str">
        <f>IF(OR('MAPAS DE RIESGOS INHER Y RESID'!$G$7='MATRIZ DE RIESGOS DE SST'!Q118,Q118&lt;'MAPAS DE RIESGOS INHER Y RESID'!$G$3+1),'MAPAS DE RIESGOS INHER Y RESID'!$M$6,IF(OR('MAPAS DE RIESGOS INHER Y RESID'!$H$5='MATRIZ DE RIESGOS DE SST'!Q118,Q118&lt;'MAPAS DE RIESGOS INHER Y RESID'!$I$5+1),'MAPAS DE RIESGOS INHER Y RESID'!$M$5,IF(OR('MAPAS DE RIESGOS INHER Y RESID'!$I$4='MATRIZ DE RIESGOS DE SST'!Q118,Q118&lt;'MAPAS DE RIESGOS INHER Y RESID'!$J$4+1),'MAPAS DE RIESGOS INHER Y RESID'!$M$4,'MAPAS DE RIESGOS INHER Y RESID'!$M$3)))</f>
        <v>MODERADO</v>
      </c>
      <c r="S118" s="116" t="s">
        <v>403</v>
      </c>
      <c r="T118" s="116" t="s">
        <v>412</v>
      </c>
      <c r="U118" s="116" t="s">
        <v>413</v>
      </c>
      <c r="V118" s="117" t="s">
        <v>406</v>
      </c>
      <c r="W118" s="118" t="s">
        <v>177</v>
      </c>
      <c r="X118" s="92">
        <f>VLOOKUP(W118,'MAPAS DE RIESGOS INHER Y RESID'!$E$16:$F$18,2,FALSE)</f>
        <v>0.9</v>
      </c>
      <c r="Y118" s="119">
        <f t="shared" si="23"/>
        <v>3.1999999999999993</v>
      </c>
      <c r="Z118" s="76" t="str">
        <f>IF(OR('MAPAS DE RIESGOS INHER Y RESID'!$G$18='MATRIZ DE RIESGOS DE SST'!Y118,Y118&lt;'MAPAS DE RIESGOS INHER Y RESID'!$G$16+1),'MAPAS DE RIESGOS INHER Y RESID'!$M$19,IF(OR('MAPAS DE RIESGOS INHER Y RESID'!$H$17='MATRIZ DE RIESGOS DE SST'!Y118,Y118&lt;'MAPAS DE RIESGOS INHER Y RESID'!$I$18+1),'MAPAS DE RIESGOS INHER Y RESID'!$M$18,IF(OR('MAPAS DE RIESGOS INHER Y RESID'!$I$17='MATRIZ DE RIESGOS DE SST'!Y118,Y118&lt;'MAPAS DE RIESGOS INHER Y RESID'!$J$17+1),'MAPAS DE RIESGOS INHER Y RESID'!$M$17,'MAPAS DE RIESGOS INHER Y RESID'!$M$16)))</f>
        <v>BAJO</v>
      </c>
      <c r="AA118" s="99" t="str">
        <f>VLOOKUP('MATRIZ DE RIESGOS DE SST'!Z118,'TABLA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19" spans="1:27" ht="273" x14ac:dyDescent="0.25">
      <c r="A119" s="123"/>
      <c r="B119" s="123"/>
      <c r="C119" s="123"/>
      <c r="D119" s="123"/>
      <c r="E119" s="123"/>
      <c r="F119" s="123"/>
      <c r="G119" s="123"/>
      <c r="H119" s="123"/>
      <c r="I119" s="123"/>
      <c r="J119" s="101" t="s">
        <v>424</v>
      </c>
      <c r="K119" s="100" t="s">
        <v>441</v>
      </c>
      <c r="L119" s="101" t="s">
        <v>85</v>
      </c>
      <c r="M119" s="76" t="s">
        <v>176</v>
      </c>
      <c r="N119" s="111">
        <f>VLOOKUP('MATRIZ DE RIESGOS DE SST'!M119,'MAPAS DE RIESGOS INHER Y RESID'!$E$3:$F$7,2,FALSE)</f>
        <v>3</v>
      </c>
      <c r="O119" s="76" t="s">
        <v>187</v>
      </c>
      <c r="P119" s="111">
        <f>VLOOKUP('MATRIZ DE RIESGOS DE SST'!O119,'MAPAS DE RIESGOS INHER Y RESID'!$O$3:$P$7,2,FALSE)</f>
        <v>256</v>
      </c>
      <c r="Q119" s="111">
        <f t="shared" ref="Q119:Q126" si="24">+N119*P119</f>
        <v>768</v>
      </c>
      <c r="R119" s="76" t="str">
        <f>IF(OR('MAPAS DE RIESGOS INHER Y RESID'!$G$7='MATRIZ DE RIESGOS DE SST'!Q119,Q119&lt;'MAPAS DE RIESGOS INHER Y RESID'!$G$3+1),'MAPAS DE RIESGOS INHER Y RESID'!$M$6,IF(OR('MAPAS DE RIESGOS INHER Y RESID'!$H$5='MATRIZ DE RIESGOS DE SST'!Q119,Q119&lt;'MAPAS DE RIESGOS INHER Y RESID'!$I$5+1),'MAPAS DE RIESGOS INHER Y RESID'!$M$5,IF(OR('MAPAS DE RIESGOS INHER Y RESID'!$I$4='MATRIZ DE RIESGOS DE SST'!Q119,Q119&lt;'MAPAS DE RIESGOS INHER Y RESID'!$J$4+1),'MAPAS DE RIESGOS INHER Y RESID'!$M$4,'MAPAS DE RIESGOS INHER Y RESID'!$M$3)))</f>
        <v>ALTO</v>
      </c>
      <c r="S119" s="116" t="s">
        <v>265</v>
      </c>
      <c r="T119" s="116" t="s">
        <v>433</v>
      </c>
      <c r="U119" s="116" t="s">
        <v>264</v>
      </c>
      <c r="V119" s="117" t="s">
        <v>435</v>
      </c>
      <c r="W119" s="118" t="s">
        <v>177</v>
      </c>
      <c r="X119" s="92">
        <f>VLOOKUP(W119,'MAPAS DE RIESGOS INHER Y RESID'!$E$16:$F$18,2,FALSE)</f>
        <v>0.9</v>
      </c>
      <c r="Y119" s="119">
        <f t="shared" ref="Y119:Y125" si="25">Q119-(Q119*X119)</f>
        <v>76.799999999999955</v>
      </c>
      <c r="Z119" s="76" t="str">
        <f>IF(OR('MAPAS DE RIESGOS INHER Y RESID'!$G$18='MATRIZ DE RIESGOS DE SST'!Y119,Y119&lt;'MAPAS DE RIESGOS INHER Y RESID'!$G$16+1),'MAPAS DE RIESGOS INHER Y RESID'!$M$19,IF(OR('MAPAS DE RIESGOS INHER Y RESID'!$H$17='MATRIZ DE RIESGOS DE SST'!Y119,Y119&lt;'MAPAS DE RIESGOS INHER Y RESID'!$I$18+1),'MAPAS DE RIESGOS INHER Y RESID'!$M$18,IF(OR('MAPAS DE RIESGOS INHER Y RESID'!$I$17='MATRIZ DE RIESGOS DE SST'!Y119,Y119&lt;'MAPAS DE RIESGOS INHER Y RESID'!$J$17+1),'MAPAS DE RIESGOS INHER Y RESID'!$M$17,'MAPAS DE RIESGOS INHER Y RESID'!$M$16)))</f>
        <v>MODERADO</v>
      </c>
      <c r="AA119" s="99" t="str">
        <f>VLOOKUP('MATRIZ DE RIESGOS DE SST'!Z119,'TABLA DE CRITERIOS'!$A$25:$B$28,2,FALSE)</f>
        <v>Reforzar la divulgación y aplicación de los controles existentes para mejorar su eficacia o complementar dichos controles estableciendo el plan de acción necesario, teniendo en cuenta la jerarquía de definición de controles.</v>
      </c>
    </row>
    <row r="120" spans="1:27" ht="195" x14ac:dyDescent="0.25">
      <c r="A120" s="123"/>
      <c r="B120" s="123"/>
      <c r="C120" s="123"/>
      <c r="D120" s="123"/>
      <c r="E120" s="123"/>
      <c r="F120" s="123"/>
      <c r="G120" s="123"/>
      <c r="H120" s="123"/>
      <c r="I120" s="123"/>
      <c r="J120" s="102" t="s">
        <v>460</v>
      </c>
      <c r="K120" s="102" t="s">
        <v>466</v>
      </c>
      <c r="L120" s="99" t="s">
        <v>92</v>
      </c>
      <c r="M120" s="76" t="s">
        <v>182</v>
      </c>
      <c r="N120" s="111">
        <f>VLOOKUP('MATRIZ DE RIESGOS DE SST'!M120,'MAPAS DE RIESGOS INHER Y RESID'!$E$3:$F$7,2,FALSE)</f>
        <v>2</v>
      </c>
      <c r="O120" s="76" t="s">
        <v>186</v>
      </c>
      <c r="P120" s="111">
        <f>VLOOKUP('MATRIZ DE RIESGOS DE SST'!O120,'MAPAS DE RIESGOS INHER Y RESID'!$O$3:$P$7,2,FALSE)</f>
        <v>16</v>
      </c>
      <c r="Q120" s="111">
        <f t="shared" si="24"/>
        <v>32</v>
      </c>
      <c r="R120" s="76" t="str">
        <f>IF(OR('MAPAS DE RIESGOS INHER Y RESID'!$G$7='MATRIZ DE RIESGOS DE SST'!Q120,Q120&lt;'MAPAS DE RIESGOS INHER Y RESID'!$G$3+1),'MAPAS DE RIESGOS INHER Y RESID'!$M$6,IF(OR('MAPAS DE RIESGOS INHER Y RESID'!$H$5='MATRIZ DE RIESGOS DE SST'!Q120,Q120&lt;'MAPAS DE RIESGOS INHER Y RESID'!$I$5+1),'MAPAS DE RIESGOS INHER Y RESID'!$M$5,IF(OR('MAPAS DE RIESGOS INHER Y RESID'!$I$4='MATRIZ DE RIESGOS DE SST'!Q120,Q120&lt;'MAPAS DE RIESGOS INHER Y RESID'!$J$4+1),'MAPAS DE RIESGOS INHER Y RESID'!$M$4,'MAPAS DE RIESGOS INHER Y RESID'!$M$3)))</f>
        <v>MODERADO</v>
      </c>
      <c r="S120" s="116"/>
      <c r="T120" s="116"/>
      <c r="U120" s="116" t="s">
        <v>463</v>
      </c>
      <c r="V120" s="117" t="s">
        <v>473</v>
      </c>
      <c r="W120" s="118" t="s">
        <v>177</v>
      </c>
      <c r="X120" s="92">
        <f>VLOOKUP(W120,'MAPAS DE RIESGOS INHER Y RESID'!$E$16:$F$18,2,FALSE)</f>
        <v>0.9</v>
      </c>
      <c r="Y120" s="119">
        <f t="shared" si="25"/>
        <v>3.1999999999999993</v>
      </c>
      <c r="Z120" s="76" t="str">
        <f>IF(OR('MAPAS DE RIESGOS INHER Y RESID'!$G$18='MATRIZ DE RIESGOS DE SST'!Y120,Y120&lt;'MAPAS DE RIESGOS INHER Y RESID'!$G$16+1),'MAPAS DE RIESGOS INHER Y RESID'!$M$19,IF(OR('MAPAS DE RIESGOS INHER Y RESID'!$H$17='MATRIZ DE RIESGOS DE SST'!Y120,Y120&lt;'MAPAS DE RIESGOS INHER Y RESID'!$I$18+1),'MAPAS DE RIESGOS INHER Y RESID'!$M$18,IF(OR('MAPAS DE RIESGOS INHER Y RESID'!$I$17='MATRIZ DE RIESGOS DE SST'!Y120,Y120&lt;'MAPAS DE RIESGOS INHER Y RESID'!$J$17+1),'MAPAS DE RIESGOS INHER Y RESID'!$M$17,'MAPAS DE RIESGOS INHER Y RESID'!$M$16)))</f>
        <v>BAJO</v>
      </c>
      <c r="AA120" s="99" t="str">
        <f>VLOOKUP('MATRIZ DE RIESGOS DE SST'!Z120,'TABLA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21" spans="1:27" ht="195" x14ac:dyDescent="0.25">
      <c r="A121" s="123"/>
      <c r="B121" s="123"/>
      <c r="C121" s="123"/>
      <c r="D121" s="123"/>
      <c r="E121" s="123"/>
      <c r="F121" s="123"/>
      <c r="G121" s="123"/>
      <c r="H121" s="123"/>
      <c r="I121" s="123"/>
      <c r="J121" s="99" t="s">
        <v>475</v>
      </c>
      <c r="K121" s="102" t="s">
        <v>94</v>
      </c>
      <c r="L121" s="99" t="s">
        <v>621</v>
      </c>
      <c r="M121" s="76" t="s">
        <v>176</v>
      </c>
      <c r="N121" s="111">
        <f>VLOOKUP('MATRIZ DE RIESGOS DE SST'!M121,'MAPAS DE RIESGOS INHER Y RESID'!$E$3:$F$7,2,FALSE)</f>
        <v>3</v>
      </c>
      <c r="O121" s="76" t="s">
        <v>185</v>
      </c>
      <c r="P121" s="111">
        <f>VLOOKUP('MATRIZ DE RIESGOS DE SST'!O121,'MAPAS DE RIESGOS INHER Y RESID'!$O$3:$P$7,2,FALSE)</f>
        <v>4</v>
      </c>
      <c r="Q121" s="111">
        <f t="shared" si="24"/>
        <v>12</v>
      </c>
      <c r="R121" s="76" t="str">
        <f>IF(OR('MAPAS DE RIESGOS INHER Y RESID'!$G$7='MATRIZ DE RIESGOS DE SST'!Q121,Q121&lt;'MAPAS DE RIESGOS INHER Y RESID'!$G$3+1),'MAPAS DE RIESGOS INHER Y RESID'!$M$6,IF(OR('MAPAS DE RIESGOS INHER Y RESID'!$H$5='MATRIZ DE RIESGOS DE SST'!Q121,Q121&lt;'MAPAS DE RIESGOS INHER Y RESID'!$I$5+1),'MAPAS DE RIESGOS INHER Y RESID'!$M$5,IF(OR('MAPAS DE RIESGOS INHER Y RESID'!$I$4='MATRIZ DE RIESGOS DE SST'!Q121,Q121&lt;'MAPAS DE RIESGOS INHER Y RESID'!$J$4+1),'MAPAS DE RIESGOS INHER Y RESID'!$M$4,'MAPAS DE RIESGOS INHER Y RESID'!$M$3)))</f>
        <v>MODERADO</v>
      </c>
      <c r="S121" s="116"/>
      <c r="T121" s="116" t="s">
        <v>251</v>
      </c>
      <c r="U121" s="116" t="s">
        <v>476</v>
      </c>
      <c r="V121" s="117" t="s">
        <v>252</v>
      </c>
      <c r="W121" s="118" t="s">
        <v>176</v>
      </c>
      <c r="X121" s="92">
        <f>VLOOKUP(W121,'MAPAS DE RIESGOS INHER Y RESID'!$E$16:$F$18,2,FALSE)</f>
        <v>0.4</v>
      </c>
      <c r="Y121" s="119">
        <f t="shared" si="25"/>
        <v>7.1999999999999993</v>
      </c>
      <c r="Z121" s="76" t="str">
        <f>IF(OR('MAPAS DE RIESGOS INHER Y RESID'!$G$18='MATRIZ DE RIESGOS DE SST'!Y121,Y121&lt;'MAPAS DE RIESGOS INHER Y RESID'!$G$16+1),'MAPAS DE RIESGOS INHER Y RESID'!$M$19,IF(OR('MAPAS DE RIESGOS INHER Y RESID'!$H$17='MATRIZ DE RIESGOS DE SST'!Y121,Y121&lt;'MAPAS DE RIESGOS INHER Y RESID'!$I$18+1),'MAPAS DE RIESGOS INHER Y RESID'!$M$18,IF(OR('MAPAS DE RIESGOS INHER Y RESID'!$I$17='MATRIZ DE RIESGOS DE SST'!Y121,Y121&lt;'MAPAS DE RIESGOS INHER Y RESID'!$J$17+1),'MAPAS DE RIESGOS INHER Y RESID'!$M$17,'MAPAS DE RIESGOS INHER Y RESID'!$M$16)))</f>
        <v>BAJO</v>
      </c>
      <c r="AA121" s="99" t="str">
        <f>VLOOKUP('MATRIZ DE RIESGOS DE SST'!Z121,'TABLA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22" spans="1:27" ht="175.5" x14ac:dyDescent="0.25">
      <c r="A122" s="123"/>
      <c r="B122" s="123"/>
      <c r="C122" s="123"/>
      <c r="D122" s="123"/>
      <c r="E122" s="123"/>
      <c r="F122" s="123"/>
      <c r="G122" s="123"/>
      <c r="H122" s="123"/>
      <c r="I122" s="123"/>
      <c r="J122" s="100" t="s">
        <v>489</v>
      </c>
      <c r="K122" s="100" t="s">
        <v>496</v>
      </c>
      <c r="L122" s="101" t="s">
        <v>491</v>
      </c>
      <c r="M122" s="76" t="s">
        <v>182</v>
      </c>
      <c r="N122" s="111">
        <f>VLOOKUP('MATRIZ DE RIESGOS DE SST'!M122,'MAPAS DE RIESGOS INHER Y RESID'!$E$3:$F$7,2,FALSE)</f>
        <v>2</v>
      </c>
      <c r="O122" s="76" t="s">
        <v>186</v>
      </c>
      <c r="P122" s="111">
        <f>VLOOKUP('MATRIZ DE RIESGOS DE SST'!O122,'MAPAS DE RIESGOS INHER Y RESID'!$O$3:$P$7,2,FALSE)</f>
        <v>16</v>
      </c>
      <c r="Q122" s="111">
        <f t="shared" si="24"/>
        <v>32</v>
      </c>
      <c r="R122" s="76" t="str">
        <f>IF(OR('MAPAS DE RIESGOS INHER Y RESID'!$G$7='MATRIZ DE RIESGOS DE SST'!Q122,Q122&lt;'MAPAS DE RIESGOS INHER Y RESID'!$G$3+1),'MAPAS DE RIESGOS INHER Y RESID'!$M$6,IF(OR('MAPAS DE RIESGOS INHER Y RESID'!$H$5='MATRIZ DE RIESGOS DE SST'!Q122,Q122&lt;'MAPAS DE RIESGOS INHER Y RESID'!$I$5+1),'MAPAS DE RIESGOS INHER Y RESID'!$M$5,IF(OR('MAPAS DE RIESGOS INHER Y RESID'!$I$4='MATRIZ DE RIESGOS DE SST'!Q122,Q122&lt;'MAPAS DE RIESGOS INHER Y RESID'!$J$4+1),'MAPAS DE RIESGOS INHER Y RESID'!$M$4,'MAPAS DE RIESGOS INHER Y RESID'!$M$3)))</f>
        <v>MODERADO</v>
      </c>
      <c r="S122" s="116"/>
      <c r="T122" s="116" t="s">
        <v>490</v>
      </c>
      <c r="U122" s="116" t="s">
        <v>452</v>
      </c>
      <c r="V122" s="117" t="s">
        <v>497</v>
      </c>
      <c r="W122" s="118" t="s">
        <v>176</v>
      </c>
      <c r="X122" s="92">
        <f>VLOOKUP(W122,'MAPAS DE RIESGOS INHER Y RESID'!$E$16:$F$18,2,FALSE)</f>
        <v>0.4</v>
      </c>
      <c r="Y122" s="119">
        <f t="shared" si="25"/>
        <v>19.2</v>
      </c>
      <c r="Z122" s="76" t="str">
        <f>IF(OR('MAPAS DE RIESGOS INHER Y RESID'!$G$18='MATRIZ DE RIESGOS DE SST'!Y122,Y122&lt;'MAPAS DE RIESGOS INHER Y RESID'!$G$16+1),'MAPAS DE RIESGOS INHER Y RESID'!$M$19,IF(OR('MAPAS DE RIESGOS INHER Y RESID'!$H$17='MATRIZ DE RIESGOS DE SST'!Y122,Y122&lt;'MAPAS DE RIESGOS INHER Y RESID'!$I$18+1),'MAPAS DE RIESGOS INHER Y RESID'!$M$18,IF(OR('MAPAS DE RIESGOS INHER Y RESID'!$I$17='MATRIZ DE RIESGOS DE SST'!Y122,Y122&lt;'MAPAS DE RIESGOS INHER Y RESID'!$J$17+1),'MAPAS DE RIESGOS INHER Y RESID'!$M$17,'MAPAS DE RIESGOS INHER Y RESID'!$M$16)))</f>
        <v>MODERADO</v>
      </c>
      <c r="AA122" s="99" t="str">
        <f>VLOOKUP('MATRIZ DE RIESGOS DE SST'!Z122,'TABLA DE CRITERIOS'!$A$25:$B$28,2,FALSE)</f>
        <v>Reforzar la divulgación y aplicación de los controles existentes para mejorar su eficacia o complementar dichos controles estableciendo el plan de acción necesario, teniendo en cuenta la jerarquía de definición de controles.</v>
      </c>
    </row>
    <row r="123" spans="1:27" ht="214.5" x14ac:dyDescent="0.25">
      <c r="A123" s="123"/>
      <c r="B123" s="123"/>
      <c r="C123" s="123"/>
      <c r="D123" s="123"/>
      <c r="E123" s="123"/>
      <c r="F123" s="123"/>
      <c r="G123" s="123"/>
      <c r="H123" s="123"/>
      <c r="I123" s="123"/>
      <c r="J123" s="101" t="s">
        <v>512</v>
      </c>
      <c r="K123" s="100" t="s">
        <v>508</v>
      </c>
      <c r="L123" s="101" t="s">
        <v>102</v>
      </c>
      <c r="M123" s="76" t="s">
        <v>182</v>
      </c>
      <c r="N123" s="111">
        <f>VLOOKUP('MATRIZ DE RIESGOS DE SST'!M123,'MAPAS DE RIESGOS INHER Y RESID'!$E$3:$F$7,2,FALSE)</f>
        <v>2</v>
      </c>
      <c r="O123" s="76" t="s">
        <v>187</v>
      </c>
      <c r="P123" s="111">
        <f>VLOOKUP('MATRIZ DE RIESGOS DE SST'!O123,'MAPAS DE RIESGOS INHER Y RESID'!$O$3:$P$7,2,FALSE)</f>
        <v>256</v>
      </c>
      <c r="Q123" s="111">
        <f t="shared" si="24"/>
        <v>512</v>
      </c>
      <c r="R123" s="76" t="str">
        <f>IF(OR('MAPAS DE RIESGOS INHER Y RESID'!$G$7='MATRIZ DE RIESGOS DE SST'!Q123,Q123&lt;'MAPAS DE RIESGOS INHER Y RESID'!$G$3+1),'MAPAS DE RIESGOS INHER Y RESID'!$M$6,IF(OR('MAPAS DE RIESGOS INHER Y RESID'!$H$5='MATRIZ DE RIESGOS DE SST'!Q123,Q123&lt;'MAPAS DE RIESGOS INHER Y RESID'!$I$5+1),'MAPAS DE RIESGOS INHER Y RESID'!$M$5,IF(OR('MAPAS DE RIESGOS INHER Y RESID'!$I$4='MATRIZ DE RIESGOS DE SST'!Q123,Q123&lt;'MAPAS DE RIESGOS INHER Y RESID'!$J$4+1),'MAPAS DE RIESGOS INHER Y RESID'!$M$4,'MAPAS DE RIESGOS INHER Y RESID'!$M$3)))</f>
        <v>ALTO</v>
      </c>
      <c r="S123" s="116"/>
      <c r="T123" s="116"/>
      <c r="U123" s="116" t="s">
        <v>509</v>
      </c>
      <c r="V123" s="117" t="s">
        <v>511</v>
      </c>
      <c r="W123" s="118" t="s">
        <v>177</v>
      </c>
      <c r="X123" s="92">
        <f>VLOOKUP(W123,'MAPAS DE RIESGOS INHER Y RESID'!$E$16:$F$18,2,FALSE)</f>
        <v>0.9</v>
      </c>
      <c r="Y123" s="119">
        <f t="shared" si="25"/>
        <v>51.199999999999989</v>
      </c>
      <c r="Z123" s="76" t="str">
        <f>IF(OR('MAPAS DE RIESGOS INHER Y RESID'!$G$18='MATRIZ DE RIESGOS DE SST'!Y123,Y123&lt;'MAPAS DE RIESGOS INHER Y RESID'!$G$16+1),'MAPAS DE RIESGOS INHER Y RESID'!$M$19,IF(OR('MAPAS DE RIESGOS INHER Y RESID'!$H$17='MATRIZ DE RIESGOS DE SST'!Y123,Y123&lt;'MAPAS DE RIESGOS INHER Y RESID'!$I$18+1),'MAPAS DE RIESGOS INHER Y RESID'!$M$18,IF(OR('MAPAS DE RIESGOS INHER Y RESID'!$I$17='MATRIZ DE RIESGOS DE SST'!Y123,Y123&lt;'MAPAS DE RIESGOS INHER Y RESID'!$J$17+1),'MAPAS DE RIESGOS INHER Y RESID'!$M$17,'MAPAS DE RIESGOS INHER Y RESID'!$M$16)))</f>
        <v>MODERADO</v>
      </c>
      <c r="AA123" s="99" t="str">
        <f>VLOOKUP('MATRIZ DE RIESGOS DE SST'!Z123,'TABLA DE CRITERIOS'!$A$25:$B$28,2,FALSE)</f>
        <v>Reforzar la divulgación y aplicación de los controles existentes para mejorar su eficacia o complementar dichos controles estableciendo el plan de acción necesario, teniendo en cuenta la jerarquía de definición de controles.</v>
      </c>
    </row>
    <row r="124" spans="1:27" ht="234" x14ac:dyDescent="0.25">
      <c r="A124" s="123"/>
      <c r="B124" s="123"/>
      <c r="C124" s="123"/>
      <c r="D124" s="123"/>
      <c r="E124" s="123"/>
      <c r="F124" s="123"/>
      <c r="G124" s="123"/>
      <c r="H124" s="123"/>
      <c r="I124" s="123"/>
      <c r="J124" s="100" t="s">
        <v>513</v>
      </c>
      <c r="K124" s="100" t="s">
        <v>519</v>
      </c>
      <c r="L124" s="101" t="s">
        <v>103</v>
      </c>
      <c r="M124" s="76" t="s">
        <v>182</v>
      </c>
      <c r="N124" s="111">
        <f>VLOOKUP('MATRIZ DE RIESGOS DE SST'!M124,'MAPAS DE RIESGOS INHER Y RESID'!$E$3:$F$7,2,FALSE)</f>
        <v>2</v>
      </c>
      <c r="O124" s="76" t="s">
        <v>188</v>
      </c>
      <c r="P124" s="111">
        <f>VLOOKUP('MATRIZ DE RIESGOS DE SST'!O124,'MAPAS DE RIESGOS INHER Y RESID'!$O$3:$P$7,2,FALSE)</f>
        <v>65536</v>
      </c>
      <c r="Q124" s="111">
        <f t="shared" si="24"/>
        <v>131072</v>
      </c>
      <c r="R124" s="76" t="str">
        <f>IF(OR('MAPAS DE RIESGOS INHER Y RESID'!$G$7='MATRIZ DE RIESGOS DE SST'!Q124,Q124&lt;'MAPAS DE RIESGOS INHER Y RESID'!$G$3+1),'MAPAS DE RIESGOS INHER Y RESID'!$M$6,IF(OR('MAPAS DE RIESGOS INHER Y RESID'!$H$5='MATRIZ DE RIESGOS DE SST'!Q124,Q124&lt;'MAPAS DE RIESGOS INHER Y RESID'!$I$5+1),'MAPAS DE RIESGOS INHER Y RESID'!$M$5,IF(OR('MAPAS DE RIESGOS INHER Y RESID'!$I$4='MATRIZ DE RIESGOS DE SST'!Q124,Q124&lt;'MAPAS DE RIESGOS INHER Y RESID'!$J$4+1),'MAPAS DE RIESGOS INHER Y RESID'!$M$4,'MAPAS DE RIESGOS INHER Y RESID'!$M$3)))</f>
        <v xml:space="preserve">EXTREMO </v>
      </c>
      <c r="S124" s="116"/>
      <c r="T124" s="116" t="s">
        <v>522</v>
      </c>
      <c r="U124" s="116" t="s">
        <v>521</v>
      </c>
      <c r="V124" s="117" t="s">
        <v>523</v>
      </c>
      <c r="W124" s="118" t="s">
        <v>177</v>
      </c>
      <c r="X124" s="92">
        <f>VLOOKUP(W124,'MAPAS DE RIESGOS INHER Y RESID'!$E$16:$F$18,2,FALSE)</f>
        <v>0.9</v>
      </c>
      <c r="Y124" s="119">
        <f t="shared" si="25"/>
        <v>13107.199999999997</v>
      </c>
      <c r="Z124" s="76" t="str">
        <f>IF(OR('MAPAS DE RIESGOS INHER Y RESID'!$G$18='MATRIZ DE RIESGOS DE SST'!Y124,Y124&lt;'MAPAS DE RIESGOS INHER Y RESID'!$G$16+1),'MAPAS DE RIESGOS INHER Y RESID'!$M$19,IF(OR('MAPAS DE RIESGOS INHER Y RESID'!$H$17='MATRIZ DE RIESGOS DE SST'!Y124,Y124&lt;'MAPAS DE RIESGOS INHER Y RESID'!$I$18+1),'MAPAS DE RIESGOS INHER Y RESID'!$M$18,IF(OR('MAPAS DE RIESGOS INHER Y RESID'!$I$17='MATRIZ DE RIESGOS DE SST'!Y124,Y124&lt;'MAPAS DE RIESGOS INHER Y RESID'!$J$17+1),'MAPAS DE RIESGOS INHER Y RESID'!$M$17,'MAPAS DE RIESGOS INHER Y RESID'!$M$16)))</f>
        <v>ALTO</v>
      </c>
      <c r="AA124" s="99" t="str">
        <f>VLOOKUP('MATRIZ DE RIESGOS DE SST'!Z124,'TABLA DE CRITERIOS'!$A$25:$B$28,2,FALSE)</f>
        <v xml:space="preserve">Realizar el análisis de riesgos por la tarea "ART", definiendo los controles específicos o adicionales para su realización según los respectivos procedimientos de trabajo seguro y divulgarlos al personal.  </v>
      </c>
    </row>
    <row r="125" spans="1:27" ht="156" x14ac:dyDescent="0.25">
      <c r="A125" s="123"/>
      <c r="B125" s="123"/>
      <c r="C125" s="123"/>
      <c r="D125" s="123"/>
      <c r="E125" s="123"/>
      <c r="F125" s="123"/>
      <c r="G125" s="123"/>
      <c r="H125" s="123"/>
      <c r="I125" s="123"/>
      <c r="J125" s="100" t="s">
        <v>536</v>
      </c>
      <c r="K125" s="100" t="s">
        <v>304</v>
      </c>
      <c r="L125" s="101" t="s">
        <v>106</v>
      </c>
      <c r="M125" s="76" t="s">
        <v>182</v>
      </c>
      <c r="N125" s="111">
        <f>VLOOKUP('MATRIZ DE RIESGOS DE SST'!M125,'MAPAS DE RIESGOS INHER Y RESID'!$E$3:$F$7,2,FALSE)</f>
        <v>2</v>
      </c>
      <c r="O125" s="76" t="s">
        <v>186</v>
      </c>
      <c r="P125" s="111">
        <f>VLOOKUP('MATRIZ DE RIESGOS DE SST'!O125,'MAPAS DE RIESGOS INHER Y RESID'!$O$3:$P$7,2,FALSE)</f>
        <v>16</v>
      </c>
      <c r="Q125" s="111">
        <f t="shared" si="24"/>
        <v>32</v>
      </c>
      <c r="R125" s="76" t="str">
        <f>IF(OR('MAPAS DE RIESGOS INHER Y RESID'!$G$7='MATRIZ DE RIESGOS DE SST'!Q125,Q125&lt;'MAPAS DE RIESGOS INHER Y RESID'!$G$3+1),'MAPAS DE RIESGOS INHER Y RESID'!$M$6,IF(OR('MAPAS DE RIESGOS INHER Y RESID'!$H$5='MATRIZ DE RIESGOS DE SST'!Q125,Q125&lt;'MAPAS DE RIESGOS INHER Y RESID'!$I$5+1),'MAPAS DE RIESGOS INHER Y RESID'!$M$5,IF(OR('MAPAS DE RIESGOS INHER Y RESID'!$I$4='MATRIZ DE RIESGOS DE SST'!Q125,Q125&lt;'MAPAS DE RIESGOS INHER Y RESID'!$J$4+1),'MAPAS DE RIESGOS INHER Y RESID'!$M$4,'MAPAS DE RIESGOS INHER Y RESID'!$M$3)))</f>
        <v>MODERADO</v>
      </c>
      <c r="S125" s="116"/>
      <c r="T125" s="116" t="s">
        <v>540</v>
      </c>
      <c r="U125" s="116" t="s">
        <v>538</v>
      </c>
      <c r="V125" s="117" t="s">
        <v>539</v>
      </c>
      <c r="W125" s="118" t="s">
        <v>176</v>
      </c>
      <c r="X125" s="92">
        <f>VLOOKUP(W125,'MAPAS DE RIESGOS INHER Y RESID'!$E$16:$F$18,2,FALSE)</f>
        <v>0.4</v>
      </c>
      <c r="Y125" s="119">
        <f t="shared" si="25"/>
        <v>19.2</v>
      </c>
      <c r="Z125" s="76" t="str">
        <f>IF(OR('MAPAS DE RIESGOS INHER Y RESID'!$G$18='MATRIZ DE RIESGOS DE SST'!Y125,Y125&lt;'MAPAS DE RIESGOS INHER Y RESID'!$G$16+1),'MAPAS DE RIESGOS INHER Y RESID'!$M$19,IF(OR('MAPAS DE RIESGOS INHER Y RESID'!$H$17='MATRIZ DE RIESGOS DE SST'!Y125,Y125&lt;'MAPAS DE RIESGOS INHER Y RESID'!$I$18+1),'MAPAS DE RIESGOS INHER Y RESID'!$M$18,IF(OR('MAPAS DE RIESGOS INHER Y RESID'!$I$17='MATRIZ DE RIESGOS DE SST'!Y125,Y125&lt;'MAPAS DE RIESGOS INHER Y RESID'!$J$17+1),'MAPAS DE RIESGOS INHER Y RESID'!$M$17,'MAPAS DE RIESGOS INHER Y RESID'!$M$16)))</f>
        <v>MODERADO</v>
      </c>
      <c r="AA125" s="99" t="str">
        <f>VLOOKUP('MATRIZ DE RIESGOS DE SST'!Z125,'TABLA DE CRITERIOS'!$A$25:$B$28,2,FALSE)</f>
        <v>Reforzar la divulgación y aplicación de los controles existentes para mejorar su eficacia o complementar dichos controles estableciendo el plan de acción necesario, teniendo en cuenta la jerarquía de definición de controles.</v>
      </c>
    </row>
    <row r="126" spans="1:27" ht="234" x14ac:dyDescent="0.25">
      <c r="A126" s="123"/>
      <c r="B126" s="123"/>
      <c r="C126" s="123"/>
      <c r="D126" s="123"/>
      <c r="E126" s="123"/>
      <c r="F126" s="123"/>
      <c r="G126" s="123"/>
      <c r="H126" s="123"/>
      <c r="I126" s="123"/>
      <c r="J126" s="99" t="s">
        <v>561</v>
      </c>
      <c r="K126" s="102" t="s">
        <v>111</v>
      </c>
      <c r="L126" s="99" t="s">
        <v>109</v>
      </c>
      <c r="M126" s="76" t="s">
        <v>176</v>
      </c>
      <c r="N126" s="111">
        <f>VLOOKUP('MATRIZ DE RIESGOS DE SST'!M126,'MAPAS DE RIESGOS INHER Y RESID'!$E$3:$F$7,2,FALSE)</f>
        <v>3</v>
      </c>
      <c r="O126" s="76" t="s">
        <v>186</v>
      </c>
      <c r="P126" s="111">
        <f>VLOOKUP('MATRIZ DE RIESGOS DE SST'!O126,'MAPAS DE RIESGOS INHER Y RESID'!$O$3:$P$7,2,FALSE)</f>
        <v>16</v>
      </c>
      <c r="Q126" s="111">
        <f t="shared" si="24"/>
        <v>48</v>
      </c>
      <c r="R126" s="76" t="str">
        <f>IF(OR('MAPAS DE RIESGOS INHER Y RESID'!$G$7='MATRIZ DE RIESGOS DE SST'!Q126,Q126&lt;'MAPAS DE RIESGOS INHER Y RESID'!$G$3+1),'MAPAS DE RIESGOS INHER Y RESID'!$M$6,IF(OR('MAPAS DE RIESGOS INHER Y RESID'!$H$5='MATRIZ DE RIESGOS DE SST'!Q126,Q126&lt;'MAPAS DE RIESGOS INHER Y RESID'!$I$5+1),'MAPAS DE RIESGOS INHER Y RESID'!$M$5,IF(OR('MAPAS DE RIESGOS INHER Y RESID'!$I$4='MATRIZ DE RIESGOS DE SST'!Q126,Q126&lt;'MAPAS DE RIESGOS INHER Y RESID'!$J$4+1),'MAPAS DE RIESGOS INHER Y RESID'!$M$4,'MAPAS DE RIESGOS INHER Y RESID'!$M$3)))</f>
        <v>MODERADO</v>
      </c>
      <c r="S126" s="116"/>
      <c r="T126" s="116"/>
      <c r="U126" s="116" t="s">
        <v>554</v>
      </c>
      <c r="V126" s="117" t="s">
        <v>559</v>
      </c>
      <c r="W126" s="118" t="s">
        <v>177</v>
      </c>
      <c r="X126" s="92">
        <f>VLOOKUP(W126,'MAPAS DE RIESGOS INHER Y RESID'!$E$16:$F$18,2,FALSE)</f>
        <v>0.9</v>
      </c>
      <c r="Y126" s="119">
        <f t="shared" ref="Y126" si="26">Q126-(Q126*X126)</f>
        <v>4.7999999999999972</v>
      </c>
      <c r="Z126" s="76" t="str">
        <f>IF(OR('MAPAS DE RIESGOS INHER Y RESID'!$G$18='MATRIZ DE RIESGOS DE SST'!Y126,Y126&lt;'MAPAS DE RIESGOS INHER Y RESID'!$G$16+1),'MAPAS DE RIESGOS INHER Y RESID'!$M$19,IF(OR('MAPAS DE RIESGOS INHER Y RESID'!$H$17='MATRIZ DE RIESGOS DE SST'!Y126,Y126&lt;'MAPAS DE RIESGOS INHER Y RESID'!$I$18+1),'MAPAS DE RIESGOS INHER Y RESID'!$M$18,IF(OR('MAPAS DE RIESGOS INHER Y RESID'!$I$17='MATRIZ DE RIESGOS DE SST'!Y126,Y126&lt;'MAPAS DE RIESGOS INHER Y RESID'!$J$17+1),'MAPAS DE RIESGOS INHER Y RESID'!$M$17,'MAPAS DE RIESGOS INHER Y RESID'!$M$16)))</f>
        <v>BAJO</v>
      </c>
      <c r="AA126" s="99" t="str">
        <f>VLOOKUP('MATRIZ DE RIESGOS DE SST'!Z126,'TABLA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27" spans="1:27" ht="195" x14ac:dyDescent="0.25">
      <c r="A127" s="123"/>
      <c r="B127" s="123"/>
      <c r="C127" s="123"/>
      <c r="D127" s="123"/>
      <c r="E127" s="123"/>
      <c r="F127" s="123"/>
      <c r="G127" s="123"/>
      <c r="H127" s="123"/>
      <c r="I127" s="123"/>
      <c r="J127" s="102" t="s">
        <v>567</v>
      </c>
      <c r="K127" s="102" t="s">
        <v>562</v>
      </c>
      <c r="L127" s="99" t="s">
        <v>113</v>
      </c>
      <c r="M127" s="76" t="s">
        <v>182</v>
      </c>
      <c r="N127" s="111">
        <f>VLOOKUP('MATRIZ DE RIESGOS DE SST'!M127,'MAPAS DE RIESGOS INHER Y RESID'!$E$3:$F$7,2,FALSE)</f>
        <v>2</v>
      </c>
      <c r="O127" s="76" t="s">
        <v>186</v>
      </c>
      <c r="P127" s="111">
        <f>VLOOKUP('MATRIZ DE RIESGOS DE SST'!O127,'MAPAS DE RIESGOS INHER Y RESID'!$O$3:$P$7,2,FALSE)</f>
        <v>16</v>
      </c>
      <c r="Q127" s="111">
        <f>+N127*P127</f>
        <v>32</v>
      </c>
      <c r="R127" s="76" t="str">
        <f>IF(OR('MAPAS DE RIESGOS INHER Y RESID'!$G$7='MATRIZ DE RIESGOS DE SST'!Q127,Q127&lt;'MAPAS DE RIESGOS INHER Y RESID'!$G$3+1),'MAPAS DE RIESGOS INHER Y RESID'!$M$6,IF(OR('MAPAS DE RIESGOS INHER Y RESID'!$H$5='MATRIZ DE RIESGOS DE SST'!Q127,Q127&lt;'MAPAS DE RIESGOS INHER Y RESID'!$I$5+1),'MAPAS DE RIESGOS INHER Y RESID'!$M$5,IF(OR('MAPAS DE RIESGOS INHER Y RESID'!$I$4='MATRIZ DE RIESGOS DE SST'!Q127,Q127&lt;'MAPAS DE RIESGOS INHER Y RESID'!$J$4+1),'MAPAS DE RIESGOS INHER Y RESID'!$M$4,'MAPAS DE RIESGOS INHER Y RESID'!$M$3)))</f>
        <v>MODERADO</v>
      </c>
      <c r="S127" s="116"/>
      <c r="T127" s="116"/>
      <c r="U127" s="116" t="s">
        <v>566</v>
      </c>
      <c r="V127" s="117" t="s">
        <v>257</v>
      </c>
      <c r="W127" s="118" t="s">
        <v>177</v>
      </c>
      <c r="X127" s="92">
        <f>VLOOKUP(W127,'MAPAS DE RIESGOS INHER Y RESID'!$E$16:$F$18,2,FALSE)</f>
        <v>0.9</v>
      </c>
      <c r="Y127" s="119">
        <f>Q127-(Q127*X127)</f>
        <v>3.1999999999999993</v>
      </c>
      <c r="Z127" s="76" t="str">
        <f>IF(OR('MAPAS DE RIESGOS INHER Y RESID'!$G$18='MATRIZ DE RIESGOS DE SST'!Y127,Y127&lt;'MAPAS DE RIESGOS INHER Y RESID'!$G$16+1),'MAPAS DE RIESGOS INHER Y RESID'!$M$19,IF(OR('MAPAS DE RIESGOS INHER Y RESID'!$H$17='MATRIZ DE RIESGOS DE SST'!Y127,Y127&lt;'MAPAS DE RIESGOS INHER Y RESID'!$I$18+1),'MAPAS DE RIESGOS INHER Y RESID'!$M$18,IF(OR('MAPAS DE RIESGOS INHER Y RESID'!$I$17='MATRIZ DE RIESGOS DE SST'!Y127,Y127&lt;'MAPAS DE RIESGOS INHER Y RESID'!$J$17+1),'MAPAS DE RIESGOS INHER Y RESID'!$M$17,'MAPAS DE RIESGOS INHER Y RESID'!$M$16)))</f>
        <v>BAJO</v>
      </c>
      <c r="AA127" s="99" t="str">
        <f>VLOOKUP('MATRIZ DE RIESGOS DE SST'!Z127,'TABLA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28" spans="1:27" ht="195" x14ac:dyDescent="0.25">
      <c r="A128" s="123"/>
      <c r="B128" s="122" t="s">
        <v>676</v>
      </c>
      <c r="C128" s="122" t="s">
        <v>245</v>
      </c>
      <c r="D128" s="122"/>
      <c r="E128" s="122" t="s">
        <v>245</v>
      </c>
      <c r="F128" s="122" t="s">
        <v>245</v>
      </c>
      <c r="G128" s="122" t="s">
        <v>245</v>
      </c>
      <c r="H128" s="122"/>
      <c r="I128" s="122" t="s">
        <v>751</v>
      </c>
      <c r="J128" s="101" t="s">
        <v>275</v>
      </c>
      <c r="K128" s="100" t="s">
        <v>306</v>
      </c>
      <c r="L128" s="101" t="s">
        <v>681</v>
      </c>
      <c r="M128" s="76" t="s">
        <v>182</v>
      </c>
      <c r="N128" s="111">
        <f>VLOOKUP('MATRIZ DE RIESGOS DE SST'!M128,'MAPAS DE RIESGOS INHER Y RESID'!$E$3:$F$7,2,FALSE)</f>
        <v>2</v>
      </c>
      <c r="O128" s="76" t="s">
        <v>185</v>
      </c>
      <c r="P128" s="111">
        <f>VLOOKUP('MATRIZ DE RIESGOS DE SST'!O128,'MAPAS DE RIESGOS INHER Y RESID'!$O$3:$P$7,2,FALSE)</f>
        <v>4</v>
      </c>
      <c r="Q128" s="111">
        <f t="shared" ref="Q128:Q153" si="27">+N128*P128</f>
        <v>8</v>
      </c>
      <c r="R128" s="76" t="str">
        <f>IF(OR('MAPAS DE RIESGOS INHER Y RESID'!$G$7='MATRIZ DE RIESGOS DE SST'!Q128,Q128&lt;'MAPAS DE RIESGOS INHER Y RESID'!$G$3+1),'MAPAS DE RIESGOS INHER Y RESID'!$M$6,IF(OR('MAPAS DE RIESGOS INHER Y RESID'!$H$5='MATRIZ DE RIESGOS DE SST'!Q128,Q128&lt;'MAPAS DE RIESGOS INHER Y RESID'!$I$5+1),'MAPAS DE RIESGOS INHER Y RESID'!$M$5,IF(OR('MAPAS DE RIESGOS INHER Y RESID'!$I$4='MATRIZ DE RIESGOS DE SST'!Q128,Q128&lt;'MAPAS DE RIESGOS INHER Y RESID'!$J$4+1),'MAPAS DE RIESGOS INHER Y RESID'!$M$4,'MAPAS DE RIESGOS INHER Y RESID'!$M$3)))</f>
        <v>BAJO</v>
      </c>
      <c r="S128" s="116"/>
      <c r="T128" s="116"/>
      <c r="U128" s="116" t="s">
        <v>307</v>
      </c>
      <c r="V128" s="117" t="s">
        <v>308</v>
      </c>
      <c r="W128" s="118" t="s">
        <v>177</v>
      </c>
      <c r="X128" s="92">
        <f>VLOOKUP(W128,'MAPAS DE RIESGOS INHER Y RESID'!$E$16:$F$18,2,FALSE)</f>
        <v>0.9</v>
      </c>
      <c r="Y128" s="119">
        <f t="shared" ref="Y128:Y153" si="28">Q128-(Q128*X128)</f>
        <v>0.79999999999999982</v>
      </c>
      <c r="Z128" s="76" t="str">
        <f>IF(OR('MAPAS DE RIESGOS INHER Y RESID'!$G$18='MATRIZ DE RIESGOS DE SST'!Y128,Y128&lt;'MAPAS DE RIESGOS INHER Y RESID'!$G$16+1),'MAPAS DE RIESGOS INHER Y RESID'!$M$19,IF(OR('MAPAS DE RIESGOS INHER Y RESID'!$H$17='MATRIZ DE RIESGOS DE SST'!Y128,Y128&lt;'MAPAS DE RIESGOS INHER Y RESID'!$I$18+1),'MAPAS DE RIESGOS INHER Y RESID'!$M$18,IF(OR('MAPAS DE RIESGOS INHER Y RESID'!$I$17='MATRIZ DE RIESGOS DE SST'!Y128,Y128&lt;'MAPAS DE RIESGOS INHER Y RESID'!$J$17+1),'MAPAS DE RIESGOS INHER Y RESID'!$M$17,'MAPAS DE RIESGOS INHER Y RESID'!$M$16)))</f>
        <v>BAJO</v>
      </c>
      <c r="AA128" s="99" t="str">
        <f>VLOOKUP('MATRIZ DE RIESGOS DE SST'!Z128,'TABLA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29" spans="1:27" ht="214.5" x14ac:dyDescent="0.25">
      <c r="A129" s="123"/>
      <c r="B129" s="123"/>
      <c r="C129" s="123"/>
      <c r="D129" s="123"/>
      <c r="E129" s="123"/>
      <c r="F129" s="123"/>
      <c r="G129" s="123"/>
      <c r="H129" s="123"/>
      <c r="I129" s="123"/>
      <c r="J129" s="99" t="s">
        <v>276</v>
      </c>
      <c r="K129" s="102" t="s">
        <v>682</v>
      </c>
      <c r="L129" s="99" t="s">
        <v>683</v>
      </c>
      <c r="M129" s="76" t="s">
        <v>182</v>
      </c>
      <c r="N129" s="111">
        <f>VLOOKUP('MATRIZ DE RIESGOS DE SST'!M129,'MAPAS DE RIESGOS INHER Y RESID'!$E$3:$F$7,2,FALSE)</f>
        <v>2</v>
      </c>
      <c r="O129" s="76" t="s">
        <v>186</v>
      </c>
      <c r="P129" s="111">
        <f>VLOOKUP('MATRIZ DE RIESGOS DE SST'!O129,'MAPAS DE RIESGOS INHER Y RESID'!$O$3:$P$7,2,FALSE)</f>
        <v>16</v>
      </c>
      <c r="Q129" s="111">
        <f t="shared" si="27"/>
        <v>32</v>
      </c>
      <c r="R129" s="76" t="str">
        <f>IF(OR('MAPAS DE RIESGOS INHER Y RESID'!$G$7='MATRIZ DE RIESGOS DE SST'!Q129,Q129&lt;'MAPAS DE RIESGOS INHER Y RESID'!$G$3+1),'MAPAS DE RIESGOS INHER Y RESID'!$M$6,IF(OR('MAPAS DE RIESGOS INHER Y RESID'!$H$5='MATRIZ DE RIESGOS DE SST'!Q129,Q129&lt;'MAPAS DE RIESGOS INHER Y RESID'!$I$5+1),'MAPAS DE RIESGOS INHER Y RESID'!$M$5,IF(OR('MAPAS DE RIESGOS INHER Y RESID'!$I$4='MATRIZ DE RIESGOS DE SST'!Q129,Q129&lt;'MAPAS DE RIESGOS INHER Y RESID'!$J$4+1),'MAPAS DE RIESGOS INHER Y RESID'!$M$4,'MAPAS DE RIESGOS INHER Y RESID'!$M$3)))</f>
        <v>MODERADO</v>
      </c>
      <c r="S129" s="116"/>
      <c r="T129" s="116"/>
      <c r="U129" s="116" t="s">
        <v>645</v>
      </c>
      <c r="V129" s="117" t="s">
        <v>686</v>
      </c>
      <c r="W129" s="118" t="s">
        <v>177</v>
      </c>
      <c r="X129" s="92">
        <f>VLOOKUP(W129,'MAPAS DE RIESGOS INHER Y RESID'!$E$16:$F$18,2,FALSE)</f>
        <v>0.9</v>
      </c>
      <c r="Y129" s="119">
        <f t="shared" si="28"/>
        <v>3.1999999999999993</v>
      </c>
      <c r="Z129" s="76" t="str">
        <f>IF(OR('MAPAS DE RIESGOS INHER Y RESID'!$G$18='MATRIZ DE RIESGOS DE SST'!Y129,Y129&lt;'MAPAS DE RIESGOS INHER Y RESID'!$G$16+1),'MAPAS DE RIESGOS INHER Y RESID'!$M$19,IF(OR('MAPAS DE RIESGOS INHER Y RESID'!$H$17='MATRIZ DE RIESGOS DE SST'!Y129,Y129&lt;'MAPAS DE RIESGOS INHER Y RESID'!$I$18+1),'MAPAS DE RIESGOS INHER Y RESID'!$M$18,IF(OR('MAPAS DE RIESGOS INHER Y RESID'!$I$17='MATRIZ DE RIESGOS DE SST'!Y129,Y129&lt;'MAPAS DE RIESGOS INHER Y RESID'!$J$17+1),'MAPAS DE RIESGOS INHER Y RESID'!$M$17,'MAPAS DE RIESGOS INHER Y RESID'!$M$16)))</f>
        <v>BAJO</v>
      </c>
      <c r="AA129" s="99" t="str">
        <f>VLOOKUP('MATRIZ DE RIESGOS DE SST'!Z129,'TABLA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30" spans="1:27" ht="195" x14ac:dyDescent="0.25">
      <c r="A130" s="123"/>
      <c r="B130" s="123"/>
      <c r="C130" s="123"/>
      <c r="D130" s="123"/>
      <c r="E130" s="123"/>
      <c r="F130" s="123"/>
      <c r="G130" s="123"/>
      <c r="H130" s="123"/>
      <c r="I130" s="123"/>
      <c r="J130" s="99" t="s">
        <v>277</v>
      </c>
      <c r="K130" s="102" t="s">
        <v>311</v>
      </c>
      <c r="L130" s="99" t="s">
        <v>685</v>
      </c>
      <c r="M130" s="76" t="s">
        <v>176</v>
      </c>
      <c r="N130" s="111">
        <f>VLOOKUP('MATRIZ DE RIESGOS DE SST'!M130,'MAPAS DE RIESGOS INHER Y RESID'!$E$3:$F$7,2,FALSE)</f>
        <v>3</v>
      </c>
      <c r="O130" s="76" t="s">
        <v>186</v>
      </c>
      <c r="P130" s="111">
        <f>VLOOKUP('MATRIZ DE RIESGOS DE SST'!O130,'MAPAS DE RIESGOS INHER Y RESID'!$O$3:$P$7,2,FALSE)</f>
        <v>16</v>
      </c>
      <c r="Q130" s="111">
        <f t="shared" si="27"/>
        <v>48</v>
      </c>
      <c r="R130" s="76" t="str">
        <f>IF(OR('MAPAS DE RIESGOS INHER Y RESID'!$G$7='MATRIZ DE RIESGOS DE SST'!Q130,Q130&lt;'MAPAS DE RIESGOS INHER Y RESID'!$G$3+1),'MAPAS DE RIESGOS INHER Y RESID'!$M$6,IF(OR('MAPAS DE RIESGOS INHER Y RESID'!$H$5='MATRIZ DE RIESGOS DE SST'!Q130,Q130&lt;'MAPAS DE RIESGOS INHER Y RESID'!$I$5+1),'MAPAS DE RIESGOS INHER Y RESID'!$M$5,IF(OR('MAPAS DE RIESGOS INHER Y RESID'!$I$4='MATRIZ DE RIESGOS DE SST'!Q130,Q130&lt;'MAPAS DE RIESGOS INHER Y RESID'!$J$4+1),'MAPAS DE RIESGOS INHER Y RESID'!$M$4,'MAPAS DE RIESGOS INHER Y RESID'!$M$3)))</f>
        <v>MODERADO</v>
      </c>
      <c r="S130" s="116"/>
      <c r="T130" s="116"/>
      <c r="U130" s="116" t="s">
        <v>689</v>
      </c>
      <c r="V130" s="117"/>
      <c r="W130" s="118" t="s">
        <v>177</v>
      </c>
      <c r="X130" s="92">
        <f>VLOOKUP(W130,'MAPAS DE RIESGOS INHER Y RESID'!$E$16:$F$18,2,FALSE)</f>
        <v>0.9</v>
      </c>
      <c r="Y130" s="119">
        <f t="shared" si="28"/>
        <v>4.7999999999999972</v>
      </c>
      <c r="Z130" s="76" t="str">
        <f>IF(OR('MAPAS DE RIESGOS INHER Y RESID'!$G$18='MATRIZ DE RIESGOS DE SST'!Y130,Y130&lt;'MAPAS DE RIESGOS INHER Y RESID'!$G$16+1),'MAPAS DE RIESGOS INHER Y RESID'!$M$19,IF(OR('MAPAS DE RIESGOS INHER Y RESID'!$H$17='MATRIZ DE RIESGOS DE SST'!Y130,Y130&lt;'MAPAS DE RIESGOS INHER Y RESID'!$I$18+1),'MAPAS DE RIESGOS INHER Y RESID'!$M$18,IF(OR('MAPAS DE RIESGOS INHER Y RESID'!$I$17='MATRIZ DE RIESGOS DE SST'!Y130,Y130&lt;'MAPAS DE RIESGOS INHER Y RESID'!$J$17+1),'MAPAS DE RIESGOS INHER Y RESID'!$M$17,'MAPAS DE RIESGOS INHER Y RESID'!$M$16)))</f>
        <v>BAJO</v>
      </c>
      <c r="AA130" s="99" t="str">
        <f>VLOOKUP('MATRIZ DE RIESGOS DE SST'!Z130,'TABLA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31" spans="1:27" ht="156" x14ac:dyDescent="0.25">
      <c r="A131" s="123"/>
      <c r="B131" s="123"/>
      <c r="C131" s="123"/>
      <c r="D131" s="123"/>
      <c r="E131" s="123"/>
      <c r="F131" s="123"/>
      <c r="G131" s="123"/>
      <c r="H131" s="123"/>
      <c r="I131" s="123"/>
      <c r="J131" s="100" t="s">
        <v>278</v>
      </c>
      <c r="K131" s="100" t="s">
        <v>314</v>
      </c>
      <c r="L131" s="101" t="s">
        <v>690</v>
      </c>
      <c r="M131" s="76" t="s">
        <v>176</v>
      </c>
      <c r="N131" s="111">
        <f>VLOOKUP('MATRIZ DE RIESGOS DE SST'!M131,'MAPAS DE RIESGOS INHER Y RESID'!$E$3:$F$7,2,FALSE)</f>
        <v>3</v>
      </c>
      <c r="O131" s="76" t="s">
        <v>187</v>
      </c>
      <c r="P131" s="111">
        <f>VLOOKUP('MATRIZ DE RIESGOS DE SST'!O131,'MAPAS DE RIESGOS INHER Y RESID'!$O$3:$P$7,2,FALSE)</f>
        <v>256</v>
      </c>
      <c r="Q131" s="111">
        <f t="shared" si="27"/>
        <v>768</v>
      </c>
      <c r="R131" s="76" t="str">
        <f>IF(OR('MAPAS DE RIESGOS INHER Y RESID'!$G$7='MATRIZ DE RIESGOS DE SST'!Q131,Q131&lt;'MAPAS DE RIESGOS INHER Y RESID'!$G$3+1),'MAPAS DE RIESGOS INHER Y RESID'!$M$6,IF(OR('MAPAS DE RIESGOS INHER Y RESID'!$H$5='MATRIZ DE RIESGOS DE SST'!Q131,Q131&lt;'MAPAS DE RIESGOS INHER Y RESID'!$I$5+1),'MAPAS DE RIESGOS INHER Y RESID'!$M$5,IF(OR('MAPAS DE RIESGOS INHER Y RESID'!$I$4='MATRIZ DE RIESGOS DE SST'!Q131,Q131&lt;'MAPAS DE RIESGOS INHER Y RESID'!$J$4+1),'MAPAS DE RIESGOS INHER Y RESID'!$M$4,'MAPAS DE RIESGOS INHER Y RESID'!$M$3)))</f>
        <v>ALTO</v>
      </c>
      <c r="S131" s="116"/>
      <c r="T131" s="116"/>
      <c r="U131" s="116" t="s">
        <v>691</v>
      </c>
      <c r="V131" s="117" t="s">
        <v>692</v>
      </c>
      <c r="W131" s="118" t="s">
        <v>177</v>
      </c>
      <c r="X131" s="92">
        <f>VLOOKUP(W131,'MAPAS DE RIESGOS INHER Y RESID'!$E$16:$F$18,2,FALSE)</f>
        <v>0.9</v>
      </c>
      <c r="Y131" s="119">
        <f t="shared" si="28"/>
        <v>76.799999999999955</v>
      </c>
      <c r="Z131" s="76" t="str">
        <f>IF(OR('MAPAS DE RIESGOS INHER Y RESID'!$G$18='MATRIZ DE RIESGOS DE SST'!Y131,Y131&lt;'MAPAS DE RIESGOS INHER Y RESID'!$G$16+1),'MAPAS DE RIESGOS INHER Y RESID'!$M$19,IF(OR('MAPAS DE RIESGOS INHER Y RESID'!$H$17='MATRIZ DE RIESGOS DE SST'!Y131,Y131&lt;'MAPAS DE RIESGOS INHER Y RESID'!$I$18+1),'MAPAS DE RIESGOS INHER Y RESID'!$M$18,IF(OR('MAPAS DE RIESGOS INHER Y RESID'!$I$17='MATRIZ DE RIESGOS DE SST'!Y131,Y131&lt;'MAPAS DE RIESGOS INHER Y RESID'!$J$17+1),'MAPAS DE RIESGOS INHER Y RESID'!$M$17,'MAPAS DE RIESGOS INHER Y RESID'!$M$16)))</f>
        <v>MODERADO</v>
      </c>
      <c r="AA131" s="99" t="str">
        <f>VLOOKUP('MATRIZ DE RIESGOS DE SST'!Z131,'TABLA DE CRITERIOS'!$A$25:$B$28,2,FALSE)</f>
        <v>Reforzar la divulgación y aplicación de los controles existentes para mejorar su eficacia o complementar dichos controles estableciendo el plan de acción necesario, teniendo en cuenta la jerarquía de definición de controles.</v>
      </c>
    </row>
    <row r="132" spans="1:27" ht="195" x14ac:dyDescent="0.25">
      <c r="A132" s="123"/>
      <c r="B132" s="123"/>
      <c r="C132" s="123"/>
      <c r="D132" s="123"/>
      <c r="E132" s="123"/>
      <c r="F132" s="123"/>
      <c r="G132" s="123"/>
      <c r="H132" s="123"/>
      <c r="I132" s="123"/>
      <c r="J132" s="101" t="s">
        <v>279</v>
      </c>
      <c r="K132" s="100" t="s">
        <v>23</v>
      </c>
      <c r="L132" s="101" t="s">
        <v>694</v>
      </c>
      <c r="M132" s="76" t="s">
        <v>182</v>
      </c>
      <c r="N132" s="111">
        <f>VLOOKUP('MATRIZ DE RIESGOS DE SST'!M132,'MAPAS DE RIESGOS INHER Y RESID'!$E$3:$F$7,2,FALSE)</f>
        <v>2</v>
      </c>
      <c r="O132" s="76" t="s">
        <v>186</v>
      </c>
      <c r="P132" s="111">
        <f>VLOOKUP('MATRIZ DE RIESGOS DE SST'!O132,'MAPAS DE RIESGOS INHER Y RESID'!$O$3:$P$7,2,FALSE)</f>
        <v>16</v>
      </c>
      <c r="Q132" s="111">
        <f t="shared" si="27"/>
        <v>32</v>
      </c>
      <c r="R132" s="76" t="str">
        <f>IF(OR('MAPAS DE RIESGOS INHER Y RESID'!$G$7='MATRIZ DE RIESGOS DE SST'!Q132,Q132&lt;'MAPAS DE RIESGOS INHER Y RESID'!$G$3+1),'MAPAS DE RIESGOS INHER Y RESID'!$M$6,IF(OR('MAPAS DE RIESGOS INHER Y RESID'!$H$5='MATRIZ DE RIESGOS DE SST'!Q132,Q132&lt;'MAPAS DE RIESGOS INHER Y RESID'!$I$5+1),'MAPAS DE RIESGOS INHER Y RESID'!$M$5,IF(OR('MAPAS DE RIESGOS INHER Y RESID'!$I$4='MATRIZ DE RIESGOS DE SST'!Q132,Q132&lt;'MAPAS DE RIESGOS INHER Y RESID'!$J$4+1),'MAPAS DE RIESGOS INHER Y RESID'!$M$4,'MAPAS DE RIESGOS INHER Y RESID'!$M$3)))</f>
        <v>MODERADO</v>
      </c>
      <c r="S132" s="116"/>
      <c r="T132" s="116" t="s">
        <v>272</v>
      </c>
      <c r="U132" s="116"/>
      <c r="V132" s="117" t="s">
        <v>695</v>
      </c>
      <c r="W132" s="118" t="s">
        <v>177</v>
      </c>
      <c r="X132" s="92">
        <f>VLOOKUP(W132,'MAPAS DE RIESGOS INHER Y RESID'!$E$16:$F$18,2,FALSE)</f>
        <v>0.9</v>
      </c>
      <c r="Y132" s="119">
        <f t="shared" si="28"/>
        <v>3.1999999999999993</v>
      </c>
      <c r="Z132" s="76" t="str">
        <f>IF(OR('MAPAS DE RIESGOS INHER Y RESID'!$G$18='MATRIZ DE RIESGOS DE SST'!Y132,Y132&lt;'MAPAS DE RIESGOS INHER Y RESID'!$G$16+1),'MAPAS DE RIESGOS INHER Y RESID'!$M$19,IF(OR('MAPAS DE RIESGOS INHER Y RESID'!$H$17='MATRIZ DE RIESGOS DE SST'!Y132,Y132&lt;'MAPAS DE RIESGOS INHER Y RESID'!$I$18+1),'MAPAS DE RIESGOS INHER Y RESID'!$M$18,IF(OR('MAPAS DE RIESGOS INHER Y RESID'!$I$17='MATRIZ DE RIESGOS DE SST'!Y132,Y132&lt;'MAPAS DE RIESGOS INHER Y RESID'!$J$17+1),'MAPAS DE RIESGOS INHER Y RESID'!$M$17,'MAPAS DE RIESGOS INHER Y RESID'!$M$16)))</f>
        <v>BAJO</v>
      </c>
      <c r="AA132" s="99" t="str">
        <f>VLOOKUP('MATRIZ DE RIESGOS DE SST'!Z132,'TABLA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33" spans="1:27" ht="195" x14ac:dyDescent="0.25">
      <c r="A133" s="123"/>
      <c r="B133" s="123"/>
      <c r="C133" s="123"/>
      <c r="D133" s="123"/>
      <c r="E133" s="123"/>
      <c r="F133" s="123"/>
      <c r="G133" s="123"/>
      <c r="H133" s="123"/>
      <c r="I133" s="123"/>
      <c r="J133" s="100" t="s">
        <v>755</v>
      </c>
      <c r="K133" s="100" t="s">
        <v>33</v>
      </c>
      <c r="L133" s="101" t="s">
        <v>706</v>
      </c>
      <c r="M133" s="76" t="s">
        <v>182</v>
      </c>
      <c r="N133" s="111">
        <f>VLOOKUP('MATRIZ DE RIESGOS DE SST'!M133,'MAPAS DE RIESGOS INHER Y RESID'!$E$3:$F$7,2,FALSE)</f>
        <v>2</v>
      </c>
      <c r="O133" s="76" t="s">
        <v>186</v>
      </c>
      <c r="P133" s="111">
        <f>VLOOKUP('MATRIZ DE RIESGOS DE SST'!O133,'MAPAS DE RIESGOS INHER Y RESID'!$O$3:$P$7,2,FALSE)</f>
        <v>16</v>
      </c>
      <c r="Q133" s="111">
        <f t="shared" si="27"/>
        <v>32</v>
      </c>
      <c r="R133" s="76" t="str">
        <f>IF(OR('MAPAS DE RIESGOS INHER Y RESID'!$G$7='MATRIZ DE RIESGOS DE SST'!Q133,Q133&lt;'MAPAS DE RIESGOS INHER Y RESID'!$G$3+1),'MAPAS DE RIESGOS INHER Y RESID'!$M$6,IF(OR('MAPAS DE RIESGOS INHER Y RESID'!$H$5='MATRIZ DE RIESGOS DE SST'!Q133,Q133&lt;'MAPAS DE RIESGOS INHER Y RESID'!$I$5+1),'MAPAS DE RIESGOS INHER Y RESID'!$M$5,IF(OR('MAPAS DE RIESGOS INHER Y RESID'!$I$4='MATRIZ DE RIESGOS DE SST'!Q133,Q133&lt;'MAPAS DE RIESGOS INHER Y RESID'!$J$4+1),'MAPAS DE RIESGOS INHER Y RESID'!$M$4,'MAPAS DE RIESGOS INHER Y RESID'!$M$3)))</f>
        <v>MODERADO</v>
      </c>
      <c r="S133" s="116"/>
      <c r="T133" s="116" t="s">
        <v>273</v>
      </c>
      <c r="U133" s="116" t="s">
        <v>707</v>
      </c>
      <c r="V133" s="117" t="s">
        <v>708</v>
      </c>
      <c r="W133" s="118" t="s">
        <v>177</v>
      </c>
      <c r="X133" s="92">
        <f>VLOOKUP(W133,'MAPAS DE RIESGOS INHER Y RESID'!$E$16:$F$18,2,FALSE)</f>
        <v>0.9</v>
      </c>
      <c r="Y133" s="119">
        <f t="shared" si="28"/>
        <v>3.1999999999999993</v>
      </c>
      <c r="Z133" s="76" t="str">
        <f>IF(OR('MAPAS DE RIESGOS INHER Y RESID'!$G$18='MATRIZ DE RIESGOS DE SST'!Y133,Y133&lt;'MAPAS DE RIESGOS INHER Y RESID'!$G$16+1),'MAPAS DE RIESGOS INHER Y RESID'!$M$19,IF(OR('MAPAS DE RIESGOS INHER Y RESID'!$H$17='MATRIZ DE RIESGOS DE SST'!Y133,Y133&lt;'MAPAS DE RIESGOS INHER Y RESID'!$I$18+1),'MAPAS DE RIESGOS INHER Y RESID'!$M$18,IF(OR('MAPAS DE RIESGOS INHER Y RESID'!$I$17='MATRIZ DE RIESGOS DE SST'!Y133,Y133&lt;'MAPAS DE RIESGOS INHER Y RESID'!$J$17+1),'MAPAS DE RIESGOS INHER Y RESID'!$M$17,'MAPAS DE RIESGOS INHER Y RESID'!$M$16)))</f>
        <v>BAJO</v>
      </c>
      <c r="AA133" s="99" t="str">
        <f>VLOOKUP('MATRIZ DE RIESGOS DE SST'!Z133,'TABLA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34" spans="1:27" ht="156" x14ac:dyDescent="0.25">
      <c r="A134" s="123"/>
      <c r="B134" s="123"/>
      <c r="C134" s="123"/>
      <c r="D134" s="123"/>
      <c r="E134" s="123"/>
      <c r="F134" s="123"/>
      <c r="G134" s="123"/>
      <c r="H134" s="123"/>
      <c r="I134" s="123"/>
      <c r="J134" s="101" t="s">
        <v>757</v>
      </c>
      <c r="K134" s="100" t="s">
        <v>48</v>
      </c>
      <c r="L134" s="101" t="s">
        <v>713</v>
      </c>
      <c r="M134" s="76" t="s">
        <v>182</v>
      </c>
      <c r="N134" s="111">
        <f>VLOOKUP('MATRIZ DE RIESGOS DE SST'!M134,'MAPAS DE RIESGOS INHER Y RESID'!$E$3:$F$7,2,FALSE)</f>
        <v>2</v>
      </c>
      <c r="O134" s="76" t="s">
        <v>187</v>
      </c>
      <c r="P134" s="111">
        <f>VLOOKUP('MATRIZ DE RIESGOS DE SST'!O134,'MAPAS DE RIESGOS INHER Y RESID'!$O$3:$P$7,2,FALSE)</f>
        <v>256</v>
      </c>
      <c r="Q134" s="111">
        <f t="shared" si="27"/>
        <v>512</v>
      </c>
      <c r="R134" s="76" t="str">
        <f>IF(OR('MAPAS DE RIESGOS INHER Y RESID'!$G$7='MATRIZ DE RIESGOS DE SST'!Q134,Q134&lt;'MAPAS DE RIESGOS INHER Y RESID'!$G$3+1),'MAPAS DE RIESGOS INHER Y RESID'!$M$6,IF(OR('MAPAS DE RIESGOS INHER Y RESID'!$H$5='MATRIZ DE RIESGOS DE SST'!Q134,Q134&lt;'MAPAS DE RIESGOS INHER Y RESID'!$I$5+1),'MAPAS DE RIESGOS INHER Y RESID'!$M$5,IF(OR('MAPAS DE RIESGOS INHER Y RESID'!$I$4='MATRIZ DE RIESGOS DE SST'!Q134,Q134&lt;'MAPAS DE RIESGOS INHER Y RESID'!$J$4+1),'MAPAS DE RIESGOS INHER Y RESID'!$M$4,'MAPAS DE RIESGOS INHER Y RESID'!$M$3)))</f>
        <v>ALTO</v>
      </c>
      <c r="S134" s="116"/>
      <c r="T134" s="116" t="s">
        <v>328</v>
      </c>
      <c r="U134" s="116" t="s">
        <v>714</v>
      </c>
      <c r="V134" s="117"/>
      <c r="W134" s="118" t="s">
        <v>177</v>
      </c>
      <c r="X134" s="92">
        <f>VLOOKUP(W134,'MAPAS DE RIESGOS INHER Y RESID'!$E$16:$F$18,2,FALSE)</f>
        <v>0.9</v>
      </c>
      <c r="Y134" s="119">
        <f t="shared" si="28"/>
        <v>51.199999999999989</v>
      </c>
      <c r="Z134" s="76" t="str">
        <f>IF(OR('MAPAS DE RIESGOS INHER Y RESID'!$G$18='MATRIZ DE RIESGOS DE SST'!Y134,Y134&lt;'MAPAS DE RIESGOS INHER Y RESID'!$G$16+1),'MAPAS DE RIESGOS INHER Y RESID'!$M$19,IF(OR('MAPAS DE RIESGOS INHER Y RESID'!$H$17='MATRIZ DE RIESGOS DE SST'!Y134,Y134&lt;'MAPAS DE RIESGOS INHER Y RESID'!$I$18+1),'MAPAS DE RIESGOS INHER Y RESID'!$M$18,IF(OR('MAPAS DE RIESGOS INHER Y RESID'!$I$17='MATRIZ DE RIESGOS DE SST'!Y134,Y134&lt;'MAPAS DE RIESGOS INHER Y RESID'!$J$17+1),'MAPAS DE RIESGOS INHER Y RESID'!$M$17,'MAPAS DE RIESGOS INHER Y RESID'!$M$16)))</f>
        <v>MODERADO</v>
      </c>
      <c r="AA134" s="99" t="str">
        <f>VLOOKUP('MATRIZ DE RIESGOS DE SST'!Z134,'TABLA DE CRITERIOS'!$A$25:$B$28,2,FALSE)</f>
        <v>Reforzar la divulgación y aplicación de los controles existentes para mejorar su eficacia o complementar dichos controles estableciendo el plan de acción necesario, teniendo en cuenta la jerarquía de definición de controles.</v>
      </c>
    </row>
    <row r="135" spans="1:27" ht="234" x14ac:dyDescent="0.25">
      <c r="A135" s="123"/>
      <c r="B135" s="123"/>
      <c r="C135" s="123"/>
      <c r="D135" s="123"/>
      <c r="E135" s="123"/>
      <c r="F135" s="123"/>
      <c r="G135" s="123"/>
      <c r="H135" s="123"/>
      <c r="I135" s="123"/>
      <c r="J135" s="100" t="s">
        <v>284</v>
      </c>
      <c r="K135" s="100" t="s">
        <v>48</v>
      </c>
      <c r="L135" s="101" t="s">
        <v>715</v>
      </c>
      <c r="M135" s="76" t="s">
        <v>182</v>
      </c>
      <c r="N135" s="111">
        <f>VLOOKUP('MATRIZ DE RIESGOS DE SST'!M135,'MAPAS DE RIESGOS INHER Y RESID'!$E$3:$F$7,2,FALSE)</f>
        <v>2</v>
      </c>
      <c r="O135" s="76" t="s">
        <v>186</v>
      </c>
      <c r="P135" s="111">
        <f>VLOOKUP('MATRIZ DE RIESGOS DE SST'!O135,'MAPAS DE RIESGOS INHER Y RESID'!$O$3:$P$7,2,FALSE)</f>
        <v>16</v>
      </c>
      <c r="Q135" s="111">
        <f t="shared" si="27"/>
        <v>32</v>
      </c>
      <c r="R135" s="76" t="str">
        <f>IF(OR('MAPAS DE RIESGOS INHER Y RESID'!$G$7='MATRIZ DE RIESGOS DE SST'!Q135,Q135&lt;'MAPAS DE RIESGOS INHER Y RESID'!$G$3+1),'MAPAS DE RIESGOS INHER Y RESID'!$M$6,IF(OR('MAPAS DE RIESGOS INHER Y RESID'!$H$5='MATRIZ DE RIESGOS DE SST'!Q135,Q135&lt;'MAPAS DE RIESGOS INHER Y RESID'!$I$5+1),'MAPAS DE RIESGOS INHER Y RESID'!$M$5,IF(OR('MAPAS DE RIESGOS INHER Y RESID'!$I$4='MATRIZ DE RIESGOS DE SST'!Q135,Q135&lt;'MAPAS DE RIESGOS INHER Y RESID'!$J$4+1),'MAPAS DE RIESGOS INHER Y RESID'!$M$4,'MAPAS DE RIESGOS INHER Y RESID'!$M$3)))</f>
        <v>MODERADO</v>
      </c>
      <c r="S135" s="116"/>
      <c r="T135" s="116" t="s">
        <v>330</v>
      </c>
      <c r="U135" s="116" t="s">
        <v>327</v>
      </c>
      <c r="V135" s="117" t="s">
        <v>711</v>
      </c>
      <c r="W135" s="118" t="s">
        <v>177</v>
      </c>
      <c r="X135" s="92">
        <f>VLOOKUP(W135,'MAPAS DE RIESGOS INHER Y RESID'!$E$16:$F$18,2,FALSE)</f>
        <v>0.9</v>
      </c>
      <c r="Y135" s="119">
        <f t="shared" si="28"/>
        <v>3.1999999999999993</v>
      </c>
      <c r="Z135" s="76" t="str">
        <f>IF(OR('MAPAS DE RIESGOS INHER Y RESID'!$G$18='MATRIZ DE RIESGOS DE SST'!Y135,Y135&lt;'MAPAS DE RIESGOS INHER Y RESID'!$G$16+1),'MAPAS DE RIESGOS INHER Y RESID'!$M$19,IF(OR('MAPAS DE RIESGOS INHER Y RESID'!$H$17='MATRIZ DE RIESGOS DE SST'!Y135,Y135&lt;'MAPAS DE RIESGOS INHER Y RESID'!$I$18+1),'MAPAS DE RIESGOS INHER Y RESID'!$M$18,IF(OR('MAPAS DE RIESGOS INHER Y RESID'!$I$17='MATRIZ DE RIESGOS DE SST'!Y135,Y135&lt;'MAPAS DE RIESGOS INHER Y RESID'!$J$17+1),'MAPAS DE RIESGOS INHER Y RESID'!$M$17,'MAPAS DE RIESGOS INHER Y RESID'!$M$16)))</f>
        <v>BAJO</v>
      </c>
      <c r="AA135" s="99" t="str">
        <f>VLOOKUP('MATRIZ DE RIESGOS DE SST'!Z135,'TABLA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36" spans="1:27" ht="195" x14ac:dyDescent="0.25">
      <c r="A136" s="123"/>
      <c r="B136" s="123"/>
      <c r="C136" s="123"/>
      <c r="D136" s="123"/>
      <c r="E136" s="123"/>
      <c r="F136" s="123"/>
      <c r="G136" s="123"/>
      <c r="H136" s="123"/>
      <c r="I136" s="123"/>
      <c r="J136" s="100" t="s">
        <v>274</v>
      </c>
      <c r="K136" s="100" t="s">
        <v>335</v>
      </c>
      <c r="L136" s="101" t="s">
        <v>716</v>
      </c>
      <c r="M136" s="76" t="s">
        <v>182</v>
      </c>
      <c r="N136" s="111">
        <f>VLOOKUP('MATRIZ DE RIESGOS DE SST'!M136,'MAPAS DE RIESGOS INHER Y RESID'!$E$3:$F$7,2,FALSE)</f>
        <v>2</v>
      </c>
      <c r="O136" s="76" t="s">
        <v>185</v>
      </c>
      <c r="P136" s="111">
        <f>VLOOKUP('MATRIZ DE RIESGOS DE SST'!O136,'MAPAS DE RIESGOS INHER Y RESID'!$O$3:$P$7,2,FALSE)</f>
        <v>4</v>
      </c>
      <c r="Q136" s="111">
        <f t="shared" si="27"/>
        <v>8</v>
      </c>
      <c r="R136" s="76" t="str">
        <f>IF(OR('MAPAS DE RIESGOS INHER Y RESID'!$G$7='MATRIZ DE RIESGOS DE SST'!Q136,Q136&lt;'MAPAS DE RIESGOS INHER Y RESID'!$G$3+1),'MAPAS DE RIESGOS INHER Y RESID'!$M$6,IF(OR('MAPAS DE RIESGOS INHER Y RESID'!$H$5='MATRIZ DE RIESGOS DE SST'!Q136,Q136&lt;'MAPAS DE RIESGOS INHER Y RESID'!$I$5+1),'MAPAS DE RIESGOS INHER Y RESID'!$M$5,IF(OR('MAPAS DE RIESGOS INHER Y RESID'!$I$4='MATRIZ DE RIESGOS DE SST'!Q136,Q136&lt;'MAPAS DE RIESGOS INHER Y RESID'!$J$4+1),'MAPAS DE RIESGOS INHER Y RESID'!$M$4,'MAPAS DE RIESGOS INHER Y RESID'!$M$3)))</f>
        <v>BAJO</v>
      </c>
      <c r="S136" s="116"/>
      <c r="T136" s="116"/>
      <c r="U136" s="116" t="s">
        <v>336</v>
      </c>
      <c r="V136" s="117" t="s">
        <v>719</v>
      </c>
      <c r="W136" s="118" t="s">
        <v>177</v>
      </c>
      <c r="X136" s="92">
        <f>VLOOKUP(W136,'MAPAS DE RIESGOS INHER Y RESID'!$E$16:$F$18,2,FALSE)</f>
        <v>0.9</v>
      </c>
      <c r="Y136" s="119">
        <f t="shared" si="28"/>
        <v>0.79999999999999982</v>
      </c>
      <c r="Z136" s="76" t="str">
        <f>IF(OR('MAPAS DE RIESGOS INHER Y RESID'!$G$18='MATRIZ DE RIESGOS DE SST'!Y136,Y136&lt;'MAPAS DE RIESGOS INHER Y RESID'!$G$16+1),'MAPAS DE RIESGOS INHER Y RESID'!$M$19,IF(OR('MAPAS DE RIESGOS INHER Y RESID'!$H$17='MATRIZ DE RIESGOS DE SST'!Y136,Y136&lt;'MAPAS DE RIESGOS INHER Y RESID'!$I$18+1),'MAPAS DE RIESGOS INHER Y RESID'!$M$18,IF(OR('MAPAS DE RIESGOS INHER Y RESID'!$I$17='MATRIZ DE RIESGOS DE SST'!Y136,Y136&lt;'MAPAS DE RIESGOS INHER Y RESID'!$J$17+1),'MAPAS DE RIESGOS INHER Y RESID'!$M$17,'MAPAS DE RIESGOS INHER Y RESID'!$M$16)))</f>
        <v>BAJO</v>
      </c>
      <c r="AA136" s="99" t="str">
        <f>VLOOKUP('MATRIZ DE RIESGOS DE SST'!Z136,'TABLA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37" spans="1:27" ht="195" x14ac:dyDescent="0.25">
      <c r="A137" s="123"/>
      <c r="B137" s="123"/>
      <c r="C137" s="123"/>
      <c r="D137" s="123"/>
      <c r="E137" s="123"/>
      <c r="F137" s="123"/>
      <c r="G137" s="123"/>
      <c r="H137" s="123"/>
      <c r="I137" s="123"/>
      <c r="J137" s="100" t="s">
        <v>722</v>
      </c>
      <c r="K137" s="100" t="s">
        <v>723</v>
      </c>
      <c r="L137" s="101" t="s">
        <v>58</v>
      </c>
      <c r="M137" s="76" t="s">
        <v>182</v>
      </c>
      <c r="N137" s="111">
        <f>VLOOKUP('MATRIZ DE RIESGOS DE SST'!M137,'MAPAS DE RIESGOS INHER Y RESID'!$E$3:$F$7,2,FALSE)</f>
        <v>2</v>
      </c>
      <c r="O137" s="76" t="s">
        <v>185</v>
      </c>
      <c r="P137" s="111">
        <f>VLOOKUP('MATRIZ DE RIESGOS DE SST'!O137,'MAPAS DE RIESGOS INHER Y RESID'!$O$3:$P$7,2,FALSE)</f>
        <v>4</v>
      </c>
      <c r="Q137" s="111">
        <f t="shared" si="27"/>
        <v>8</v>
      </c>
      <c r="R137" s="76" t="str">
        <f>IF(OR('MAPAS DE RIESGOS INHER Y RESID'!$G$7='MATRIZ DE RIESGOS DE SST'!Q137,Q137&lt;'MAPAS DE RIESGOS INHER Y RESID'!$G$3+1),'MAPAS DE RIESGOS INHER Y RESID'!$M$6,IF(OR('MAPAS DE RIESGOS INHER Y RESID'!$H$5='MATRIZ DE RIESGOS DE SST'!Q137,Q137&lt;'MAPAS DE RIESGOS INHER Y RESID'!$I$5+1),'MAPAS DE RIESGOS INHER Y RESID'!$M$5,IF(OR('MAPAS DE RIESGOS INHER Y RESID'!$I$4='MATRIZ DE RIESGOS DE SST'!Q137,Q137&lt;'MAPAS DE RIESGOS INHER Y RESID'!$J$4+1),'MAPAS DE RIESGOS INHER Y RESID'!$M$4,'MAPAS DE RIESGOS INHER Y RESID'!$M$3)))</f>
        <v>BAJO</v>
      </c>
      <c r="S137" s="116"/>
      <c r="T137" s="116"/>
      <c r="U137" s="116" t="s">
        <v>720</v>
      </c>
      <c r="V137" s="117" t="s">
        <v>721</v>
      </c>
      <c r="W137" s="118" t="s">
        <v>177</v>
      </c>
      <c r="X137" s="92">
        <f>VLOOKUP(W137,'MAPAS DE RIESGOS INHER Y RESID'!$E$16:$F$18,2,FALSE)</f>
        <v>0.9</v>
      </c>
      <c r="Y137" s="119">
        <f t="shared" si="28"/>
        <v>0.79999999999999982</v>
      </c>
      <c r="Z137" s="76" t="str">
        <f>IF(OR('MAPAS DE RIESGOS INHER Y RESID'!$G$18='MATRIZ DE RIESGOS DE SST'!Y137,Y137&lt;'MAPAS DE RIESGOS INHER Y RESID'!$G$16+1),'MAPAS DE RIESGOS INHER Y RESID'!$M$19,IF(OR('MAPAS DE RIESGOS INHER Y RESID'!$H$17='MATRIZ DE RIESGOS DE SST'!Y137,Y137&lt;'MAPAS DE RIESGOS INHER Y RESID'!$I$18+1),'MAPAS DE RIESGOS INHER Y RESID'!$M$18,IF(OR('MAPAS DE RIESGOS INHER Y RESID'!$I$17='MATRIZ DE RIESGOS DE SST'!Y137,Y137&lt;'MAPAS DE RIESGOS INHER Y RESID'!$J$17+1),'MAPAS DE RIESGOS INHER Y RESID'!$M$17,'MAPAS DE RIESGOS INHER Y RESID'!$M$16)))</f>
        <v>BAJO</v>
      </c>
      <c r="AA137" s="99" t="str">
        <f>VLOOKUP('MATRIZ DE RIESGOS DE SST'!Z137,'TABLA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38" spans="1:27" ht="195" x14ac:dyDescent="0.25">
      <c r="A138" s="123"/>
      <c r="B138" s="123"/>
      <c r="C138" s="123"/>
      <c r="D138" s="123"/>
      <c r="E138" s="123"/>
      <c r="F138" s="123"/>
      <c r="G138" s="123"/>
      <c r="H138" s="123"/>
      <c r="I138" s="123"/>
      <c r="J138" s="100" t="s">
        <v>285</v>
      </c>
      <c r="K138" s="100" t="s">
        <v>342</v>
      </c>
      <c r="L138" s="101" t="s">
        <v>726</v>
      </c>
      <c r="M138" s="76" t="s">
        <v>182</v>
      </c>
      <c r="N138" s="111">
        <f>VLOOKUP('MATRIZ DE RIESGOS DE SST'!M138,'MAPAS DE RIESGOS INHER Y RESID'!$E$3:$F$7,2,FALSE)</f>
        <v>2</v>
      </c>
      <c r="O138" s="76" t="s">
        <v>185</v>
      </c>
      <c r="P138" s="111">
        <f>VLOOKUP('MATRIZ DE RIESGOS DE SST'!O138,'MAPAS DE RIESGOS INHER Y RESID'!$O$3:$P$7,2,FALSE)</f>
        <v>4</v>
      </c>
      <c r="Q138" s="111">
        <f t="shared" si="27"/>
        <v>8</v>
      </c>
      <c r="R138" s="76" t="str">
        <f>IF(OR('MAPAS DE RIESGOS INHER Y RESID'!$G$7='MATRIZ DE RIESGOS DE SST'!Q138,Q138&lt;'MAPAS DE RIESGOS INHER Y RESID'!$G$3+1),'MAPAS DE RIESGOS INHER Y RESID'!$M$6,IF(OR('MAPAS DE RIESGOS INHER Y RESID'!$H$5='MATRIZ DE RIESGOS DE SST'!Q138,Q138&lt;'MAPAS DE RIESGOS INHER Y RESID'!$I$5+1),'MAPAS DE RIESGOS INHER Y RESID'!$M$5,IF(OR('MAPAS DE RIESGOS INHER Y RESID'!$I$4='MATRIZ DE RIESGOS DE SST'!Q138,Q138&lt;'MAPAS DE RIESGOS INHER Y RESID'!$J$4+1),'MAPAS DE RIESGOS INHER Y RESID'!$M$4,'MAPAS DE RIESGOS INHER Y RESID'!$M$3)))</f>
        <v>BAJO</v>
      </c>
      <c r="S138" s="116"/>
      <c r="T138" s="116"/>
      <c r="U138" s="116"/>
      <c r="V138" s="117" t="s">
        <v>255</v>
      </c>
      <c r="W138" s="118" t="s">
        <v>176</v>
      </c>
      <c r="X138" s="92">
        <f>VLOOKUP(W138,'MAPAS DE RIESGOS INHER Y RESID'!$E$16:$F$18,2,FALSE)</f>
        <v>0.4</v>
      </c>
      <c r="Y138" s="119">
        <f t="shared" si="28"/>
        <v>4.8</v>
      </c>
      <c r="Z138" s="76" t="str">
        <f>IF(OR('MAPAS DE RIESGOS INHER Y RESID'!$G$18='MATRIZ DE RIESGOS DE SST'!Y138,Y138&lt;'MAPAS DE RIESGOS INHER Y RESID'!$G$16+1),'MAPAS DE RIESGOS INHER Y RESID'!$M$19,IF(OR('MAPAS DE RIESGOS INHER Y RESID'!$H$17='MATRIZ DE RIESGOS DE SST'!Y138,Y138&lt;'MAPAS DE RIESGOS INHER Y RESID'!$I$18+1),'MAPAS DE RIESGOS INHER Y RESID'!$M$18,IF(OR('MAPAS DE RIESGOS INHER Y RESID'!$I$17='MATRIZ DE RIESGOS DE SST'!Y138,Y138&lt;'MAPAS DE RIESGOS INHER Y RESID'!$J$17+1),'MAPAS DE RIESGOS INHER Y RESID'!$M$17,'MAPAS DE RIESGOS INHER Y RESID'!$M$16)))</f>
        <v>BAJO</v>
      </c>
      <c r="AA138" s="99" t="str">
        <f>VLOOKUP('MATRIZ DE RIESGOS DE SST'!Z138,'TABLA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39" spans="1:27" ht="214.5" x14ac:dyDescent="0.25">
      <c r="A139" s="123"/>
      <c r="B139" s="123"/>
      <c r="C139" s="123"/>
      <c r="D139" s="123"/>
      <c r="E139" s="123"/>
      <c r="F139" s="123"/>
      <c r="G139" s="123"/>
      <c r="H139" s="123"/>
      <c r="I139" s="123"/>
      <c r="J139" s="99" t="s">
        <v>61</v>
      </c>
      <c r="K139" s="102" t="s">
        <v>303</v>
      </c>
      <c r="L139" s="99" t="s">
        <v>729</v>
      </c>
      <c r="M139" s="76" t="s">
        <v>182</v>
      </c>
      <c r="N139" s="111">
        <f>VLOOKUP('MATRIZ DE RIESGOS DE SST'!M139,'MAPAS DE RIESGOS INHER Y RESID'!$E$3:$F$7,2,FALSE)</f>
        <v>2</v>
      </c>
      <c r="O139" s="76" t="s">
        <v>185</v>
      </c>
      <c r="P139" s="111">
        <f>VLOOKUP('MATRIZ DE RIESGOS DE SST'!O139,'MAPAS DE RIESGOS INHER Y RESID'!$O$3:$P$7,2,FALSE)</f>
        <v>4</v>
      </c>
      <c r="Q139" s="111">
        <f t="shared" si="27"/>
        <v>8</v>
      </c>
      <c r="R139" s="76" t="str">
        <f>IF(OR('MAPAS DE RIESGOS INHER Y RESID'!$G$7='MATRIZ DE RIESGOS DE SST'!Q139,Q139&lt;'MAPAS DE RIESGOS INHER Y RESID'!$G$3+1),'MAPAS DE RIESGOS INHER Y RESID'!$M$6,IF(OR('MAPAS DE RIESGOS INHER Y RESID'!$H$5='MATRIZ DE RIESGOS DE SST'!Q139,Q139&lt;'MAPAS DE RIESGOS INHER Y RESID'!$I$5+1),'MAPAS DE RIESGOS INHER Y RESID'!$M$5,IF(OR('MAPAS DE RIESGOS INHER Y RESID'!$I$4='MATRIZ DE RIESGOS DE SST'!Q139,Q139&lt;'MAPAS DE RIESGOS INHER Y RESID'!$J$4+1),'MAPAS DE RIESGOS INHER Y RESID'!$M$4,'MAPAS DE RIESGOS INHER Y RESID'!$M$3)))</f>
        <v>BAJO</v>
      </c>
      <c r="S139" s="116"/>
      <c r="T139" s="116" t="s">
        <v>347</v>
      </c>
      <c r="U139" s="116" t="s">
        <v>732</v>
      </c>
      <c r="V139" s="117" t="s">
        <v>730</v>
      </c>
      <c r="W139" s="118" t="s">
        <v>177</v>
      </c>
      <c r="X139" s="92">
        <f>VLOOKUP(W139,'MAPAS DE RIESGOS INHER Y RESID'!$E$16:$F$18,2,FALSE)</f>
        <v>0.9</v>
      </c>
      <c r="Y139" s="119">
        <f t="shared" si="28"/>
        <v>0.79999999999999982</v>
      </c>
      <c r="Z139" s="76" t="str">
        <f>IF(OR('MAPAS DE RIESGOS INHER Y RESID'!$G$18='MATRIZ DE RIESGOS DE SST'!Y139,Y139&lt;'MAPAS DE RIESGOS INHER Y RESID'!$G$16+1),'MAPAS DE RIESGOS INHER Y RESID'!$M$19,IF(OR('MAPAS DE RIESGOS INHER Y RESID'!$H$17='MATRIZ DE RIESGOS DE SST'!Y139,Y139&lt;'MAPAS DE RIESGOS INHER Y RESID'!$I$18+1),'MAPAS DE RIESGOS INHER Y RESID'!$M$18,IF(OR('MAPAS DE RIESGOS INHER Y RESID'!$I$17='MATRIZ DE RIESGOS DE SST'!Y139,Y139&lt;'MAPAS DE RIESGOS INHER Y RESID'!$J$17+1),'MAPAS DE RIESGOS INHER Y RESID'!$M$17,'MAPAS DE RIESGOS INHER Y RESID'!$M$16)))</f>
        <v>BAJO</v>
      </c>
      <c r="AA139" s="99" t="str">
        <f>VLOOKUP('MATRIZ DE RIESGOS DE SST'!Z139,'TABLA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40" spans="1:27" ht="234" x14ac:dyDescent="0.25">
      <c r="A140" s="123"/>
      <c r="B140" s="123"/>
      <c r="C140" s="123"/>
      <c r="D140" s="123"/>
      <c r="E140" s="123"/>
      <c r="F140" s="123"/>
      <c r="G140" s="123"/>
      <c r="H140" s="123"/>
      <c r="I140" s="123"/>
      <c r="J140" s="100" t="s">
        <v>63</v>
      </c>
      <c r="K140" s="100" t="s">
        <v>359</v>
      </c>
      <c r="L140" s="101" t="s">
        <v>744</v>
      </c>
      <c r="M140" s="76" t="s">
        <v>183</v>
      </c>
      <c r="N140" s="111">
        <f>VLOOKUP('MATRIZ DE RIESGOS DE SST'!M140,'MAPAS DE RIESGOS INHER Y RESID'!$E$3:$F$7,2,FALSE)</f>
        <v>1</v>
      </c>
      <c r="O140" s="76" t="s">
        <v>185</v>
      </c>
      <c r="P140" s="111">
        <f>VLOOKUP('MATRIZ DE RIESGOS DE SST'!O140,'MAPAS DE RIESGOS INHER Y RESID'!$O$3:$P$7,2,FALSE)</f>
        <v>4</v>
      </c>
      <c r="Q140" s="111">
        <f t="shared" si="27"/>
        <v>4</v>
      </c>
      <c r="R140" s="76" t="str">
        <f>IF(OR('MAPAS DE RIESGOS INHER Y RESID'!$G$7='MATRIZ DE RIESGOS DE SST'!Q140,Q140&lt;'MAPAS DE RIESGOS INHER Y RESID'!$G$3+1),'MAPAS DE RIESGOS INHER Y RESID'!$M$6,IF(OR('MAPAS DE RIESGOS INHER Y RESID'!$H$5='MATRIZ DE RIESGOS DE SST'!Q140,Q140&lt;'MAPAS DE RIESGOS INHER Y RESID'!$I$5+1),'MAPAS DE RIESGOS INHER Y RESID'!$M$5,IF(OR('MAPAS DE RIESGOS INHER Y RESID'!$I$4='MATRIZ DE RIESGOS DE SST'!Q140,Q140&lt;'MAPAS DE RIESGOS INHER Y RESID'!$J$4+1),'MAPAS DE RIESGOS INHER Y RESID'!$M$4,'MAPAS DE RIESGOS INHER Y RESID'!$M$3)))</f>
        <v>BAJO</v>
      </c>
      <c r="S140" s="116"/>
      <c r="T140" s="116"/>
      <c r="U140" s="116"/>
      <c r="V140" s="117" t="s">
        <v>658</v>
      </c>
      <c r="W140" s="118" t="s">
        <v>176</v>
      </c>
      <c r="X140" s="92">
        <f>VLOOKUP(W140,'MAPAS DE RIESGOS INHER Y RESID'!$E$16:$F$18,2,FALSE)</f>
        <v>0.4</v>
      </c>
      <c r="Y140" s="119">
        <f t="shared" si="28"/>
        <v>2.4</v>
      </c>
      <c r="Z140" s="76" t="str">
        <f>IF(OR('MAPAS DE RIESGOS INHER Y RESID'!$G$18='MATRIZ DE RIESGOS DE SST'!Y140,Y140&lt;'MAPAS DE RIESGOS INHER Y RESID'!$G$16+1),'MAPAS DE RIESGOS INHER Y RESID'!$M$19,IF(OR('MAPAS DE RIESGOS INHER Y RESID'!$H$17='MATRIZ DE RIESGOS DE SST'!Y140,Y140&lt;'MAPAS DE RIESGOS INHER Y RESID'!$I$18+1),'MAPAS DE RIESGOS INHER Y RESID'!$M$18,IF(OR('MAPAS DE RIESGOS INHER Y RESID'!$I$17='MATRIZ DE RIESGOS DE SST'!Y140,Y140&lt;'MAPAS DE RIESGOS INHER Y RESID'!$J$17+1),'MAPAS DE RIESGOS INHER Y RESID'!$M$17,'MAPAS DE RIESGOS INHER Y RESID'!$M$16)))</f>
        <v>BAJO</v>
      </c>
      <c r="AA140" s="99" t="str">
        <f>VLOOKUP('MATRIZ DE RIESGOS DE SST'!Z140,'TABLA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41" spans="1:27" ht="331.5" x14ac:dyDescent="0.25">
      <c r="A141" s="123"/>
      <c r="B141" s="123"/>
      <c r="C141" s="123"/>
      <c r="D141" s="123"/>
      <c r="E141" s="123"/>
      <c r="F141" s="123"/>
      <c r="G141" s="123"/>
      <c r="H141" s="123"/>
      <c r="I141" s="123"/>
      <c r="J141" s="101" t="s">
        <v>293</v>
      </c>
      <c r="K141" s="100" t="s">
        <v>372</v>
      </c>
      <c r="L141" s="101" t="s">
        <v>70</v>
      </c>
      <c r="M141" s="76" t="s">
        <v>182</v>
      </c>
      <c r="N141" s="111">
        <f>VLOOKUP('MATRIZ DE RIESGOS DE SST'!M141,'MAPAS DE RIESGOS INHER Y RESID'!$E$3:$F$7,2,FALSE)</f>
        <v>2</v>
      </c>
      <c r="O141" s="76" t="s">
        <v>186</v>
      </c>
      <c r="P141" s="111">
        <f>VLOOKUP('MATRIZ DE RIESGOS DE SST'!O141,'MAPAS DE RIESGOS INHER Y RESID'!$O$3:$P$7,2,FALSE)</f>
        <v>16</v>
      </c>
      <c r="Q141" s="111">
        <f t="shared" si="27"/>
        <v>32</v>
      </c>
      <c r="R141" s="76" t="str">
        <f>IF(OR('MAPAS DE RIESGOS INHER Y RESID'!$G$7='MATRIZ DE RIESGOS DE SST'!Q141,Q141&lt;'MAPAS DE RIESGOS INHER Y RESID'!$G$3+1),'MAPAS DE RIESGOS INHER Y RESID'!$M$6,IF(OR('MAPAS DE RIESGOS INHER Y RESID'!$H$5='MATRIZ DE RIESGOS DE SST'!Q141,Q141&lt;'MAPAS DE RIESGOS INHER Y RESID'!$I$5+1),'MAPAS DE RIESGOS INHER Y RESID'!$M$5,IF(OR('MAPAS DE RIESGOS INHER Y RESID'!$I$4='MATRIZ DE RIESGOS DE SST'!Q141,Q141&lt;'MAPAS DE RIESGOS INHER Y RESID'!$J$4+1),'MAPAS DE RIESGOS INHER Y RESID'!$M$4,'MAPAS DE RIESGOS INHER Y RESID'!$M$3)))</f>
        <v>MODERADO</v>
      </c>
      <c r="S141" s="116"/>
      <c r="T141" s="116"/>
      <c r="U141" s="116" t="s">
        <v>269</v>
      </c>
      <c r="V141" s="117" t="s">
        <v>659</v>
      </c>
      <c r="W141" s="118" t="s">
        <v>177</v>
      </c>
      <c r="X141" s="92">
        <f>VLOOKUP(W141,'MAPAS DE RIESGOS INHER Y RESID'!$E$16:$F$18,2,FALSE)</f>
        <v>0.9</v>
      </c>
      <c r="Y141" s="119">
        <f t="shared" si="28"/>
        <v>3.1999999999999993</v>
      </c>
      <c r="Z141" s="76" t="str">
        <f>IF(OR('MAPAS DE RIESGOS INHER Y RESID'!$G$18='MATRIZ DE RIESGOS DE SST'!Y141,Y141&lt;'MAPAS DE RIESGOS INHER Y RESID'!$G$16+1),'MAPAS DE RIESGOS INHER Y RESID'!$M$19,IF(OR('MAPAS DE RIESGOS INHER Y RESID'!$H$17='MATRIZ DE RIESGOS DE SST'!Y141,Y141&lt;'MAPAS DE RIESGOS INHER Y RESID'!$I$18+1),'MAPAS DE RIESGOS INHER Y RESID'!$M$18,IF(OR('MAPAS DE RIESGOS INHER Y RESID'!$I$17='MATRIZ DE RIESGOS DE SST'!Y141,Y141&lt;'MAPAS DE RIESGOS INHER Y RESID'!$J$17+1),'MAPAS DE RIESGOS INHER Y RESID'!$M$17,'MAPAS DE RIESGOS INHER Y RESID'!$M$16)))</f>
        <v>BAJO</v>
      </c>
      <c r="AA141" s="99" t="str">
        <f>VLOOKUP('MATRIZ DE RIESGOS DE SST'!Z141,'TABLA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42" spans="1:27" ht="195" x14ac:dyDescent="0.25">
      <c r="A142" s="123"/>
      <c r="B142" s="123"/>
      <c r="C142" s="123"/>
      <c r="D142" s="123"/>
      <c r="E142" s="123"/>
      <c r="F142" s="123"/>
      <c r="G142" s="123"/>
      <c r="H142" s="123"/>
      <c r="I142" s="123"/>
      <c r="J142" s="101" t="s">
        <v>294</v>
      </c>
      <c r="K142" s="100" t="s">
        <v>381</v>
      </c>
      <c r="L142" s="101" t="s">
        <v>70</v>
      </c>
      <c r="M142" s="76" t="s">
        <v>182</v>
      </c>
      <c r="N142" s="111">
        <f>VLOOKUP('MATRIZ DE RIESGOS DE SST'!M142,'MAPAS DE RIESGOS INHER Y RESID'!$E$3:$F$7,2,FALSE)</f>
        <v>2</v>
      </c>
      <c r="O142" s="76" t="s">
        <v>186</v>
      </c>
      <c r="P142" s="111">
        <f>VLOOKUP('MATRIZ DE RIESGOS DE SST'!O142,'MAPAS DE RIESGOS INHER Y RESID'!$O$3:$P$7,2,FALSE)</f>
        <v>16</v>
      </c>
      <c r="Q142" s="111">
        <f t="shared" si="27"/>
        <v>32</v>
      </c>
      <c r="R142" s="76" t="str">
        <f>IF(OR('MAPAS DE RIESGOS INHER Y RESID'!$G$7='MATRIZ DE RIESGOS DE SST'!Q142,Q142&lt;'MAPAS DE RIESGOS INHER Y RESID'!$G$3+1),'MAPAS DE RIESGOS INHER Y RESID'!$M$6,IF(OR('MAPAS DE RIESGOS INHER Y RESID'!$H$5='MATRIZ DE RIESGOS DE SST'!Q142,Q142&lt;'MAPAS DE RIESGOS INHER Y RESID'!$I$5+1),'MAPAS DE RIESGOS INHER Y RESID'!$M$5,IF(OR('MAPAS DE RIESGOS INHER Y RESID'!$I$4='MATRIZ DE RIESGOS DE SST'!Q142,Q142&lt;'MAPAS DE RIESGOS INHER Y RESID'!$J$4+1),'MAPAS DE RIESGOS INHER Y RESID'!$M$4,'MAPAS DE RIESGOS INHER Y RESID'!$M$3)))</f>
        <v>MODERADO</v>
      </c>
      <c r="S142" s="116"/>
      <c r="T142" s="116"/>
      <c r="U142" s="116"/>
      <c r="V142" s="117" t="s">
        <v>382</v>
      </c>
      <c r="W142" s="118" t="s">
        <v>177</v>
      </c>
      <c r="X142" s="92">
        <f>VLOOKUP(W142,'MAPAS DE RIESGOS INHER Y RESID'!$E$16:$F$18,2,FALSE)</f>
        <v>0.9</v>
      </c>
      <c r="Y142" s="119">
        <f t="shared" si="28"/>
        <v>3.1999999999999993</v>
      </c>
      <c r="Z142" s="76" t="str">
        <f>IF(OR('MAPAS DE RIESGOS INHER Y RESID'!$G$18='MATRIZ DE RIESGOS DE SST'!Y142,Y142&lt;'MAPAS DE RIESGOS INHER Y RESID'!$G$16+1),'MAPAS DE RIESGOS INHER Y RESID'!$M$19,IF(OR('MAPAS DE RIESGOS INHER Y RESID'!$H$17='MATRIZ DE RIESGOS DE SST'!Y142,Y142&lt;'MAPAS DE RIESGOS INHER Y RESID'!$I$18+1),'MAPAS DE RIESGOS INHER Y RESID'!$M$18,IF(OR('MAPAS DE RIESGOS INHER Y RESID'!$I$17='MATRIZ DE RIESGOS DE SST'!Y142,Y142&lt;'MAPAS DE RIESGOS INHER Y RESID'!$J$17+1),'MAPAS DE RIESGOS INHER Y RESID'!$M$17,'MAPAS DE RIESGOS INHER Y RESID'!$M$16)))</f>
        <v>BAJO</v>
      </c>
      <c r="AA142" s="99" t="str">
        <f>VLOOKUP('MATRIZ DE RIESGOS DE SST'!Z142,'TABLA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43" spans="1:27" s="27" customFormat="1" ht="195" x14ac:dyDescent="0.25">
      <c r="A143" s="123"/>
      <c r="B143" s="123"/>
      <c r="C143" s="123"/>
      <c r="D143" s="123"/>
      <c r="E143" s="123"/>
      <c r="F143" s="123"/>
      <c r="G143" s="123"/>
      <c r="H143" s="123"/>
      <c r="I143" s="123"/>
      <c r="J143" s="100" t="s">
        <v>295</v>
      </c>
      <c r="K143" s="100" t="s">
        <v>384</v>
      </c>
      <c r="L143" s="101" t="s">
        <v>762</v>
      </c>
      <c r="M143" s="76" t="s">
        <v>182</v>
      </c>
      <c r="N143" s="111">
        <f>VLOOKUP('MATRIZ DE RIESGOS DE SST'!M143,'MAPAS DE RIESGOS INHER Y RESID'!$E$3:$F$7,2,FALSE)</f>
        <v>2</v>
      </c>
      <c r="O143" s="76" t="s">
        <v>186</v>
      </c>
      <c r="P143" s="111">
        <f>VLOOKUP('MATRIZ DE RIESGOS DE SST'!O143,'MAPAS DE RIESGOS INHER Y RESID'!$O$3:$P$7,2,FALSE)</f>
        <v>16</v>
      </c>
      <c r="Q143" s="111">
        <f>+N143*P143</f>
        <v>32</v>
      </c>
      <c r="R143" s="76" t="str">
        <f>IF(OR('MAPAS DE RIESGOS INHER Y RESID'!$G$7='MATRIZ DE RIESGOS DE SST'!Q143,Q143&lt;'MAPAS DE RIESGOS INHER Y RESID'!$G$3+1),'MAPAS DE RIESGOS INHER Y RESID'!$M$6,IF(OR('MAPAS DE RIESGOS INHER Y RESID'!$H$5='MATRIZ DE RIESGOS DE SST'!Q143,Q143&lt;'MAPAS DE RIESGOS INHER Y RESID'!$I$5+1),'MAPAS DE RIESGOS INHER Y RESID'!$M$5,IF(OR('MAPAS DE RIESGOS INHER Y RESID'!$I$4='MATRIZ DE RIESGOS DE SST'!Q143,Q143&lt;'MAPAS DE RIESGOS INHER Y RESID'!$J$4+1),'MAPAS DE RIESGOS INHER Y RESID'!$M$4,'MAPAS DE RIESGOS INHER Y RESID'!$M$3)))</f>
        <v>MODERADO</v>
      </c>
      <c r="S143" s="116"/>
      <c r="T143" s="116" t="s">
        <v>296</v>
      </c>
      <c r="U143" s="116"/>
      <c r="V143" s="117" t="s">
        <v>647</v>
      </c>
      <c r="W143" s="118" t="s">
        <v>177</v>
      </c>
      <c r="X143" s="92">
        <f>VLOOKUP(W143,'MAPAS DE RIESGOS INHER Y RESID'!$E$16:$F$18,2,FALSE)</f>
        <v>0.9</v>
      </c>
      <c r="Y143" s="119">
        <f>Q143-(Q143*X143)</f>
        <v>3.1999999999999993</v>
      </c>
      <c r="Z143" s="76" t="str">
        <f>IF(OR('MAPAS DE RIESGOS INHER Y RESID'!$G$18='MATRIZ DE RIESGOS DE SST'!Y143,Y143&lt;'MAPAS DE RIESGOS INHER Y RESID'!$G$16+1),'MAPAS DE RIESGOS INHER Y RESID'!$M$19,IF(OR('MAPAS DE RIESGOS INHER Y RESID'!$H$17='MATRIZ DE RIESGOS DE SST'!Y143,Y143&lt;'MAPAS DE RIESGOS INHER Y RESID'!$I$18+1),'MAPAS DE RIESGOS INHER Y RESID'!$M$18,IF(OR('MAPAS DE RIESGOS INHER Y RESID'!$I$17='MATRIZ DE RIESGOS DE SST'!Y143,Y143&lt;'MAPAS DE RIESGOS INHER Y RESID'!$J$17+1),'MAPAS DE RIESGOS INHER Y RESID'!$M$17,'MAPAS DE RIESGOS INHER Y RESID'!$M$16)))</f>
        <v>BAJO</v>
      </c>
      <c r="AA143" s="99" t="str">
        <f>VLOOKUP('MATRIZ DE RIESGOS DE SST'!Z143,'TABLA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44" spans="1:27" s="27" customFormat="1" ht="234" x14ac:dyDescent="0.25">
      <c r="A144" s="123"/>
      <c r="B144" s="123"/>
      <c r="C144" s="123"/>
      <c r="D144" s="123"/>
      <c r="E144" s="123"/>
      <c r="F144" s="123"/>
      <c r="G144" s="123"/>
      <c r="H144" s="123"/>
      <c r="I144" s="123"/>
      <c r="J144" s="101" t="s">
        <v>298</v>
      </c>
      <c r="K144" s="100" t="s">
        <v>394</v>
      </c>
      <c r="L144" s="101" t="s">
        <v>74</v>
      </c>
      <c r="M144" s="76" t="s">
        <v>176</v>
      </c>
      <c r="N144" s="111">
        <f>VLOOKUP('MATRIZ DE RIESGOS DE SST'!M144,'MAPAS DE RIESGOS INHER Y RESID'!$E$3:$F$7,2,FALSE)</f>
        <v>3</v>
      </c>
      <c r="O144" s="76" t="s">
        <v>187</v>
      </c>
      <c r="P144" s="111">
        <f>VLOOKUP('MATRIZ DE RIESGOS DE SST'!O144,'MAPAS DE RIESGOS INHER Y RESID'!$O$3:$P$7,2,FALSE)</f>
        <v>256</v>
      </c>
      <c r="Q144" s="111">
        <f>+N144*P144</f>
        <v>768</v>
      </c>
      <c r="R144" s="76" t="str">
        <f>IF(OR('MAPAS DE RIESGOS INHER Y RESID'!$G$7='MATRIZ DE RIESGOS DE SST'!Q144,Q144&lt;'MAPAS DE RIESGOS INHER Y RESID'!$G$3+1),'MAPAS DE RIESGOS INHER Y RESID'!$M$6,IF(OR('MAPAS DE RIESGOS INHER Y RESID'!$H$5='MATRIZ DE RIESGOS DE SST'!Q144,Q144&lt;'MAPAS DE RIESGOS INHER Y RESID'!$I$5+1),'MAPAS DE RIESGOS INHER Y RESID'!$M$5,IF(OR('MAPAS DE RIESGOS INHER Y RESID'!$I$4='MATRIZ DE RIESGOS DE SST'!Q144,Q144&lt;'MAPAS DE RIESGOS INHER Y RESID'!$J$4+1),'MAPAS DE RIESGOS INHER Y RESID'!$M$4,'MAPAS DE RIESGOS INHER Y RESID'!$M$3)))</f>
        <v>ALTO</v>
      </c>
      <c r="S144" s="116"/>
      <c r="T144" s="116" t="s">
        <v>389</v>
      </c>
      <c r="U144" s="116" t="s">
        <v>390</v>
      </c>
      <c r="V144" s="117" t="s">
        <v>391</v>
      </c>
      <c r="W144" s="118" t="s">
        <v>177</v>
      </c>
      <c r="X144" s="92">
        <f>VLOOKUP(W144,'MAPAS DE RIESGOS INHER Y RESID'!$E$16:$F$18,2,FALSE)</f>
        <v>0.9</v>
      </c>
      <c r="Y144" s="119">
        <f>Q144-(Q144*X144)</f>
        <v>76.799999999999955</v>
      </c>
      <c r="Z144" s="76" t="str">
        <f>IF(OR('MAPAS DE RIESGOS INHER Y RESID'!$G$18='MATRIZ DE RIESGOS DE SST'!Y144,Y144&lt;'MAPAS DE RIESGOS INHER Y RESID'!$G$16+1),'MAPAS DE RIESGOS INHER Y RESID'!$M$19,IF(OR('MAPAS DE RIESGOS INHER Y RESID'!$H$17='MATRIZ DE RIESGOS DE SST'!Y144,Y144&lt;'MAPAS DE RIESGOS INHER Y RESID'!$I$18+1),'MAPAS DE RIESGOS INHER Y RESID'!$M$18,IF(OR('MAPAS DE RIESGOS INHER Y RESID'!$I$17='MATRIZ DE RIESGOS DE SST'!Y144,Y144&lt;'MAPAS DE RIESGOS INHER Y RESID'!$J$17+1),'MAPAS DE RIESGOS INHER Y RESID'!$M$17,'MAPAS DE RIESGOS INHER Y RESID'!$M$16)))</f>
        <v>MODERADO</v>
      </c>
      <c r="AA144" s="99" t="str">
        <f>VLOOKUP('MATRIZ DE RIESGOS DE SST'!Z144,'TABLA DE CRITERIOS'!$A$25:$B$28,2,FALSE)</f>
        <v>Reforzar la divulgación y aplicación de los controles existentes para mejorar su eficacia o complementar dichos controles estableciendo el plan de acción necesario, teniendo en cuenta la jerarquía de definición de controles.</v>
      </c>
    </row>
    <row r="145" spans="1:27" s="27" customFormat="1" ht="214.5" x14ac:dyDescent="0.25">
      <c r="A145" s="123"/>
      <c r="B145" s="123"/>
      <c r="C145" s="123"/>
      <c r="D145" s="123"/>
      <c r="E145" s="123"/>
      <c r="F145" s="123"/>
      <c r="G145" s="123"/>
      <c r="H145" s="123"/>
      <c r="I145" s="123"/>
      <c r="J145" s="100" t="s">
        <v>299</v>
      </c>
      <c r="K145" s="100" t="s">
        <v>76</v>
      </c>
      <c r="L145" s="101" t="s">
        <v>762</v>
      </c>
      <c r="M145" s="76" t="s">
        <v>176</v>
      </c>
      <c r="N145" s="111">
        <f>VLOOKUP('MATRIZ DE RIESGOS DE SST'!M145,'MAPAS DE RIESGOS INHER Y RESID'!$E$3:$F$7,2,FALSE)</f>
        <v>3</v>
      </c>
      <c r="O145" s="76" t="s">
        <v>186</v>
      </c>
      <c r="P145" s="111">
        <f>VLOOKUP('MATRIZ DE RIESGOS DE SST'!O145,'MAPAS DE RIESGOS INHER Y RESID'!$O$3:$P$7,2,FALSE)</f>
        <v>16</v>
      </c>
      <c r="Q145" s="111">
        <f>+N145*P145</f>
        <v>48</v>
      </c>
      <c r="R145" s="76" t="str">
        <f>IF(OR('MAPAS DE RIESGOS INHER Y RESID'!$G$7='MATRIZ DE RIESGOS DE SST'!Q145,Q145&lt;'MAPAS DE RIESGOS INHER Y RESID'!$G$3+1),'MAPAS DE RIESGOS INHER Y RESID'!$M$6,IF(OR('MAPAS DE RIESGOS INHER Y RESID'!$H$5='MATRIZ DE RIESGOS DE SST'!Q145,Q145&lt;'MAPAS DE RIESGOS INHER Y RESID'!$I$5+1),'MAPAS DE RIESGOS INHER Y RESID'!$M$5,IF(OR('MAPAS DE RIESGOS INHER Y RESID'!$I$4='MATRIZ DE RIESGOS DE SST'!Q145,Q145&lt;'MAPAS DE RIESGOS INHER Y RESID'!$J$4+1),'MAPAS DE RIESGOS INHER Y RESID'!$M$4,'MAPAS DE RIESGOS INHER Y RESID'!$M$3)))</f>
        <v>MODERADO</v>
      </c>
      <c r="S145" s="116"/>
      <c r="T145" s="116" t="s">
        <v>300</v>
      </c>
      <c r="U145" s="116" t="s">
        <v>397</v>
      </c>
      <c r="V145" s="117" t="s">
        <v>398</v>
      </c>
      <c r="W145" s="118" t="s">
        <v>177</v>
      </c>
      <c r="X145" s="92">
        <f>VLOOKUP(W145,'MAPAS DE RIESGOS INHER Y RESID'!$E$16:$F$18,2,FALSE)</f>
        <v>0.9</v>
      </c>
      <c r="Y145" s="119">
        <f>Q145-(Q145*X145)</f>
        <v>4.7999999999999972</v>
      </c>
      <c r="Z145" s="76" t="str">
        <f>IF(OR('MAPAS DE RIESGOS INHER Y RESID'!$G$18='MATRIZ DE RIESGOS DE SST'!Y145,Y145&lt;'MAPAS DE RIESGOS INHER Y RESID'!$G$16+1),'MAPAS DE RIESGOS INHER Y RESID'!$M$19,IF(OR('MAPAS DE RIESGOS INHER Y RESID'!$H$17='MATRIZ DE RIESGOS DE SST'!Y145,Y145&lt;'MAPAS DE RIESGOS INHER Y RESID'!$I$18+1),'MAPAS DE RIESGOS INHER Y RESID'!$M$18,IF(OR('MAPAS DE RIESGOS INHER Y RESID'!$I$17='MATRIZ DE RIESGOS DE SST'!Y145,Y145&lt;'MAPAS DE RIESGOS INHER Y RESID'!$J$17+1),'MAPAS DE RIESGOS INHER Y RESID'!$M$17,'MAPAS DE RIESGOS INHER Y RESID'!$M$16)))</f>
        <v>BAJO</v>
      </c>
      <c r="AA145" s="99" t="str">
        <f>VLOOKUP('MATRIZ DE RIESGOS DE SST'!Z145,'TABLA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46" spans="1:27" s="27" customFormat="1" ht="195" x14ac:dyDescent="0.25">
      <c r="A146" s="123"/>
      <c r="B146" s="123"/>
      <c r="C146" s="123"/>
      <c r="D146" s="123"/>
      <c r="E146" s="123"/>
      <c r="F146" s="123"/>
      <c r="G146" s="123"/>
      <c r="H146" s="123"/>
      <c r="I146" s="123"/>
      <c r="J146" s="101" t="s">
        <v>415</v>
      </c>
      <c r="K146" s="100" t="s">
        <v>393</v>
      </c>
      <c r="L146" s="101" t="s">
        <v>762</v>
      </c>
      <c r="M146" s="76" t="s">
        <v>183</v>
      </c>
      <c r="N146" s="111">
        <f>VLOOKUP('MATRIZ DE RIESGOS DE SST'!M146,'MAPAS DE RIESGOS INHER Y RESID'!$E$3:$F$7,2,FALSE)</f>
        <v>1</v>
      </c>
      <c r="O146" s="76" t="s">
        <v>186</v>
      </c>
      <c r="P146" s="111">
        <f>VLOOKUP('MATRIZ DE RIESGOS DE SST'!O146,'MAPAS DE RIESGOS INHER Y RESID'!$O$3:$P$7,2,FALSE)</f>
        <v>16</v>
      </c>
      <c r="Q146" s="111">
        <f>+N146*P146</f>
        <v>16</v>
      </c>
      <c r="R146" s="76" t="str">
        <f>IF(OR('MAPAS DE RIESGOS INHER Y RESID'!$G$7='MATRIZ DE RIESGOS DE SST'!Q146,Q146&lt;'MAPAS DE RIESGOS INHER Y RESID'!$G$3+1),'MAPAS DE RIESGOS INHER Y RESID'!$M$6,IF(OR('MAPAS DE RIESGOS INHER Y RESID'!$H$5='MATRIZ DE RIESGOS DE SST'!Q146,Q146&lt;'MAPAS DE RIESGOS INHER Y RESID'!$I$5+1),'MAPAS DE RIESGOS INHER Y RESID'!$M$5,IF(OR('MAPAS DE RIESGOS INHER Y RESID'!$I$4='MATRIZ DE RIESGOS DE SST'!Q146,Q146&lt;'MAPAS DE RIESGOS INHER Y RESID'!$J$4+1),'MAPAS DE RIESGOS INHER Y RESID'!$M$4,'MAPAS DE RIESGOS INHER Y RESID'!$M$3)))</f>
        <v>MODERADO</v>
      </c>
      <c r="S146" s="116"/>
      <c r="T146" s="116" t="s">
        <v>399</v>
      </c>
      <c r="U146" s="116"/>
      <c r="V146" s="117" t="s">
        <v>297</v>
      </c>
      <c r="W146" s="118" t="s">
        <v>177</v>
      </c>
      <c r="X146" s="92">
        <f>VLOOKUP(W146,'MAPAS DE RIESGOS INHER Y RESID'!$E$16:$F$18,2,FALSE)</f>
        <v>0.9</v>
      </c>
      <c r="Y146" s="119">
        <f>Q146-(Q146*X146)</f>
        <v>1.5999999999999996</v>
      </c>
      <c r="Z146" s="76" t="str">
        <f>IF(OR('MAPAS DE RIESGOS INHER Y RESID'!$G$18='MATRIZ DE RIESGOS DE SST'!Y146,Y146&lt;'MAPAS DE RIESGOS INHER Y RESID'!$G$16+1),'MAPAS DE RIESGOS INHER Y RESID'!$M$19,IF(OR('MAPAS DE RIESGOS INHER Y RESID'!$H$17='MATRIZ DE RIESGOS DE SST'!Y146,Y146&lt;'MAPAS DE RIESGOS INHER Y RESID'!$I$18+1),'MAPAS DE RIESGOS INHER Y RESID'!$M$18,IF(OR('MAPAS DE RIESGOS INHER Y RESID'!$I$17='MATRIZ DE RIESGOS DE SST'!Y146,Y146&lt;'MAPAS DE RIESGOS INHER Y RESID'!$J$17+1),'MAPAS DE RIESGOS INHER Y RESID'!$M$17,'MAPAS DE RIESGOS INHER Y RESID'!$M$16)))</f>
        <v>BAJO</v>
      </c>
      <c r="AA146" s="99" t="str">
        <f>VLOOKUP('MATRIZ DE RIESGOS DE SST'!Z146,'TABLA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47" spans="1:27" s="27" customFormat="1" ht="195" x14ac:dyDescent="0.25">
      <c r="A147" s="123"/>
      <c r="B147" s="123"/>
      <c r="C147" s="123"/>
      <c r="D147" s="123"/>
      <c r="E147" s="123"/>
      <c r="F147" s="123"/>
      <c r="G147" s="123"/>
      <c r="H147" s="123"/>
      <c r="I147" s="123"/>
      <c r="J147" s="101" t="s">
        <v>301</v>
      </c>
      <c r="K147" s="100" t="s">
        <v>402</v>
      </c>
      <c r="L147" s="101" t="s">
        <v>763</v>
      </c>
      <c r="M147" s="76" t="s">
        <v>182</v>
      </c>
      <c r="N147" s="111">
        <f>VLOOKUP('MATRIZ DE RIESGOS DE SST'!M147,'MAPAS DE RIESGOS INHER Y RESID'!$E$3:$F$7,2,FALSE)</f>
        <v>2</v>
      </c>
      <c r="O147" s="76" t="s">
        <v>186</v>
      </c>
      <c r="P147" s="111">
        <f>VLOOKUP('MATRIZ DE RIESGOS DE SST'!O147,'MAPAS DE RIESGOS INHER Y RESID'!$O$3:$P$7,2,FALSE)</f>
        <v>16</v>
      </c>
      <c r="Q147" s="111">
        <f>+N147*P147</f>
        <v>32</v>
      </c>
      <c r="R147" s="76" t="str">
        <f>IF(OR('MAPAS DE RIESGOS INHER Y RESID'!$G$7='MATRIZ DE RIESGOS DE SST'!Q147,Q147&lt;'MAPAS DE RIESGOS INHER Y RESID'!$G$3+1),'MAPAS DE RIESGOS INHER Y RESID'!$M$6,IF(OR('MAPAS DE RIESGOS INHER Y RESID'!$H$5='MATRIZ DE RIESGOS DE SST'!Q147,Q147&lt;'MAPAS DE RIESGOS INHER Y RESID'!$I$5+1),'MAPAS DE RIESGOS INHER Y RESID'!$M$5,IF(OR('MAPAS DE RIESGOS INHER Y RESID'!$I$4='MATRIZ DE RIESGOS DE SST'!Q147,Q147&lt;'MAPAS DE RIESGOS INHER Y RESID'!$J$4+1),'MAPAS DE RIESGOS INHER Y RESID'!$M$4,'MAPAS DE RIESGOS INHER Y RESID'!$M$3)))</f>
        <v>MODERADO</v>
      </c>
      <c r="S147" s="116" t="s">
        <v>403</v>
      </c>
      <c r="T147" s="116"/>
      <c r="U147" s="116" t="s">
        <v>404</v>
      </c>
      <c r="V147" s="117" t="s">
        <v>405</v>
      </c>
      <c r="W147" s="118" t="s">
        <v>177</v>
      </c>
      <c r="X147" s="92">
        <f>VLOOKUP(W147,'MAPAS DE RIESGOS INHER Y RESID'!$E$16:$F$18,2,FALSE)</f>
        <v>0.9</v>
      </c>
      <c r="Y147" s="119">
        <f>Q147-(Q147*X147)</f>
        <v>3.1999999999999993</v>
      </c>
      <c r="Z147" s="76" t="str">
        <f>IF(OR('MAPAS DE RIESGOS INHER Y RESID'!$G$18='MATRIZ DE RIESGOS DE SST'!Y147,Y147&lt;'MAPAS DE RIESGOS INHER Y RESID'!$G$16+1),'MAPAS DE RIESGOS INHER Y RESID'!$M$19,IF(OR('MAPAS DE RIESGOS INHER Y RESID'!$H$17='MATRIZ DE RIESGOS DE SST'!Y147,Y147&lt;'MAPAS DE RIESGOS INHER Y RESID'!$I$18+1),'MAPAS DE RIESGOS INHER Y RESID'!$M$18,IF(OR('MAPAS DE RIESGOS INHER Y RESID'!$I$17='MATRIZ DE RIESGOS DE SST'!Y147,Y147&lt;'MAPAS DE RIESGOS INHER Y RESID'!$J$17+1),'MAPAS DE RIESGOS INHER Y RESID'!$M$17,'MAPAS DE RIESGOS INHER Y RESID'!$M$16)))</f>
        <v>BAJO</v>
      </c>
      <c r="AA147" s="99" t="str">
        <f>VLOOKUP('MATRIZ DE RIESGOS DE SST'!Z147,'TABLA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48" spans="1:27" ht="253.5" x14ac:dyDescent="0.25">
      <c r="A148" s="123"/>
      <c r="B148" s="123"/>
      <c r="C148" s="123"/>
      <c r="D148" s="123"/>
      <c r="E148" s="123"/>
      <c r="F148" s="123"/>
      <c r="G148" s="123"/>
      <c r="H148" s="123"/>
      <c r="I148" s="123"/>
      <c r="J148" s="101" t="s">
        <v>424</v>
      </c>
      <c r="K148" s="100" t="s">
        <v>441</v>
      </c>
      <c r="L148" s="101" t="s">
        <v>85</v>
      </c>
      <c r="M148" s="76" t="s">
        <v>182</v>
      </c>
      <c r="N148" s="111">
        <f>VLOOKUP('MATRIZ DE RIESGOS DE SST'!M148,'MAPAS DE RIESGOS INHER Y RESID'!$E$3:$F$7,2,FALSE)</f>
        <v>2</v>
      </c>
      <c r="O148" s="76" t="s">
        <v>187</v>
      </c>
      <c r="P148" s="111">
        <f>VLOOKUP('MATRIZ DE RIESGOS DE SST'!O148,'MAPAS DE RIESGOS INHER Y RESID'!$O$3:$P$7,2,FALSE)</f>
        <v>256</v>
      </c>
      <c r="Q148" s="111">
        <f t="shared" si="27"/>
        <v>512</v>
      </c>
      <c r="R148" s="76" t="str">
        <f>IF(OR('MAPAS DE RIESGOS INHER Y RESID'!$G$7='MATRIZ DE RIESGOS DE SST'!Q148,Q148&lt;'MAPAS DE RIESGOS INHER Y RESID'!$G$3+1),'MAPAS DE RIESGOS INHER Y RESID'!$M$6,IF(OR('MAPAS DE RIESGOS INHER Y RESID'!$H$5='MATRIZ DE RIESGOS DE SST'!Q148,Q148&lt;'MAPAS DE RIESGOS INHER Y RESID'!$I$5+1),'MAPAS DE RIESGOS INHER Y RESID'!$M$5,IF(OR('MAPAS DE RIESGOS INHER Y RESID'!$I$4='MATRIZ DE RIESGOS DE SST'!Q148,Q148&lt;'MAPAS DE RIESGOS INHER Y RESID'!$J$4+1),'MAPAS DE RIESGOS INHER Y RESID'!$M$4,'MAPAS DE RIESGOS INHER Y RESID'!$M$3)))</f>
        <v>ALTO</v>
      </c>
      <c r="S148" s="116" t="s">
        <v>265</v>
      </c>
      <c r="T148" s="116" t="s">
        <v>440</v>
      </c>
      <c r="U148" s="116" t="s">
        <v>264</v>
      </c>
      <c r="V148" s="117" t="s">
        <v>439</v>
      </c>
      <c r="W148" s="118" t="s">
        <v>177</v>
      </c>
      <c r="X148" s="92">
        <f>VLOOKUP(W148,'MAPAS DE RIESGOS INHER Y RESID'!$E$16:$F$18,2,FALSE)</f>
        <v>0.9</v>
      </c>
      <c r="Y148" s="119">
        <f t="shared" si="28"/>
        <v>51.199999999999989</v>
      </c>
      <c r="Z148" s="76" t="str">
        <f>IF(OR('MAPAS DE RIESGOS INHER Y RESID'!$G$18='MATRIZ DE RIESGOS DE SST'!Y148,Y148&lt;'MAPAS DE RIESGOS INHER Y RESID'!$G$16+1),'MAPAS DE RIESGOS INHER Y RESID'!$M$19,IF(OR('MAPAS DE RIESGOS INHER Y RESID'!$H$17='MATRIZ DE RIESGOS DE SST'!Y148,Y148&lt;'MAPAS DE RIESGOS INHER Y RESID'!$I$18+1),'MAPAS DE RIESGOS INHER Y RESID'!$M$18,IF(OR('MAPAS DE RIESGOS INHER Y RESID'!$I$17='MATRIZ DE RIESGOS DE SST'!Y148,Y148&lt;'MAPAS DE RIESGOS INHER Y RESID'!$J$17+1),'MAPAS DE RIESGOS INHER Y RESID'!$M$17,'MAPAS DE RIESGOS INHER Y RESID'!$M$16)))</f>
        <v>MODERADO</v>
      </c>
      <c r="AA148" s="99" t="str">
        <f>VLOOKUP('MATRIZ DE RIESGOS DE SST'!Z148,'TABLA DE CRITERIOS'!$A$25:$B$28,2,FALSE)</f>
        <v>Reforzar la divulgación y aplicación de los controles existentes para mejorar su eficacia o complementar dichos controles estableciendo el plan de acción necesario, teniendo en cuenta la jerarquía de definición de controles.</v>
      </c>
    </row>
    <row r="149" spans="1:27" ht="195" x14ac:dyDescent="0.25">
      <c r="A149" s="123"/>
      <c r="B149" s="123"/>
      <c r="C149" s="123"/>
      <c r="D149" s="123"/>
      <c r="E149" s="123"/>
      <c r="F149" s="123"/>
      <c r="G149" s="123"/>
      <c r="H149" s="123"/>
      <c r="I149" s="123"/>
      <c r="J149" s="101" t="s">
        <v>448</v>
      </c>
      <c r="K149" s="100" t="s">
        <v>449</v>
      </c>
      <c r="L149" s="101" t="s">
        <v>768</v>
      </c>
      <c r="M149" s="76" t="s">
        <v>182</v>
      </c>
      <c r="N149" s="111">
        <f>VLOOKUP('MATRIZ DE RIESGOS DE SST'!M149,'MAPAS DE RIESGOS INHER Y RESID'!$E$3:$F$7,2,FALSE)</f>
        <v>2</v>
      </c>
      <c r="O149" s="76" t="s">
        <v>185</v>
      </c>
      <c r="P149" s="111">
        <f>VLOOKUP('MATRIZ DE RIESGOS DE SST'!O149,'MAPAS DE RIESGOS INHER Y RESID'!$O$3:$P$7,2,FALSE)</f>
        <v>4</v>
      </c>
      <c r="Q149" s="111">
        <f t="shared" si="27"/>
        <v>8</v>
      </c>
      <c r="R149" s="76" t="str">
        <f>IF(OR('MAPAS DE RIESGOS INHER Y RESID'!$G$7='MATRIZ DE RIESGOS DE SST'!Q149,Q149&lt;'MAPAS DE RIESGOS INHER Y RESID'!$G$3+1),'MAPAS DE RIESGOS INHER Y RESID'!$M$6,IF(OR('MAPAS DE RIESGOS INHER Y RESID'!$H$5='MATRIZ DE RIESGOS DE SST'!Q149,Q149&lt;'MAPAS DE RIESGOS INHER Y RESID'!$I$5+1),'MAPAS DE RIESGOS INHER Y RESID'!$M$5,IF(OR('MAPAS DE RIESGOS INHER Y RESID'!$I$4='MATRIZ DE RIESGOS DE SST'!Q149,Q149&lt;'MAPAS DE RIESGOS INHER Y RESID'!$J$4+1),'MAPAS DE RIESGOS INHER Y RESID'!$M$4,'MAPAS DE RIESGOS INHER Y RESID'!$M$3)))</f>
        <v>BAJO</v>
      </c>
      <c r="S149" s="116"/>
      <c r="T149" s="116" t="s">
        <v>256</v>
      </c>
      <c r="U149" s="116" t="s">
        <v>452</v>
      </c>
      <c r="V149" s="117" t="s">
        <v>261</v>
      </c>
      <c r="W149" s="118" t="s">
        <v>177</v>
      </c>
      <c r="X149" s="92">
        <f>VLOOKUP(W149,'MAPAS DE RIESGOS INHER Y RESID'!$E$16:$F$18,2,FALSE)</f>
        <v>0.9</v>
      </c>
      <c r="Y149" s="119">
        <f t="shared" si="28"/>
        <v>0.79999999999999982</v>
      </c>
      <c r="Z149" s="76" t="str">
        <f>IF(OR('MAPAS DE RIESGOS INHER Y RESID'!$G$18='MATRIZ DE RIESGOS DE SST'!Y149,Y149&lt;'MAPAS DE RIESGOS INHER Y RESID'!$G$16+1),'MAPAS DE RIESGOS INHER Y RESID'!$M$19,IF(OR('MAPAS DE RIESGOS INHER Y RESID'!$H$17='MATRIZ DE RIESGOS DE SST'!Y149,Y149&lt;'MAPAS DE RIESGOS INHER Y RESID'!$I$18+1),'MAPAS DE RIESGOS INHER Y RESID'!$M$18,IF(OR('MAPAS DE RIESGOS INHER Y RESID'!$I$17='MATRIZ DE RIESGOS DE SST'!Y149,Y149&lt;'MAPAS DE RIESGOS INHER Y RESID'!$J$17+1),'MAPAS DE RIESGOS INHER Y RESID'!$M$17,'MAPAS DE RIESGOS INHER Y RESID'!$M$16)))</f>
        <v>BAJO</v>
      </c>
      <c r="AA149" s="99" t="str">
        <f>VLOOKUP('MATRIZ DE RIESGOS DE SST'!Z149,'TABLA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50" spans="1:27" ht="195" x14ac:dyDescent="0.25">
      <c r="A150" s="123"/>
      <c r="B150" s="123"/>
      <c r="C150" s="123"/>
      <c r="D150" s="123"/>
      <c r="E150" s="123"/>
      <c r="F150" s="123"/>
      <c r="G150" s="123"/>
      <c r="H150" s="123"/>
      <c r="I150" s="123"/>
      <c r="J150" s="102" t="s">
        <v>460</v>
      </c>
      <c r="K150" s="102" t="s">
        <v>467</v>
      </c>
      <c r="L150" s="99" t="s">
        <v>92</v>
      </c>
      <c r="M150" s="76" t="s">
        <v>182</v>
      </c>
      <c r="N150" s="111">
        <f>VLOOKUP('MATRIZ DE RIESGOS DE SST'!M150,'MAPAS DE RIESGOS INHER Y RESID'!$E$3:$F$7,2,FALSE)</f>
        <v>2</v>
      </c>
      <c r="O150" s="76" t="s">
        <v>186</v>
      </c>
      <c r="P150" s="111">
        <f>VLOOKUP('MATRIZ DE RIESGOS DE SST'!O150,'MAPAS DE RIESGOS INHER Y RESID'!$O$3:$P$7,2,FALSE)</f>
        <v>16</v>
      </c>
      <c r="Q150" s="111">
        <f t="shared" si="27"/>
        <v>32</v>
      </c>
      <c r="R150" s="76" t="str">
        <f>IF(OR('MAPAS DE RIESGOS INHER Y RESID'!$G$7='MATRIZ DE RIESGOS DE SST'!Q150,Q150&lt;'MAPAS DE RIESGOS INHER Y RESID'!$G$3+1),'MAPAS DE RIESGOS INHER Y RESID'!$M$6,IF(OR('MAPAS DE RIESGOS INHER Y RESID'!$H$5='MATRIZ DE RIESGOS DE SST'!Q150,Q150&lt;'MAPAS DE RIESGOS INHER Y RESID'!$I$5+1),'MAPAS DE RIESGOS INHER Y RESID'!$M$5,IF(OR('MAPAS DE RIESGOS INHER Y RESID'!$I$4='MATRIZ DE RIESGOS DE SST'!Q150,Q150&lt;'MAPAS DE RIESGOS INHER Y RESID'!$J$4+1),'MAPAS DE RIESGOS INHER Y RESID'!$M$4,'MAPAS DE RIESGOS INHER Y RESID'!$M$3)))</f>
        <v>MODERADO</v>
      </c>
      <c r="S150" s="116"/>
      <c r="T150" s="116"/>
      <c r="U150" s="116" t="s">
        <v>463</v>
      </c>
      <c r="V150" s="117" t="s">
        <v>474</v>
      </c>
      <c r="W150" s="118" t="s">
        <v>177</v>
      </c>
      <c r="X150" s="92">
        <f>VLOOKUP(W150,'MAPAS DE RIESGOS INHER Y RESID'!$E$16:$F$18,2,FALSE)</f>
        <v>0.9</v>
      </c>
      <c r="Y150" s="119">
        <f t="shared" si="28"/>
        <v>3.1999999999999993</v>
      </c>
      <c r="Z150" s="76" t="str">
        <f>IF(OR('MAPAS DE RIESGOS INHER Y RESID'!$G$18='MATRIZ DE RIESGOS DE SST'!Y150,Y150&lt;'MAPAS DE RIESGOS INHER Y RESID'!$G$16+1),'MAPAS DE RIESGOS INHER Y RESID'!$M$19,IF(OR('MAPAS DE RIESGOS INHER Y RESID'!$H$17='MATRIZ DE RIESGOS DE SST'!Y150,Y150&lt;'MAPAS DE RIESGOS INHER Y RESID'!$I$18+1),'MAPAS DE RIESGOS INHER Y RESID'!$M$18,IF(OR('MAPAS DE RIESGOS INHER Y RESID'!$I$17='MATRIZ DE RIESGOS DE SST'!Y150,Y150&lt;'MAPAS DE RIESGOS INHER Y RESID'!$J$17+1),'MAPAS DE RIESGOS INHER Y RESID'!$M$17,'MAPAS DE RIESGOS INHER Y RESID'!$M$16)))</f>
        <v>BAJO</v>
      </c>
      <c r="AA150" s="99" t="str">
        <f>VLOOKUP('MATRIZ DE RIESGOS DE SST'!Z150,'TABLA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51" spans="1:27" ht="195" x14ac:dyDescent="0.25">
      <c r="A151" s="123"/>
      <c r="B151" s="123"/>
      <c r="C151" s="123"/>
      <c r="D151" s="123"/>
      <c r="E151" s="123"/>
      <c r="F151" s="123"/>
      <c r="G151" s="123"/>
      <c r="H151" s="123"/>
      <c r="I151" s="123"/>
      <c r="J151" s="99" t="s">
        <v>475</v>
      </c>
      <c r="K151" s="102" t="s">
        <v>94</v>
      </c>
      <c r="L151" s="99" t="s">
        <v>621</v>
      </c>
      <c r="M151" s="76" t="s">
        <v>176</v>
      </c>
      <c r="N151" s="111">
        <f>VLOOKUP('MATRIZ DE RIESGOS DE SST'!M151,'MAPAS DE RIESGOS INHER Y RESID'!$E$3:$F$7,2,FALSE)</f>
        <v>3</v>
      </c>
      <c r="O151" s="76" t="s">
        <v>185</v>
      </c>
      <c r="P151" s="111">
        <f>VLOOKUP('MATRIZ DE RIESGOS DE SST'!O151,'MAPAS DE RIESGOS INHER Y RESID'!$O$3:$P$7,2,FALSE)</f>
        <v>4</v>
      </c>
      <c r="Q151" s="111">
        <f t="shared" si="27"/>
        <v>12</v>
      </c>
      <c r="R151" s="76" t="str">
        <f>IF(OR('MAPAS DE RIESGOS INHER Y RESID'!$G$7='MATRIZ DE RIESGOS DE SST'!Q151,Q151&lt;'MAPAS DE RIESGOS INHER Y RESID'!$G$3+1),'MAPAS DE RIESGOS INHER Y RESID'!$M$6,IF(OR('MAPAS DE RIESGOS INHER Y RESID'!$H$5='MATRIZ DE RIESGOS DE SST'!Q151,Q151&lt;'MAPAS DE RIESGOS INHER Y RESID'!$I$5+1),'MAPAS DE RIESGOS INHER Y RESID'!$M$5,IF(OR('MAPAS DE RIESGOS INHER Y RESID'!$I$4='MATRIZ DE RIESGOS DE SST'!Q151,Q151&lt;'MAPAS DE RIESGOS INHER Y RESID'!$J$4+1),'MAPAS DE RIESGOS INHER Y RESID'!$M$4,'MAPAS DE RIESGOS INHER Y RESID'!$M$3)))</f>
        <v>MODERADO</v>
      </c>
      <c r="S151" s="116"/>
      <c r="T151" s="116" t="s">
        <v>251</v>
      </c>
      <c r="U151" s="116" t="s">
        <v>476</v>
      </c>
      <c r="V151" s="117" t="s">
        <v>252</v>
      </c>
      <c r="W151" s="118" t="s">
        <v>176</v>
      </c>
      <c r="X151" s="92">
        <f>VLOOKUP(W151,'MAPAS DE RIESGOS INHER Y RESID'!$E$16:$F$18,2,FALSE)</f>
        <v>0.4</v>
      </c>
      <c r="Y151" s="119">
        <f t="shared" si="28"/>
        <v>7.1999999999999993</v>
      </c>
      <c r="Z151" s="76" t="str">
        <f>IF(OR('MAPAS DE RIESGOS INHER Y RESID'!$G$18='MATRIZ DE RIESGOS DE SST'!Y151,Y151&lt;'MAPAS DE RIESGOS INHER Y RESID'!$G$16+1),'MAPAS DE RIESGOS INHER Y RESID'!$M$19,IF(OR('MAPAS DE RIESGOS INHER Y RESID'!$H$17='MATRIZ DE RIESGOS DE SST'!Y151,Y151&lt;'MAPAS DE RIESGOS INHER Y RESID'!$I$18+1),'MAPAS DE RIESGOS INHER Y RESID'!$M$18,IF(OR('MAPAS DE RIESGOS INHER Y RESID'!$I$17='MATRIZ DE RIESGOS DE SST'!Y151,Y151&lt;'MAPAS DE RIESGOS INHER Y RESID'!$J$17+1),'MAPAS DE RIESGOS INHER Y RESID'!$M$17,'MAPAS DE RIESGOS INHER Y RESID'!$M$16)))</f>
        <v>BAJO</v>
      </c>
      <c r="AA151" s="99" t="str">
        <f>VLOOKUP('MATRIZ DE RIESGOS DE SST'!Z151,'TABLA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52" spans="1:27" ht="175.5" x14ac:dyDescent="0.25">
      <c r="A152" s="123"/>
      <c r="B152" s="123"/>
      <c r="C152" s="123"/>
      <c r="D152" s="123"/>
      <c r="E152" s="123"/>
      <c r="F152" s="123"/>
      <c r="G152" s="123"/>
      <c r="H152" s="123"/>
      <c r="I152" s="123"/>
      <c r="J152" s="100" t="s">
        <v>489</v>
      </c>
      <c r="K152" s="100" t="s">
        <v>501</v>
      </c>
      <c r="L152" s="101" t="s">
        <v>491</v>
      </c>
      <c r="M152" s="76" t="s">
        <v>182</v>
      </c>
      <c r="N152" s="111">
        <f>VLOOKUP('MATRIZ DE RIESGOS DE SST'!M152,'MAPAS DE RIESGOS INHER Y RESID'!$E$3:$F$7,2,FALSE)</f>
        <v>2</v>
      </c>
      <c r="O152" s="76" t="s">
        <v>186</v>
      </c>
      <c r="P152" s="111">
        <f>VLOOKUP('MATRIZ DE RIESGOS DE SST'!O152,'MAPAS DE RIESGOS INHER Y RESID'!$O$3:$P$7,2,FALSE)</f>
        <v>16</v>
      </c>
      <c r="Q152" s="111">
        <f t="shared" si="27"/>
        <v>32</v>
      </c>
      <c r="R152" s="76" t="str">
        <f>IF(OR('MAPAS DE RIESGOS INHER Y RESID'!$G$7='MATRIZ DE RIESGOS DE SST'!Q152,Q152&lt;'MAPAS DE RIESGOS INHER Y RESID'!$G$3+1),'MAPAS DE RIESGOS INHER Y RESID'!$M$6,IF(OR('MAPAS DE RIESGOS INHER Y RESID'!$H$5='MATRIZ DE RIESGOS DE SST'!Q152,Q152&lt;'MAPAS DE RIESGOS INHER Y RESID'!$I$5+1),'MAPAS DE RIESGOS INHER Y RESID'!$M$5,IF(OR('MAPAS DE RIESGOS INHER Y RESID'!$I$4='MATRIZ DE RIESGOS DE SST'!Q152,Q152&lt;'MAPAS DE RIESGOS INHER Y RESID'!$J$4+1),'MAPAS DE RIESGOS INHER Y RESID'!$M$4,'MAPAS DE RIESGOS INHER Y RESID'!$M$3)))</f>
        <v>MODERADO</v>
      </c>
      <c r="S152" s="116"/>
      <c r="T152" s="116" t="s">
        <v>490</v>
      </c>
      <c r="U152" s="116" t="s">
        <v>452</v>
      </c>
      <c r="V152" s="117" t="s">
        <v>257</v>
      </c>
      <c r="W152" s="118" t="s">
        <v>176</v>
      </c>
      <c r="X152" s="92">
        <f>VLOOKUP(W152,'MAPAS DE RIESGOS INHER Y RESID'!$E$16:$F$18,2,FALSE)</f>
        <v>0.4</v>
      </c>
      <c r="Y152" s="119">
        <f t="shared" si="28"/>
        <v>19.2</v>
      </c>
      <c r="Z152" s="76" t="str">
        <f>IF(OR('MAPAS DE RIESGOS INHER Y RESID'!$G$18='MATRIZ DE RIESGOS DE SST'!Y152,Y152&lt;'MAPAS DE RIESGOS INHER Y RESID'!$G$16+1),'MAPAS DE RIESGOS INHER Y RESID'!$M$19,IF(OR('MAPAS DE RIESGOS INHER Y RESID'!$H$17='MATRIZ DE RIESGOS DE SST'!Y152,Y152&lt;'MAPAS DE RIESGOS INHER Y RESID'!$I$18+1),'MAPAS DE RIESGOS INHER Y RESID'!$M$18,IF(OR('MAPAS DE RIESGOS INHER Y RESID'!$I$17='MATRIZ DE RIESGOS DE SST'!Y152,Y152&lt;'MAPAS DE RIESGOS INHER Y RESID'!$J$17+1),'MAPAS DE RIESGOS INHER Y RESID'!$M$17,'MAPAS DE RIESGOS INHER Y RESID'!$M$16)))</f>
        <v>MODERADO</v>
      </c>
      <c r="AA152" s="99" t="str">
        <f>VLOOKUP('MATRIZ DE RIESGOS DE SST'!Z152,'TABLA DE CRITERIOS'!$A$25:$B$28,2,FALSE)</f>
        <v>Reforzar la divulgación y aplicación de los controles existentes para mejorar su eficacia o complementar dichos controles estableciendo el plan de acción necesario, teniendo en cuenta la jerarquía de definición de controles.</v>
      </c>
    </row>
    <row r="153" spans="1:27" ht="234" x14ac:dyDescent="0.25">
      <c r="A153" s="123"/>
      <c r="B153" s="123"/>
      <c r="C153" s="123"/>
      <c r="D153" s="123"/>
      <c r="E153" s="123"/>
      <c r="F153" s="123"/>
      <c r="G153" s="123"/>
      <c r="H153" s="123"/>
      <c r="I153" s="123"/>
      <c r="J153" s="99" t="s">
        <v>561</v>
      </c>
      <c r="K153" s="102" t="s">
        <v>111</v>
      </c>
      <c r="L153" s="99" t="s">
        <v>109</v>
      </c>
      <c r="M153" s="76" t="s">
        <v>182</v>
      </c>
      <c r="N153" s="111">
        <f>VLOOKUP('MATRIZ DE RIESGOS DE SST'!M153,'MAPAS DE RIESGOS INHER Y RESID'!$E$3:$F$7,2,FALSE)</f>
        <v>2</v>
      </c>
      <c r="O153" s="76" t="s">
        <v>185</v>
      </c>
      <c r="P153" s="111">
        <f>VLOOKUP('MATRIZ DE RIESGOS DE SST'!O153,'MAPAS DE RIESGOS INHER Y RESID'!$O$3:$P$7,2,FALSE)</f>
        <v>4</v>
      </c>
      <c r="Q153" s="111">
        <f t="shared" si="27"/>
        <v>8</v>
      </c>
      <c r="R153" s="76" t="str">
        <f>IF(OR('MAPAS DE RIESGOS INHER Y RESID'!$G$7='MATRIZ DE RIESGOS DE SST'!Q153,Q153&lt;'MAPAS DE RIESGOS INHER Y RESID'!$G$3+1),'MAPAS DE RIESGOS INHER Y RESID'!$M$6,IF(OR('MAPAS DE RIESGOS INHER Y RESID'!$H$5='MATRIZ DE RIESGOS DE SST'!Q153,Q153&lt;'MAPAS DE RIESGOS INHER Y RESID'!$I$5+1),'MAPAS DE RIESGOS INHER Y RESID'!$M$5,IF(OR('MAPAS DE RIESGOS INHER Y RESID'!$I$4='MATRIZ DE RIESGOS DE SST'!Q153,Q153&lt;'MAPAS DE RIESGOS INHER Y RESID'!$J$4+1),'MAPAS DE RIESGOS INHER Y RESID'!$M$4,'MAPAS DE RIESGOS INHER Y RESID'!$M$3)))</f>
        <v>BAJO</v>
      </c>
      <c r="S153" s="116"/>
      <c r="T153" s="116"/>
      <c r="U153" s="116" t="s">
        <v>554</v>
      </c>
      <c r="V153" s="117" t="s">
        <v>559</v>
      </c>
      <c r="W153" s="118" t="s">
        <v>177</v>
      </c>
      <c r="X153" s="92">
        <f>VLOOKUP(W153,'MAPAS DE RIESGOS INHER Y RESID'!$E$16:$F$18,2,FALSE)</f>
        <v>0.9</v>
      </c>
      <c r="Y153" s="119">
        <f t="shared" si="28"/>
        <v>0.79999999999999982</v>
      </c>
      <c r="Z153" s="76" t="str">
        <f>IF(OR('MAPAS DE RIESGOS INHER Y RESID'!$G$18='MATRIZ DE RIESGOS DE SST'!Y153,Y153&lt;'MAPAS DE RIESGOS INHER Y RESID'!$G$16+1),'MAPAS DE RIESGOS INHER Y RESID'!$M$19,IF(OR('MAPAS DE RIESGOS INHER Y RESID'!$H$17='MATRIZ DE RIESGOS DE SST'!Y153,Y153&lt;'MAPAS DE RIESGOS INHER Y RESID'!$I$18+1),'MAPAS DE RIESGOS INHER Y RESID'!$M$18,IF(OR('MAPAS DE RIESGOS INHER Y RESID'!$I$17='MATRIZ DE RIESGOS DE SST'!Y153,Y153&lt;'MAPAS DE RIESGOS INHER Y RESID'!$J$17+1),'MAPAS DE RIESGOS INHER Y RESID'!$M$17,'MAPAS DE RIESGOS INHER Y RESID'!$M$16)))</f>
        <v>BAJO</v>
      </c>
      <c r="AA153" s="99" t="str">
        <f>VLOOKUP('MATRIZ DE RIESGOS DE SST'!Z153,'TABLA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54" spans="1:27" ht="214.5" x14ac:dyDescent="0.25">
      <c r="A154" s="123"/>
      <c r="B154" s="122" t="s">
        <v>675</v>
      </c>
      <c r="C154" s="122" t="s">
        <v>245</v>
      </c>
      <c r="D154" s="122"/>
      <c r="E154" s="122" t="s">
        <v>245</v>
      </c>
      <c r="F154" s="122" t="s">
        <v>245</v>
      </c>
      <c r="G154" s="122" t="s">
        <v>245</v>
      </c>
      <c r="H154" s="122"/>
      <c r="I154" s="122" t="s">
        <v>752</v>
      </c>
      <c r="J154" s="99" t="s">
        <v>276</v>
      </c>
      <c r="K154" s="102" t="s">
        <v>682</v>
      </c>
      <c r="L154" s="99" t="s">
        <v>683</v>
      </c>
      <c r="M154" s="76" t="s">
        <v>182</v>
      </c>
      <c r="N154" s="111">
        <f>VLOOKUP('MATRIZ DE RIESGOS DE SST'!M154,'MAPAS DE RIESGOS INHER Y RESID'!$E$3:$F$7,2,FALSE)</f>
        <v>2</v>
      </c>
      <c r="O154" s="76" t="s">
        <v>186</v>
      </c>
      <c r="P154" s="111">
        <f>VLOOKUP('MATRIZ DE RIESGOS DE SST'!O154,'MAPAS DE RIESGOS INHER Y RESID'!$O$3:$P$7,2,FALSE)</f>
        <v>16</v>
      </c>
      <c r="Q154" s="111">
        <f>+N154*P154</f>
        <v>32</v>
      </c>
      <c r="R154" s="76" t="str">
        <f>IF(OR('MAPAS DE RIESGOS INHER Y RESID'!$G$7='MATRIZ DE RIESGOS DE SST'!Q154,Q154&lt;'MAPAS DE RIESGOS INHER Y RESID'!$G$3+1),'MAPAS DE RIESGOS INHER Y RESID'!$M$6,IF(OR('MAPAS DE RIESGOS INHER Y RESID'!$H$5='MATRIZ DE RIESGOS DE SST'!Q154,Q154&lt;'MAPAS DE RIESGOS INHER Y RESID'!$I$5+1),'MAPAS DE RIESGOS INHER Y RESID'!$M$5,IF(OR('MAPAS DE RIESGOS INHER Y RESID'!$I$4='MATRIZ DE RIESGOS DE SST'!Q154,Q154&lt;'MAPAS DE RIESGOS INHER Y RESID'!$J$4+1),'MAPAS DE RIESGOS INHER Y RESID'!$M$4,'MAPAS DE RIESGOS INHER Y RESID'!$M$3)))</f>
        <v>MODERADO</v>
      </c>
      <c r="S154" s="116"/>
      <c r="T154" s="116"/>
      <c r="U154" s="116" t="s">
        <v>645</v>
      </c>
      <c r="V154" s="117" t="s">
        <v>686</v>
      </c>
      <c r="W154" s="118" t="s">
        <v>177</v>
      </c>
      <c r="X154" s="92">
        <f>VLOOKUP(W154,'MAPAS DE RIESGOS INHER Y RESID'!$E$16:$F$18,2,FALSE)</f>
        <v>0.9</v>
      </c>
      <c r="Y154" s="119">
        <f>Q154-(Q154*X154)</f>
        <v>3.1999999999999993</v>
      </c>
      <c r="Z154" s="76" t="str">
        <f>IF(OR('MAPAS DE RIESGOS INHER Y RESID'!$G$18='MATRIZ DE RIESGOS DE SST'!Y154,Y154&lt;'MAPAS DE RIESGOS INHER Y RESID'!$G$16+1),'MAPAS DE RIESGOS INHER Y RESID'!$M$19,IF(OR('MAPAS DE RIESGOS INHER Y RESID'!$H$17='MATRIZ DE RIESGOS DE SST'!Y154,Y154&lt;'MAPAS DE RIESGOS INHER Y RESID'!$I$18+1),'MAPAS DE RIESGOS INHER Y RESID'!$M$18,IF(OR('MAPAS DE RIESGOS INHER Y RESID'!$I$17='MATRIZ DE RIESGOS DE SST'!Y154,Y154&lt;'MAPAS DE RIESGOS INHER Y RESID'!$J$17+1),'MAPAS DE RIESGOS INHER Y RESID'!$M$17,'MAPAS DE RIESGOS INHER Y RESID'!$M$16)))</f>
        <v>BAJO</v>
      </c>
      <c r="AA154" s="99" t="str">
        <f>VLOOKUP('MATRIZ DE RIESGOS DE SST'!Z154,'TABLA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55" spans="1:27" ht="195" x14ac:dyDescent="0.25">
      <c r="A155" s="123"/>
      <c r="B155" s="123"/>
      <c r="C155" s="123"/>
      <c r="D155" s="123"/>
      <c r="E155" s="123"/>
      <c r="F155" s="123"/>
      <c r="G155" s="123"/>
      <c r="H155" s="123"/>
      <c r="I155" s="123"/>
      <c r="J155" s="99" t="s">
        <v>277</v>
      </c>
      <c r="K155" s="102" t="s">
        <v>311</v>
      </c>
      <c r="L155" s="99" t="s">
        <v>685</v>
      </c>
      <c r="M155" s="76" t="s">
        <v>176</v>
      </c>
      <c r="N155" s="111">
        <f>VLOOKUP('MATRIZ DE RIESGOS DE SST'!M155,'MAPAS DE RIESGOS INHER Y RESID'!$E$3:$F$7,2,FALSE)</f>
        <v>3</v>
      </c>
      <c r="O155" s="76" t="s">
        <v>186</v>
      </c>
      <c r="P155" s="111">
        <f>VLOOKUP('MATRIZ DE RIESGOS DE SST'!O155,'MAPAS DE RIESGOS INHER Y RESID'!$O$3:$P$7,2,FALSE)</f>
        <v>16</v>
      </c>
      <c r="Q155" s="111">
        <f t="shared" ref="Q155:Q170" si="29">+N155*P155</f>
        <v>48</v>
      </c>
      <c r="R155" s="76" t="str">
        <f>IF(OR('MAPAS DE RIESGOS INHER Y RESID'!$G$7='MATRIZ DE RIESGOS DE SST'!Q155,Q155&lt;'MAPAS DE RIESGOS INHER Y RESID'!$G$3+1),'MAPAS DE RIESGOS INHER Y RESID'!$M$6,IF(OR('MAPAS DE RIESGOS INHER Y RESID'!$H$5='MATRIZ DE RIESGOS DE SST'!Q155,Q155&lt;'MAPAS DE RIESGOS INHER Y RESID'!$I$5+1),'MAPAS DE RIESGOS INHER Y RESID'!$M$5,IF(OR('MAPAS DE RIESGOS INHER Y RESID'!$I$4='MATRIZ DE RIESGOS DE SST'!Q155,Q155&lt;'MAPAS DE RIESGOS INHER Y RESID'!$J$4+1),'MAPAS DE RIESGOS INHER Y RESID'!$M$4,'MAPAS DE RIESGOS INHER Y RESID'!$M$3)))</f>
        <v>MODERADO</v>
      </c>
      <c r="S155" s="116"/>
      <c r="T155" s="116"/>
      <c r="U155" s="116" t="s">
        <v>689</v>
      </c>
      <c r="V155" s="117"/>
      <c r="W155" s="118" t="s">
        <v>177</v>
      </c>
      <c r="X155" s="92">
        <f>VLOOKUP(W155,'MAPAS DE RIESGOS INHER Y RESID'!$E$16:$F$18,2,FALSE)</f>
        <v>0.9</v>
      </c>
      <c r="Y155" s="119">
        <f t="shared" ref="Y155:Y168" si="30">Q155-(Q155*X155)</f>
        <v>4.7999999999999972</v>
      </c>
      <c r="Z155" s="76" t="str">
        <f>IF(OR('MAPAS DE RIESGOS INHER Y RESID'!$G$18='MATRIZ DE RIESGOS DE SST'!Y155,Y155&lt;'MAPAS DE RIESGOS INHER Y RESID'!$G$16+1),'MAPAS DE RIESGOS INHER Y RESID'!$M$19,IF(OR('MAPAS DE RIESGOS INHER Y RESID'!$H$17='MATRIZ DE RIESGOS DE SST'!Y155,Y155&lt;'MAPAS DE RIESGOS INHER Y RESID'!$I$18+1),'MAPAS DE RIESGOS INHER Y RESID'!$M$18,IF(OR('MAPAS DE RIESGOS INHER Y RESID'!$I$17='MATRIZ DE RIESGOS DE SST'!Y155,Y155&lt;'MAPAS DE RIESGOS INHER Y RESID'!$J$17+1),'MAPAS DE RIESGOS INHER Y RESID'!$M$17,'MAPAS DE RIESGOS INHER Y RESID'!$M$16)))</f>
        <v>BAJO</v>
      </c>
      <c r="AA155" s="99" t="str">
        <f>VLOOKUP('MATRIZ DE RIESGOS DE SST'!Z155,'TABLA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56" spans="1:27" ht="156" x14ac:dyDescent="0.25">
      <c r="A156" s="123"/>
      <c r="B156" s="123"/>
      <c r="C156" s="123"/>
      <c r="D156" s="123"/>
      <c r="E156" s="123"/>
      <c r="F156" s="123"/>
      <c r="G156" s="123"/>
      <c r="H156" s="123"/>
      <c r="I156" s="123"/>
      <c r="J156" s="100" t="s">
        <v>278</v>
      </c>
      <c r="K156" s="100" t="s">
        <v>314</v>
      </c>
      <c r="L156" s="101" t="s">
        <v>690</v>
      </c>
      <c r="M156" s="76" t="s">
        <v>176</v>
      </c>
      <c r="N156" s="111">
        <f>VLOOKUP('MATRIZ DE RIESGOS DE SST'!M156,'MAPAS DE RIESGOS INHER Y RESID'!$E$3:$F$7,2,FALSE)</f>
        <v>3</v>
      </c>
      <c r="O156" s="76" t="s">
        <v>187</v>
      </c>
      <c r="P156" s="111">
        <f>VLOOKUP('MATRIZ DE RIESGOS DE SST'!O156,'MAPAS DE RIESGOS INHER Y RESID'!$O$3:$P$7,2,FALSE)</f>
        <v>256</v>
      </c>
      <c r="Q156" s="111">
        <f t="shared" si="29"/>
        <v>768</v>
      </c>
      <c r="R156" s="76" t="str">
        <f>IF(OR('MAPAS DE RIESGOS INHER Y RESID'!$G$7='MATRIZ DE RIESGOS DE SST'!Q156,Q156&lt;'MAPAS DE RIESGOS INHER Y RESID'!$G$3+1),'MAPAS DE RIESGOS INHER Y RESID'!$M$6,IF(OR('MAPAS DE RIESGOS INHER Y RESID'!$H$5='MATRIZ DE RIESGOS DE SST'!Q156,Q156&lt;'MAPAS DE RIESGOS INHER Y RESID'!$I$5+1),'MAPAS DE RIESGOS INHER Y RESID'!$M$5,IF(OR('MAPAS DE RIESGOS INHER Y RESID'!$I$4='MATRIZ DE RIESGOS DE SST'!Q156,Q156&lt;'MAPAS DE RIESGOS INHER Y RESID'!$J$4+1),'MAPAS DE RIESGOS INHER Y RESID'!$M$4,'MAPAS DE RIESGOS INHER Y RESID'!$M$3)))</f>
        <v>ALTO</v>
      </c>
      <c r="S156" s="116"/>
      <c r="T156" s="116" t="s">
        <v>693</v>
      </c>
      <c r="U156" s="116" t="s">
        <v>691</v>
      </c>
      <c r="V156" s="117" t="s">
        <v>692</v>
      </c>
      <c r="W156" s="118" t="s">
        <v>177</v>
      </c>
      <c r="X156" s="92">
        <f>VLOOKUP(W156,'MAPAS DE RIESGOS INHER Y RESID'!$E$16:$F$18,2,FALSE)</f>
        <v>0.9</v>
      </c>
      <c r="Y156" s="119">
        <f t="shared" si="30"/>
        <v>76.799999999999955</v>
      </c>
      <c r="Z156" s="76" t="str">
        <f>IF(OR('MAPAS DE RIESGOS INHER Y RESID'!$G$18='MATRIZ DE RIESGOS DE SST'!Y156,Y156&lt;'MAPAS DE RIESGOS INHER Y RESID'!$G$16+1),'MAPAS DE RIESGOS INHER Y RESID'!$M$19,IF(OR('MAPAS DE RIESGOS INHER Y RESID'!$H$17='MATRIZ DE RIESGOS DE SST'!Y156,Y156&lt;'MAPAS DE RIESGOS INHER Y RESID'!$I$18+1),'MAPAS DE RIESGOS INHER Y RESID'!$M$18,IF(OR('MAPAS DE RIESGOS INHER Y RESID'!$I$17='MATRIZ DE RIESGOS DE SST'!Y156,Y156&lt;'MAPAS DE RIESGOS INHER Y RESID'!$J$17+1),'MAPAS DE RIESGOS INHER Y RESID'!$M$17,'MAPAS DE RIESGOS INHER Y RESID'!$M$16)))</f>
        <v>MODERADO</v>
      </c>
      <c r="AA156" s="99" t="str">
        <f>VLOOKUP('MATRIZ DE RIESGOS DE SST'!Z156,'TABLA DE CRITERIOS'!$A$25:$B$28,2,FALSE)</f>
        <v>Reforzar la divulgación y aplicación de los controles existentes para mejorar su eficacia o complementar dichos controles estableciendo el plan de acción necesario, teniendo en cuenta la jerarquía de definición de controles.</v>
      </c>
    </row>
    <row r="157" spans="1:27" ht="195" x14ac:dyDescent="0.25">
      <c r="A157" s="123"/>
      <c r="B157" s="123"/>
      <c r="C157" s="123"/>
      <c r="D157" s="123"/>
      <c r="E157" s="123"/>
      <c r="F157" s="123"/>
      <c r="G157" s="123"/>
      <c r="H157" s="123"/>
      <c r="I157" s="123"/>
      <c r="J157" s="101" t="s">
        <v>279</v>
      </c>
      <c r="K157" s="100" t="s">
        <v>23</v>
      </c>
      <c r="L157" s="101" t="s">
        <v>694</v>
      </c>
      <c r="M157" s="76" t="s">
        <v>182</v>
      </c>
      <c r="N157" s="111">
        <f>VLOOKUP('MATRIZ DE RIESGOS DE SST'!M157,'MAPAS DE RIESGOS INHER Y RESID'!$E$3:$F$7,2,FALSE)</f>
        <v>2</v>
      </c>
      <c r="O157" s="76" t="s">
        <v>186</v>
      </c>
      <c r="P157" s="111">
        <f>VLOOKUP('MATRIZ DE RIESGOS DE SST'!O157,'MAPAS DE RIESGOS INHER Y RESID'!$O$3:$P$7,2,FALSE)</f>
        <v>16</v>
      </c>
      <c r="Q157" s="111">
        <f t="shared" si="29"/>
        <v>32</v>
      </c>
      <c r="R157" s="76" t="str">
        <f>IF(OR('MAPAS DE RIESGOS INHER Y RESID'!$G$7='MATRIZ DE RIESGOS DE SST'!Q157,Q157&lt;'MAPAS DE RIESGOS INHER Y RESID'!$G$3+1),'MAPAS DE RIESGOS INHER Y RESID'!$M$6,IF(OR('MAPAS DE RIESGOS INHER Y RESID'!$H$5='MATRIZ DE RIESGOS DE SST'!Q157,Q157&lt;'MAPAS DE RIESGOS INHER Y RESID'!$I$5+1),'MAPAS DE RIESGOS INHER Y RESID'!$M$5,IF(OR('MAPAS DE RIESGOS INHER Y RESID'!$I$4='MATRIZ DE RIESGOS DE SST'!Q157,Q157&lt;'MAPAS DE RIESGOS INHER Y RESID'!$J$4+1),'MAPAS DE RIESGOS INHER Y RESID'!$M$4,'MAPAS DE RIESGOS INHER Y RESID'!$M$3)))</f>
        <v>MODERADO</v>
      </c>
      <c r="S157" s="116"/>
      <c r="T157" s="116" t="s">
        <v>272</v>
      </c>
      <c r="U157" s="116"/>
      <c r="V157" s="117" t="s">
        <v>695</v>
      </c>
      <c r="W157" s="118" t="s">
        <v>177</v>
      </c>
      <c r="X157" s="92">
        <f>VLOOKUP(W157,'MAPAS DE RIESGOS INHER Y RESID'!$E$16:$F$18,2,FALSE)</f>
        <v>0.9</v>
      </c>
      <c r="Y157" s="119">
        <f t="shared" si="30"/>
        <v>3.1999999999999993</v>
      </c>
      <c r="Z157" s="76" t="str">
        <f>IF(OR('MAPAS DE RIESGOS INHER Y RESID'!$G$18='MATRIZ DE RIESGOS DE SST'!Y157,Y157&lt;'MAPAS DE RIESGOS INHER Y RESID'!$G$16+1),'MAPAS DE RIESGOS INHER Y RESID'!$M$19,IF(OR('MAPAS DE RIESGOS INHER Y RESID'!$H$17='MATRIZ DE RIESGOS DE SST'!Y157,Y157&lt;'MAPAS DE RIESGOS INHER Y RESID'!$I$18+1),'MAPAS DE RIESGOS INHER Y RESID'!$M$18,IF(OR('MAPAS DE RIESGOS INHER Y RESID'!$I$17='MATRIZ DE RIESGOS DE SST'!Y157,Y157&lt;'MAPAS DE RIESGOS INHER Y RESID'!$J$17+1),'MAPAS DE RIESGOS INHER Y RESID'!$M$17,'MAPAS DE RIESGOS INHER Y RESID'!$M$16)))</f>
        <v>BAJO</v>
      </c>
      <c r="AA157" s="99" t="str">
        <f>VLOOKUP('MATRIZ DE RIESGOS DE SST'!Z157,'TABLA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58" spans="1:27" ht="195" x14ac:dyDescent="0.25">
      <c r="A158" s="123"/>
      <c r="B158" s="123"/>
      <c r="C158" s="123"/>
      <c r="D158" s="123"/>
      <c r="E158" s="123"/>
      <c r="F158" s="123"/>
      <c r="G158" s="123"/>
      <c r="H158" s="123"/>
      <c r="I158" s="123"/>
      <c r="J158" s="101" t="s">
        <v>282</v>
      </c>
      <c r="K158" s="100" t="s">
        <v>320</v>
      </c>
      <c r="L158" s="101" t="s">
        <v>694</v>
      </c>
      <c r="M158" s="76" t="s">
        <v>182</v>
      </c>
      <c r="N158" s="111">
        <f>VLOOKUP('MATRIZ DE RIESGOS DE SST'!M158,'MAPAS DE RIESGOS INHER Y RESID'!$E$3:$F$7,2,FALSE)</f>
        <v>2</v>
      </c>
      <c r="O158" s="76" t="s">
        <v>186</v>
      </c>
      <c r="P158" s="111">
        <f>VLOOKUP('MATRIZ DE RIESGOS DE SST'!O158,'MAPAS DE RIESGOS INHER Y RESID'!$O$3:$P$7,2,FALSE)</f>
        <v>16</v>
      </c>
      <c r="Q158" s="111">
        <f t="shared" si="29"/>
        <v>32</v>
      </c>
      <c r="R158" s="76" t="str">
        <f>IF(OR('MAPAS DE RIESGOS INHER Y RESID'!$G$7='MATRIZ DE RIESGOS DE SST'!Q158,Q158&lt;'MAPAS DE RIESGOS INHER Y RESID'!$G$3+1),'MAPAS DE RIESGOS INHER Y RESID'!$M$6,IF(OR('MAPAS DE RIESGOS INHER Y RESID'!$H$5='MATRIZ DE RIESGOS DE SST'!Q158,Q158&lt;'MAPAS DE RIESGOS INHER Y RESID'!$I$5+1),'MAPAS DE RIESGOS INHER Y RESID'!$M$5,IF(OR('MAPAS DE RIESGOS INHER Y RESID'!$I$4='MATRIZ DE RIESGOS DE SST'!Q158,Q158&lt;'MAPAS DE RIESGOS INHER Y RESID'!$J$4+1),'MAPAS DE RIESGOS INHER Y RESID'!$M$4,'MAPAS DE RIESGOS INHER Y RESID'!$M$3)))</f>
        <v>MODERADO</v>
      </c>
      <c r="S158" s="116"/>
      <c r="T158" s="116" t="s">
        <v>272</v>
      </c>
      <c r="U158" s="116"/>
      <c r="V158" s="117" t="s">
        <v>704</v>
      </c>
      <c r="W158" s="118" t="s">
        <v>177</v>
      </c>
      <c r="X158" s="92">
        <f>VLOOKUP(W158,'MAPAS DE RIESGOS INHER Y RESID'!$E$16:$F$18,2,FALSE)</f>
        <v>0.9</v>
      </c>
      <c r="Y158" s="119">
        <f t="shared" si="30"/>
        <v>3.1999999999999993</v>
      </c>
      <c r="Z158" s="76" t="str">
        <f>IF(OR('MAPAS DE RIESGOS INHER Y RESID'!$G$18='MATRIZ DE RIESGOS DE SST'!Y158,Y158&lt;'MAPAS DE RIESGOS INHER Y RESID'!$G$16+1),'MAPAS DE RIESGOS INHER Y RESID'!$M$19,IF(OR('MAPAS DE RIESGOS INHER Y RESID'!$H$17='MATRIZ DE RIESGOS DE SST'!Y158,Y158&lt;'MAPAS DE RIESGOS INHER Y RESID'!$I$18+1),'MAPAS DE RIESGOS INHER Y RESID'!$M$18,IF(OR('MAPAS DE RIESGOS INHER Y RESID'!$I$17='MATRIZ DE RIESGOS DE SST'!Y158,Y158&lt;'MAPAS DE RIESGOS INHER Y RESID'!$J$17+1),'MAPAS DE RIESGOS INHER Y RESID'!$M$17,'MAPAS DE RIESGOS INHER Y RESID'!$M$16)))</f>
        <v>BAJO</v>
      </c>
      <c r="AA158" s="99" t="str">
        <f>VLOOKUP('MATRIZ DE RIESGOS DE SST'!Z158,'TABLA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59" spans="1:27" ht="156" x14ac:dyDescent="0.25">
      <c r="A159" s="123"/>
      <c r="B159" s="123"/>
      <c r="C159" s="123"/>
      <c r="D159" s="123"/>
      <c r="E159" s="123"/>
      <c r="F159" s="123"/>
      <c r="G159" s="123"/>
      <c r="H159" s="123"/>
      <c r="I159" s="123"/>
      <c r="J159" s="101" t="s">
        <v>283</v>
      </c>
      <c r="K159" s="100" t="s">
        <v>591</v>
      </c>
      <c r="L159" s="101" t="s">
        <v>694</v>
      </c>
      <c r="M159" s="76" t="s">
        <v>182</v>
      </c>
      <c r="N159" s="111">
        <f>VLOOKUP('MATRIZ DE RIESGOS DE SST'!M159,'MAPAS DE RIESGOS INHER Y RESID'!$E$3:$F$7,2,FALSE)</f>
        <v>2</v>
      </c>
      <c r="O159" s="76" t="s">
        <v>186</v>
      </c>
      <c r="P159" s="111">
        <f>VLOOKUP('MATRIZ DE RIESGOS DE SST'!O159,'MAPAS DE RIESGOS INHER Y RESID'!$O$3:$P$7,2,FALSE)</f>
        <v>16</v>
      </c>
      <c r="Q159" s="111">
        <f t="shared" si="29"/>
        <v>32</v>
      </c>
      <c r="R159" s="76" t="str">
        <f>IF(OR('MAPAS DE RIESGOS INHER Y RESID'!$G$7='MATRIZ DE RIESGOS DE SST'!Q159,Q159&lt;'MAPAS DE RIESGOS INHER Y RESID'!$G$3+1),'MAPAS DE RIESGOS INHER Y RESID'!$M$6,IF(OR('MAPAS DE RIESGOS INHER Y RESID'!$H$5='MATRIZ DE RIESGOS DE SST'!Q159,Q159&lt;'MAPAS DE RIESGOS INHER Y RESID'!$I$5+1),'MAPAS DE RIESGOS INHER Y RESID'!$M$5,IF(OR('MAPAS DE RIESGOS INHER Y RESID'!$I$4='MATRIZ DE RIESGOS DE SST'!Q159,Q159&lt;'MAPAS DE RIESGOS INHER Y RESID'!$J$4+1),'MAPAS DE RIESGOS INHER Y RESID'!$M$4,'MAPAS DE RIESGOS INHER Y RESID'!$M$3)))</f>
        <v>MODERADO</v>
      </c>
      <c r="S159" s="116"/>
      <c r="T159" s="116"/>
      <c r="U159" s="116" t="s">
        <v>649</v>
      </c>
      <c r="V159" s="117" t="s">
        <v>697</v>
      </c>
      <c r="W159" s="118" t="s">
        <v>176</v>
      </c>
      <c r="X159" s="92">
        <f>VLOOKUP(W159,'MAPAS DE RIESGOS INHER Y RESID'!$E$16:$F$18,2,FALSE)</f>
        <v>0.4</v>
      </c>
      <c r="Y159" s="119">
        <f t="shared" si="30"/>
        <v>19.2</v>
      </c>
      <c r="Z159" s="76" t="str">
        <f>IF(OR('MAPAS DE RIESGOS INHER Y RESID'!$G$18='MATRIZ DE RIESGOS DE SST'!Y159,Y159&lt;'MAPAS DE RIESGOS INHER Y RESID'!$G$16+1),'MAPAS DE RIESGOS INHER Y RESID'!$M$19,IF(OR('MAPAS DE RIESGOS INHER Y RESID'!$H$17='MATRIZ DE RIESGOS DE SST'!Y159,Y159&lt;'MAPAS DE RIESGOS INHER Y RESID'!$I$18+1),'MAPAS DE RIESGOS INHER Y RESID'!$M$18,IF(OR('MAPAS DE RIESGOS INHER Y RESID'!$I$17='MATRIZ DE RIESGOS DE SST'!Y159,Y159&lt;'MAPAS DE RIESGOS INHER Y RESID'!$J$17+1),'MAPAS DE RIESGOS INHER Y RESID'!$M$17,'MAPAS DE RIESGOS INHER Y RESID'!$M$16)))</f>
        <v>MODERADO</v>
      </c>
      <c r="AA159" s="99" t="str">
        <f>VLOOKUP('MATRIZ DE RIESGOS DE SST'!Z159,'TABLA DE CRITERIOS'!$A$25:$B$28,2,FALSE)</f>
        <v>Reforzar la divulgación y aplicación de los controles existentes para mejorar su eficacia o complementar dichos controles estableciendo el plan de acción necesario, teniendo en cuenta la jerarquía de definición de controles.</v>
      </c>
    </row>
    <row r="160" spans="1:27" ht="195" x14ac:dyDescent="0.25">
      <c r="A160" s="123"/>
      <c r="B160" s="123"/>
      <c r="C160" s="123"/>
      <c r="D160" s="123"/>
      <c r="E160" s="123"/>
      <c r="F160" s="123"/>
      <c r="G160" s="123"/>
      <c r="H160" s="123"/>
      <c r="I160" s="123"/>
      <c r="J160" s="100" t="s">
        <v>755</v>
      </c>
      <c r="K160" s="100" t="s">
        <v>33</v>
      </c>
      <c r="L160" s="101" t="s">
        <v>706</v>
      </c>
      <c r="M160" s="76" t="s">
        <v>182</v>
      </c>
      <c r="N160" s="111">
        <f>VLOOKUP('MATRIZ DE RIESGOS DE SST'!M160,'MAPAS DE RIESGOS INHER Y RESID'!$E$3:$F$7,2,FALSE)</f>
        <v>2</v>
      </c>
      <c r="O160" s="76" t="s">
        <v>186</v>
      </c>
      <c r="P160" s="111">
        <f>VLOOKUP('MATRIZ DE RIESGOS DE SST'!O160,'MAPAS DE RIESGOS INHER Y RESID'!$O$3:$P$7,2,FALSE)</f>
        <v>16</v>
      </c>
      <c r="Q160" s="111">
        <f t="shared" si="29"/>
        <v>32</v>
      </c>
      <c r="R160" s="76" t="str">
        <f>IF(OR('MAPAS DE RIESGOS INHER Y RESID'!$G$7='MATRIZ DE RIESGOS DE SST'!Q160,Q160&lt;'MAPAS DE RIESGOS INHER Y RESID'!$G$3+1),'MAPAS DE RIESGOS INHER Y RESID'!$M$6,IF(OR('MAPAS DE RIESGOS INHER Y RESID'!$H$5='MATRIZ DE RIESGOS DE SST'!Q160,Q160&lt;'MAPAS DE RIESGOS INHER Y RESID'!$I$5+1),'MAPAS DE RIESGOS INHER Y RESID'!$M$5,IF(OR('MAPAS DE RIESGOS INHER Y RESID'!$I$4='MATRIZ DE RIESGOS DE SST'!Q160,Q160&lt;'MAPAS DE RIESGOS INHER Y RESID'!$J$4+1),'MAPAS DE RIESGOS INHER Y RESID'!$M$4,'MAPAS DE RIESGOS INHER Y RESID'!$M$3)))</f>
        <v>MODERADO</v>
      </c>
      <c r="S160" s="116"/>
      <c r="T160" s="116" t="s">
        <v>273</v>
      </c>
      <c r="U160" s="116" t="s">
        <v>707</v>
      </c>
      <c r="V160" s="117" t="s">
        <v>708</v>
      </c>
      <c r="W160" s="118" t="s">
        <v>177</v>
      </c>
      <c r="X160" s="92">
        <f>VLOOKUP(W160,'MAPAS DE RIESGOS INHER Y RESID'!$E$16:$F$18,2,FALSE)</f>
        <v>0.9</v>
      </c>
      <c r="Y160" s="119">
        <f t="shared" si="30"/>
        <v>3.1999999999999993</v>
      </c>
      <c r="Z160" s="76" t="str">
        <f>IF(OR('MAPAS DE RIESGOS INHER Y RESID'!$G$18='MATRIZ DE RIESGOS DE SST'!Y160,Y160&lt;'MAPAS DE RIESGOS INHER Y RESID'!$G$16+1),'MAPAS DE RIESGOS INHER Y RESID'!$M$19,IF(OR('MAPAS DE RIESGOS INHER Y RESID'!$H$17='MATRIZ DE RIESGOS DE SST'!Y160,Y160&lt;'MAPAS DE RIESGOS INHER Y RESID'!$I$18+1),'MAPAS DE RIESGOS INHER Y RESID'!$M$18,IF(OR('MAPAS DE RIESGOS INHER Y RESID'!$I$17='MATRIZ DE RIESGOS DE SST'!Y160,Y160&lt;'MAPAS DE RIESGOS INHER Y RESID'!$J$17+1),'MAPAS DE RIESGOS INHER Y RESID'!$M$17,'MAPAS DE RIESGOS INHER Y RESID'!$M$16)))</f>
        <v>BAJO</v>
      </c>
      <c r="AA160" s="99" t="str">
        <f>VLOOKUP('MATRIZ DE RIESGOS DE SST'!Z160,'TABLA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61" spans="1:27" ht="195" x14ac:dyDescent="0.25">
      <c r="A161" s="123"/>
      <c r="B161" s="123"/>
      <c r="C161" s="123"/>
      <c r="D161" s="123"/>
      <c r="E161" s="123"/>
      <c r="F161" s="123"/>
      <c r="G161" s="123"/>
      <c r="H161" s="123"/>
      <c r="I161" s="123"/>
      <c r="J161" s="100" t="s">
        <v>756</v>
      </c>
      <c r="K161" s="100" t="s">
        <v>710</v>
      </c>
      <c r="L161" s="101" t="s">
        <v>709</v>
      </c>
      <c r="M161" s="76" t="s">
        <v>183</v>
      </c>
      <c r="N161" s="111">
        <f>VLOOKUP('MATRIZ DE RIESGOS DE SST'!M161,'MAPAS DE RIESGOS INHER Y RESID'!$E$3:$F$7,2,FALSE)</f>
        <v>1</v>
      </c>
      <c r="O161" s="76" t="s">
        <v>186</v>
      </c>
      <c r="P161" s="111">
        <f>VLOOKUP('MATRIZ DE RIESGOS DE SST'!O161,'MAPAS DE RIESGOS INHER Y RESID'!$O$3:$P$7,2,FALSE)</f>
        <v>16</v>
      </c>
      <c r="Q161" s="111">
        <f t="shared" si="29"/>
        <v>16</v>
      </c>
      <c r="R161" s="76" t="str">
        <f>IF(OR('MAPAS DE RIESGOS INHER Y RESID'!$G$7='MATRIZ DE RIESGOS DE SST'!Q161,Q161&lt;'MAPAS DE RIESGOS INHER Y RESID'!$G$3+1),'MAPAS DE RIESGOS INHER Y RESID'!$M$6,IF(OR('MAPAS DE RIESGOS INHER Y RESID'!$H$5='MATRIZ DE RIESGOS DE SST'!Q161,Q161&lt;'MAPAS DE RIESGOS INHER Y RESID'!$I$5+1),'MAPAS DE RIESGOS INHER Y RESID'!$M$5,IF(OR('MAPAS DE RIESGOS INHER Y RESID'!$I$4='MATRIZ DE RIESGOS DE SST'!Q161,Q161&lt;'MAPAS DE RIESGOS INHER Y RESID'!$J$4+1),'MAPAS DE RIESGOS INHER Y RESID'!$M$4,'MAPAS DE RIESGOS INHER Y RESID'!$M$3)))</f>
        <v>MODERADO</v>
      </c>
      <c r="S161" s="116"/>
      <c r="T161" s="116"/>
      <c r="U161" s="116"/>
      <c r="V161" s="117" t="s">
        <v>711</v>
      </c>
      <c r="W161" s="118" t="s">
        <v>177</v>
      </c>
      <c r="X161" s="92">
        <f>VLOOKUP(W161,'MAPAS DE RIESGOS INHER Y RESID'!$E$16:$F$18,2,FALSE)</f>
        <v>0.9</v>
      </c>
      <c r="Y161" s="119">
        <f t="shared" si="30"/>
        <v>1.5999999999999996</v>
      </c>
      <c r="Z161" s="76" t="str">
        <f>IF(OR('MAPAS DE RIESGOS INHER Y RESID'!$G$18='MATRIZ DE RIESGOS DE SST'!Y161,Y161&lt;'MAPAS DE RIESGOS INHER Y RESID'!$G$16+1),'MAPAS DE RIESGOS INHER Y RESID'!$M$19,IF(OR('MAPAS DE RIESGOS INHER Y RESID'!$H$17='MATRIZ DE RIESGOS DE SST'!Y161,Y161&lt;'MAPAS DE RIESGOS INHER Y RESID'!$I$18+1),'MAPAS DE RIESGOS INHER Y RESID'!$M$18,IF(OR('MAPAS DE RIESGOS INHER Y RESID'!$I$17='MATRIZ DE RIESGOS DE SST'!Y161,Y161&lt;'MAPAS DE RIESGOS INHER Y RESID'!$J$17+1),'MAPAS DE RIESGOS INHER Y RESID'!$M$17,'MAPAS DE RIESGOS INHER Y RESID'!$M$16)))</f>
        <v>BAJO</v>
      </c>
      <c r="AA161" s="99" t="str">
        <f>VLOOKUP('MATRIZ DE RIESGOS DE SST'!Z161,'TABLA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62" spans="1:27" ht="156" x14ac:dyDescent="0.25">
      <c r="A162" s="123"/>
      <c r="B162" s="123"/>
      <c r="C162" s="123"/>
      <c r="D162" s="123"/>
      <c r="E162" s="123"/>
      <c r="F162" s="123"/>
      <c r="G162" s="123"/>
      <c r="H162" s="123"/>
      <c r="I162" s="123"/>
      <c r="J162" s="101" t="s">
        <v>757</v>
      </c>
      <c r="K162" s="100" t="s">
        <v>48</v>
      </c>
      <c r="L162" s="101" t="s">
        <v>713</v>
      </c>
      <c r="M162" s="76" t="s">
        <v>182</v>
      </c>
      <c r="N162" s="111">
        <f>VLOOKUP('MATRIZ DE RIESGOS DE SST'!M162,'MAPAS DE RIESGOS INHER Y RESID'!$E$3:$F$7,2,FALSE)</f>
        <v>2</v>
      </c>
      <c r="O162" s="76" t="s">
        <v>187</v>
      </c>
      <c r="P162" s="111">
        <f>VLOOKUP('MATRIZ DE RIESGOS DE SST'!O162,'MAPAS DE RIESGOS INHER Y RESID'!$O$3:$P$7,2,FALSE)</f>
        <v>256</v>
      </c>
      <c r="Q162" s="111">
        <f t="shared" si="29"/>
        <v>512</v>
      </c>
      <c r="R162" s="76" t="str">
        <f>IF(OR('MAPAS DE RIESGOS INHER Y RESID'!$G$7='MATRIZ DE RIESGOS DE SST'!Q162,Q162&lt;'MAPAS DE RIESGOS INHER Y RESID'!$G$3+1),'MAPAS DE RIESGOS INHER Y RESID'!$M$6,IF(OR('MAPAS DE RIESGOS INHER Y RESID'!$H$5='MATRIZ DE RIESGOS DE SST'!Q162,Q162&lt;'MAPAS DE RIESGOS INHER Y RESID'!$I$5+1),'MAPAS DE RIESGOS INHER Y RESID'!$M$5,IF(OR('MAPAS DE RIESGOS INHER Y RESID'!$I$4='MATRIZ DE RIESGOS DE SST'!Q162,Q162&lt;'MAPAS DE RIESGOS INHER Y RESID'!$J$4+1),'MAPAS DE RIESGOS INHER Y RESID'!$M$4,'MAPAS DE RIESGOS INHER Y RESID'!$M$3)))</f>
        <v>ALTO</v>
      </c>
      <c r="S162" s="116"/>
      <c r="T162" s="116" t="s">
        <v>328</v>
      </c>
      <c r="U162" s="116" t="s">
        <v>714</v>
      </c>
      <c r="V162" s="117"/>
      <c r="W162" s="118" t="s">
        <v>177</v>
      </c>
      <c r="X162" s="92">
        <f>VLOOKUP(W162,'MAPAS DE RIESGOS INHER Y RESID'!$E$16:$F$18,2,FALSE)</f>
        <v>0.9</v>
      </c>
      <c r="Y162" s="119">
        <f t="shared" si="30"/>
        <v>51.199999999999989</v>
      </c>
      <c r="Z162" s="76" t="str">
        <f>IF(OR('MAPAS DE RIESGOS INHER Y RESID'!$G$18='MATRIZ DE RIESGOS DE SST'!Y162,Y162&lt;'MAPAS DE RIESGOS INHER Y RESID'!$G$16+1),'MAPAS DE RIESGOS INHER Y RESID'!$M$19,IF(OR('MAPAS DE RIESGOS INHER Y RESID'!$H$17='MATRIZ DE RIESGOS DE SST'!Y162,Y162&lt;'MAPAS DE RIESGOS INHER Y RESID'!$I$18+1),'MAPAS DE RIESGOS INHER Y RESID'!$M$18,IF(OR('MAPAS DE RIESGOS INHER Y RESID'!$I$17='MATRIZ DE RIESGOS DE SST'!Y162,Y162&lt;'MAPAS DE RIESGOS INHER Y RESID'!$J$17+1),'MAPAS DE RIESGOS INHER Y RESID'!$M$17,'MAPAS DE RIESGOS INHER Y RESID'!$M$16)))</f>
        <v>MODERADO</v>
      </c>
      <c r="AA162" s="99" t="str">
        <f>VLOOKUP('MATRIZ DE RIESGOS DE SST'!Z162,'TABLA DE CRITERIOS'!$A$25:$B$28,2,FALSE)</f>
        <v>Reforzar la divulgación y aplicación de los controles existentes para mejorar su eficacia o complementar dichos controles estableciendo el plan de acción necesario, teniendo en cuenta la jerarquía de definición de controles.</v>
      </c>
    </row>
    <row r="163" spans="1:27" ht="234" x14ac:dyDescent="0.25">
      <c r="A163" s="123"/>
      <c r="B163" s="123"/>
      <c r="C163" s="123"/>
      <c r="D163" s="123"/>
      <c r="E163" s="123"/>
      <c r="F163" s="123"/>
      <c r="G163" s="123"/>
      <c r="H163" s="123"/>
      <c r="I163" s="123"/>
      <c r="J163" s="100" t="s">
        <v>284</v>
      </c>
      <c r="K163" s="100" t="s">
        <v>48</v>
      </c>
      <c r="L163" s="101" t="s">
        <v>715</v>
      </c>
      <c r="M163" s="76" t="s">
        <v>182</v>
      </c>
      <c r="N163" s="111">
        <f>VLOOKUP('MATRIZ DE RIESGOS DE SST'!M163,'MAPAS DE RIESGOS INHER Y RESID'!$E$3:$F$7,2,FALSE)</f>
        <v>2</v>
      </c>
      <c r="O163" s="76" t="s">
        <v>186</v>
      </c>
      <c r="P163" s="111">
        <f>VLOOKUP('MATRIZ DE RIESGOS DE SST'!O163,'MAPAS DE RIESGOS INHER Y RESID'!$O$3:$P$7,2,FALSE)</f>
        <v>16</v>
      </c>
      <c r="Q163" s="111">
        <f t="shared" si="29"/>
        <v>32</v>
      </c>
      <c r="R163" s="76" t="str">
        <f>IF(OR('MAPAS DE RIESGOS INHER Y RESID'!$G$7='MATRIZ DE RIESGOS DE SST'!Q163,Q163&lt;'MAPAS DE RIESGOS INHER Y RESID'!$G$3+1),'MAPAS DE RIESGOS INHER Y RESID'!$M$6,IF(OR('MAPAS DE RIESGOS INHER Y RESID'!$H$5='MATRIZ DE RIESGOS DE SST'!Q163,Q163&lt;'MAPAS DE RIESGOS INHER Y RESID'!$I$5+1),'MAPAS DE RIESGOS INHER Y RESID'!$M$5,IF(OR('MAPAS DE RIESGOS INHER Y RESID'!$I$4='MATRIZ DE RIESGOS DE SST'!Q163,Q163&lt;'MAPAS DE RIESGOS INHER Y RESID'!$J$4+1),'MAPAS DE RIESGOS INHER Y RESID'!$M$4,'MAPAS DE RIESGOS INHER Y RESID'!$M$3)))</f>
        <v>MODERADO</v>
      </c>
      <c r="S163" s="116"/>
      <c r="T163" s="116" t="s">
        <v>330</v>
      </c>
      <c r="U163" s="116" t="s">
        <v>327</v>
      </c>
      <c r="V163" s="117" t="s">
        <v>711</v>
      </c>
      <c r="W163" s="118" t="s">
        <v>177</v>
      </c>
      <c r="X163" s="92">
        <f>VLOOKUP(W163,'MAPAS DE RIESGOS INHER Y RESID'!$E$16:$F$18,2,FALSE)</f>
        <v>0.9</v>
      </c>
      <c r="Y163" s="119">
        <f t="shared" si="30"/>
        <v>3.1999999999999993</v>
      </c>
      <c r="Z163" s="76" t="str">
        <f>IF(OR('MAPAS DE RIESGOS INHER Y RESID'!$G$18='MATRIZ DE RIESGOS DE SST'!Y163,Y163&lt;'MAPAS DE RIESGOS INHER Y RESID'!$G$16+1),'MAPAS DE RIESGOS INHER Y RESID'!$M$19,IF(OR('MAPAS DE RIESGOS INHER Y RESID'!$H$17='MATRIZ DE RIESGOS DE SST'!Y163,Y163&lt;'MAPAS DE RIESGOS INHER Y RESID'!$I$18+1),'MAPAS DE RIESGOS INHER Y RESID'!$M$18,IF(OR('MAPAS DE RIESGOS INHER Y RESID'!$I$17='MATRIZ DE RIESGOS DE SST'!Y163,Y163&lt;'MAPAS DE RIESGOS INHER Y RESID'!$J$17+1),'MAPAS DE RIESGOS INHER Y RESID'!$M$17,'MAPAS DE RIESGOS INHER Y RESID'!$M$16)))</f>
        <v>BAJO</v>
      </c>
      <c r="AA163" s="99" t="str">
        <f>VLOOKUP('MATRIZ DE RIESGOS DE SST'!Z163,'TABLA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64" spans="1:27" ht="195" x14ac:dyDescent="0.25">
      <c r="A164" s="123"/>
      <c r="B164" s="123"/>
      <c r="C164" s="123"/>
      <c r="D164" s="123"/>
      <c r="E164" s="123"/>
      <c r="F164" s="123"/>
      <c r="G164" s="123"/>
      <c r="H164" s="123"/>
      <c r="I164" s="123"/>
      <c r="J164" s="100" t="s">
        <v>274</v>
      </c>
      <c r="K164" s="100" t="s">
        <v>335</v>
      </c>
      <c r="L164" s="101" t="s">
        <v>716</v>
      </c>
      <c r="M164" s="76" t="s">
        <v>182</v>
      </c>
      <c r="N164" s="111">
        <f>VLOOKUP('MATRIZ DE RIESGOS DE SST'!M164,'MAPAS DE RIESGOS INHER Y RESID'!$E$3:$F$7,2,FALSE)</f>
        <v>2</v>
      </c>
      <c r="O164" s="76" t="s">
        <v>185</v>
      </c>
      <c r="P164" s="111">
        <f>VLOOKUP('MATRIZ DE RIESGOS DE SST'!O164,'MAPAS DE RIESGOS INHER Y RESID'!$O$3:$P$7,2,FALSE)</f>
        <v>4</v>
      </c>
      <c r="Q164" s="111">
        <f t="shared" si="29"/>
        <v>8</v>
      </c>
      <c r="R164" s="76" t="str">
        <f>IF(OR('MAPAS DE RIESGOS INHER Y RESID'!$G$7='MATRIZ DE RIESGOS DE SST'!Q164,Q164&lt;'MAPAS DE RIESGOS INHER Y RESID'!$G$3+1),'MAPAS DE RIESGOS INHER Y RESID'!$M$6,IF(OR('MAPAS DE RIESGOS INHER Y RESID'!$H$5='MATRIZ DE RIESGOS DE SST'!Q164,Q164&lt;'MAPAS DE RIESGOS INHER Y RESID'!$I$5+1),'MAPAS DE RIESGOS INHER Y RESID'!$M$5,IF(OR('MAPAS DE RIESGOS INHER Y RESID'!$I$4='MATRIZ DE RIESGOS DE SST'!Q164,Q164&lt;'MAPAS DE RIESGOS INHER Y RESID'!$J$4+1),'MAPAS DE RIESGOS INHER Y RESID'!$M$4,'MAPAS DE RIESGOS INHER Y RESID'!$M$3)))</f>
        <v>BAJO</v>
      </c>
      <c r="S164" s="116"/>
      <c r="T164" s="116"/>
      <c r="U164" s="116" t="s">
        <v>336</v>
      </c>
      <c r="V164" s="117" t="s">
        <v>719</v>
      </c>
      <c r="W164" s="118" t="s">
        <v>177</v>
      </c>
      <c r="X164" s="92">
        <f>VLOOKUP(W164,'MAPAS DE RIESGOS INHER Y RESID'!$E$16:$F$18,2,FALSE)</f>
        <v>0.9</v>
      </c>
      <c r="Y164" s="119">
        <f t="shared" si="30"/>
        <v>0.79999999999999982</v>
      </c>
      <c r="Z164" s="76" t="str">
        <f>IF(OR('MAPAS DE RIESGOS INHER Y RESID'!$G$18='MATRIZ DE RIESGOS DE SST'!Y164,Y164&lt;'MAPAS DE RIESGOS INHER Y RESID'!$G$16+1),'MAPAS DE RIESGOS INHER Y RESID'!$M$19,IF(OR('MAPAS DE RIESGOS INHER Y RESID'!$H$17='MATRIZ DE RIESGOS DE SST'!Y164,Y164&lt;'MAPAS DE RIESGOS INHER Y RESID'!$I$18+1),'MAPAS DE RIESGOS INHER Y RESID'!$M$18,IF(OR('MAPAS DE RIESGOS INHER Y RESID'!$I$17='MATRIZ DE RIESGOS DE SST'!Y164,Y164&lt;'MAPAS DE RIESGOS INHER Y RESID'!$J$17+1),'MAPAS DE RIESGOS INHER Y RESID'!$M$17,'MAPAS DE RIESGOS INHER Y RESID'!$M$16)))</f>
        <v>BAJO</v>
      </c>
      <c r="AA164" s="99" t="str">
        <f>VLOOKUP('MATRIZ DE RIESGOS DE SST'!Z164,'TABLA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65" spans="1:27" ht="195" x14ac:dyDescent="0.25">
      <c r="A165" s="123"/>
      <c r="B165" s="123"/>
      <c r="C165" s="123"/>
      <c r="D165" s="123"/>
      <c r="E165" s="123"/>
      <c r="F165" s="123"/>
      <c r="G165" s="123"/>
      <c r="H165" s="123"/>
      <c r="I165" s="123"/>
      <c r="J165" s="100" t="s">
        <v>722</v>
      </c>
      <c r="K165" s="100" t="s">
        <v>723</v>
      </c>
      <c r="L165" s="101" t="s">
        <v>58</v>
      </c>
      <c r="M165" s="76" t="s">
        <v>182</v>
      </c>
      <c r="N165" s="111">
        <f>VLOOKUP('MATRIZ DE RIESGOS DE SST'!M165,'MAPAS DE RIESGOS INHER Y RESID'!$E$3:$F$7,2,FALSE)</f>
        <v>2</v>
      </c>
      <c r="O165" s="76" t="s">
        <v>185</v>
      </c>
      <c r="P165" s="111">
        <f>VLOOKUP('MATRIZ DE RIESGOS DE SST'!O165,'MAPAS DE RIESGOS INHER Y RESID'!$O$3:$P$7,2,FALSE)</f>
        <v>4</v>
      </c>
      <c r="Q165" s="111">
        <f t="shared" si="29"/>
        <v>8</v>
      </c>
      <c r="R165" s="76" t="str">
        <f>IF(OR('MAPAS DE RIESGOS INHER Y RESID'!$G$7='MATRIZ DE RIESGOS DE SST'!Q165,Q165&lt;'MAPAS DE RIESGOS INHER Y RESID'!$G$3+1),'MAPAS DE RIESGOS INHER Y RESID'!$M$6,IF(OR('MAPAS DE RIESGOS INHER Y RESID'!$H$5='MATRIZ DE RIESGOS DE SST'!Q165,Q165&lt;'MAPAS DE RIESGOS INHER Y RESID'!$I$5+1),'MAPAS DE RIESGOS INHER Y RESID'!$M$5,IF(OR('MAPAS DE RIESGOS INHER Y RESID'!$I$4='MATRIZ DE RIESGOS DE SST'!Q165,Q165&lt;'MAPAS DE RIESGOS INHER Y RESID'!$J$4+1),'MAPAS DE RIESGOS INHER Y RESID'!$M$4,'MAPAS DE RIESGOS INHER Y RESID'!$M$3)))</f>
        <v>BAJO</v>
      </c>
      <c r="S165" s="116"/>
      <c r="T165" s="116"/>
      <c r="U165" s="116" t="s">
        <v>720</v>
      </c>
      <c r="V165" s="117" t="s">
        <v>721</v>
      </c>
      <c r="W165" s="118" t="s">
        <v>177</v>
      </c>
      <c r="X165" s="92">
        <f>VLOOKUP(W165,'MAPAS DE RIESGOS INHER Y RESID'!$E$16:$F$18,2,FALSE)</f>
        <v>0.9</v>
      </c>
      <c r="Y165" s="119">
        <f t="shared" si="30"/>
        <v>0.79999999999999982</v>
      </c>
      <c r="Z165" s="76" t="str">
        <f>IF(OR('MAPAS DE RIESGOS INHER Y RESID'!$G$18='MATRIZ DE RIESGOS DE SST'!Y165,Y165&lt;'MAPAS DE RIESGOS INHER Y RESID'!$G$16+1),'MAPAS DE RIESGOS INHER Y RESID'!$M$19,IF(OR('MAPAS DE RIESGOS INHER Y RESID'!$H$17='MATRIZ DE RIESGOS DE SST'!Y165,Y165&lt;'MAPAS DE RIESGOS INHER Y RESID'!$I$18+1),'MAPAS DE RIESGOS INHER Y RESID'!$M$18,IF(OR('MAPAS DE RIESGOS INHER Y RESID'!$I$17='MATRIZ DE RIESGOS DE SST'!Y165,Y165&lt;'MAPAS DE RIESGOS INHER Y RESID'!$J$17+1),'MAPAS DE RIESGOS INHER Y RESID'!$M$17,'MAPAS DE RIESGOS INHER Y RESID'!$M$16)))</f>
        <v>BAJO</v>
      </c>
      <c r="AA165" s="99" t="str">
        <f>VLOOKUP('MATRIZ DE RIESGOS DE SST'!Z165,'TABLA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66" spans="1:27" ht="156" x14ac:dyDescent="0.25">
      <c r="A166" s="123"/>
      <c r="B166" s="123"/>
      <c r="C166" s="123"/>
      <c r="D166" s="123"/>
      <c r="E166" s="123"/>
      <c r="F166" s="123"/>
      <c r="G166" s="123"/>
      <c r="H166" s="123"/>
      <c r="I166" s="123"/>
      <c r="J166" s="100" t="s">
        <v>285</v>
      </c>
      <c r="K166" s="100" t="s">
        <v>342</v>
      </c>
      <c r="L166" s="101" t="s">
        <v>725</v>
      </c>
      <c r="M166" s="76" t="s">
        <v>182</v>
      </c>
      <c r="N166" s="111">
        <f>VLOOKUP('MATRIZ DE RIESGOS DE SST'!M166,'MAPAS DE RIESGOS INHER Y RESID'!$E$3:$F$7,2,FALSE)</f>
        <v>2</v>
      </c>
      <c r="O166" s="76" t="s">
        <v>187</v>
      </c>
      <c r="P166" s="111">
        <f>VLOOKUP('MATRIZ DE RIESGOS DE SST'!O166,'MAPAS DE RIESGOS INHER Y RESID'!$O$3:$P$7,2,FALSE)</f>
        <v>256</v>
      </c>
      <c r="Q166" s="111">
        <f>+N166*P166</f>
        <v>512</v>
      </c>
      <c r="R166" s="76" t="str">
        <f>IF(OR('MAPAS DE RIESGOS INHER Y RESID'!$G$7='MATRIZ DE RIESGOS DE SST'!Q166,Q166&lt;'MAPAS DE RIESGOS INHER Y RESID'!$G$3+1),'MAPAS DE RIESGOS INHER Y RESID'!$M$6,IF(OR('MAPAS DE RIESGOS INHER Y RESID'!$H$5='MATRIZ DE RIESGOS DE SST'!Q166,Q166&lt;'MAPAS DE RIESGOS INHER Y RESID'!$I$5+1),'MAPAS DE RIESGOS INHER Y RESID'!$M$5,IF(OR('MAPAS DE RIESGOS INHER Y RESID'!$I$4='MATRIZ DE RIESGOS DE SST'!Q166,Q166&lt;'MAPAS DE RIESGOS INHER Y RESID'!$J$4+1),'MAPAS DE RIESGOS INHER Y RESID'!$M$4,'MAPAS DE RIESGOS INHER Y RESID'!$M$3)))</f>
        <v>ALTO</v>
      </c>
      <c r="S166" s="116"/>
      <c r="T166" s="116"/>
      <c r="U166" s="116" t="s">
        <v>254</v>
      </c>
      <c r="V166" s="117" t="s">
        <v>255</v>
      </c>
      <c r="W166" s="118" t="s">
        <v>176</v>
      </c>
      <c r="X166" s="92">
        <f>VLOOKUP(W166,'MAPAS DE RIESGOS INHER Y RESID'!$E$16:$F$18,2,FALSE)</f>
        <v>0.4</v>
      </c>
      <c r="Y166" s="119">
        <f t="shared" si="30"/>
        <v>307.2</v>
      </c>
      <c r="Z166" s="76" t="str">
        <f>IF(OR('MAPAS DE RIESGOS INHER Y RESID'!$G$18='MATRIZ DE RIESGOS DE SST'!Y166,Y166&lt;'MAPAS DE RIESGOS INHER Y RESID'!$G$16+1),'MAPAS DE RIESGOS INHER Y RESID'!$M$19,IF(OR('MAPAS DE RIESGOS INHER Y RESID'!$H$17='MATRIZ DE RIESGOS DE SST'!Y166,Y166&lt;'MAPAS DE RIESGOS INHER Y RESID'!$I$18+1),'MAPAS DE RIESGOS INHER Y RESID'!$M$18,IF(OR('MAPAS DE RIESGOS INHER Y RESID'!$I$17='MATRIZ DE RIESGOS DE SST'!Y166,Y166&lt;'MAPAS DE RIESGOS INHER Y RESID'!$J$17+1),'MAPAS DE RIESGOS INHER Y RESID'!$M$17,'MAPAS DE RIESGOS INHER Y RESID'!$M$16)))</f>
        <v>ALTO</v>
      </c>
      <c r="AA166" s="99" t="str">
        <f>VLOOKUP('MATRIZ DE RIESGOS DE SST'!Z166,'TABLA DE CRITERIOS'!$A$25:$B$28,2,FALSE)</f>
        <v xml:space="preserve">Realizar el análisis de riesgos por la tarea "ART", definiendo los controles específicos o adicionales para su realización según los respectivos procedimientos de trabajo seguro y divulgarlos al personal.  </v>
      </c>
    </row>
    <row r="167" spans="1:27" ht="214.5" x14ac:dyDescent="0.25">
      <c r="A167" s="123"/>
      <c r="B167" s="123"/>
      <c r="C167" s="123"/>
      <c r="D167" s="123"/>
      <c r="E167" s="123"/>
      <c r="F167" s="123"/>
      <c r="G167" s="123"/>
      <c r="H167" s="123"/>
      <c r="I167" s="123"/>
      <c r="J167" s="99" t="s">
        <v>61</v>
      </c>
      <c r="K167" s="102" t="s">
        <v>303</v>
      </c>
      <c r="L167" s="99" t="s">
        <v>729</v>
      </c>
      <c r="M167" s="76" t="s">
        <v>182</v>
      </c>
      <c r="N167" s="111">
        <f>VLOOKUP('MATRIZ DE RIESGOS DE SST'!M167,'MAPAS DE RIESGOS INHER Y RESID'!$E$3:$F$7,2,FALSE)</f>
        <v>2</v>
      </c>
      <c r="O167" s="76" t="s">
        <v>185</v>
      </c>
      <c r="P167" s="111">
        <f>VLOOKUP('MATRIZ DE RIESGOS DE SST'!O167,'MAPAS DE RIESGOS INHER Y RESID'!$O$3:$P$7,2,FALSE)</f>
        <v>4</v>
      </c>
      <c r="Q167" s="111">
        <f t="shared" si="29"/>
        <v>8</v>
      </c>
      <c r="R167" s="76" t="str">
        <f>IF(OR('MAPAS DE RIESGOS INHER Y RESID'!$G$7='MATRIZ DE RIESGOS DE SST'!Q167,Q167&lt;'MAPAS DE RIESGOS INHER Y RESID'!$G$3+1),'MAPAS DE RIESGOS INHER Y RESID'!$M$6,IF(OR('MAPAS DE RIESGOS INHER Y RESID'!$H$5='MATRIZ DE RIESGOS DE SST'!Q167,Q167&lt;'MAPAS DE RIESGOS INHER Y RESID'!$I$5+1),'MAPAS DE RIESGOS INHER Y RESID'!$M$5,IF(OR('MAPAS DE RIESGOS INHER Y RESID'!$I$4='MATRIZ DE RIESGOS DE SST'!Q167,Q167&lt;'MAPAS DE RIESGOS INHER Y RESID'!$J$4+1),'MAPAS DE RIESGOS INHER Y RESID'!$M$4,'MAPAS DE RIESGOS INHER Y RESID'!$M$3)))</f>
        <v>BAJO</v>
      </c>
      <c r="S167" s="116"/>
      <c r="T167" s="116" t="s">
        <v>347</v>
      </c>
      <c r="U167" s="116" t="s">
        <v>349</v>
      </c>
      <c r="V167" s="117" t="s">
        <v>730</v>
      </c>
      <c r="W167" s="118" t="s">
        <v>177</v>
      </c>
      <c r="X167" s="92">
        <f>VLOOKUP(W167,'MAPAS DE RIESGOS INHER Y RESID'!$E$16:$F$18,2,FALSE)</f>
        <v>0.9</v>
      </c>
      <c r="Y167" s="119">
        <f t="shared" si="30"/>
        <v>0.79999999999999982</v>
      </c>
      <c r="Z167" s="76" t="str">
        <f>IF(OR('MAPAS DE RIESGOS INHER Y RESID'!$G$18='MATRIZ DE RIESGOS DE SST'!Y167,Y167&lt;'MAPAS DE RIESGOS INHER Y RESID'!$G$16+1),'MAPAS DE RIESGOS INHER Y RESID'!$M$19,IF(OR('MAPAS DE RIESGOS INHER Y RESID'!$H$17='MATRIZ DE RIESGOS DE SST'!Y167,Y167&lt;'MAPAS DE RIESGOS INHER Y RESID'!$I$18+1),'MAPAS DE RIESGOS INHER Y RESID'!$M$18,IF(OR('MAPAS DE RIESGOS INHER Y RESID'!$I$17='MATRIZ DE RIESGOS DE SST'!Y167,Y167&lt;'MAPAS DE RIESGOS INHER Y RESID'!$J$17+1),'MAPAS DE RIESGOS INHER Y RESID'!$M$17,'MAPAS DE RIESGOS INHER Y RESID'!$M$16)))</f>
        <v>BAJO</v>
      </c>
      <c r="AA167" s="99" t="str">
        <f>VLOOKUP('MATRIZ DE RIESGOS DE SST'!Z167,'TABLA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68" spans="1:27" ht="234" x14ac:dyDescent="0.25">
      <c r="A168" s="123"/>
      <c r="B168" s="123"/>
      <c r="C168" s="123"/>
      <c r="D168" s="123"/>
      <c r="E168" s="123"/>
      <c r="F168" s="123"/>
      <c r="G168" s="123"/>
      <c r="H168" s="123"/>
      <c r="I168" s="123"/>
      <c r="J168" s="100" t="s">
        <v>63</v>
      </c>
      <c r="K168" s="100" t="s">
        <v>359</v>
      </c>
      <c r="L168" s="101" t="s">
        <v>744</v>
      </c>
      <c r="M168" s="76" t="s">
        <v>183</v>
      </c>
      <c r="N168" s="111">
        <f>VLOOKUP('MATRIZ DE RIESGOS DE SST'!M168,'MAPAS DE RIESGOS INHER Y RESID'!$E$3:$F$7,2,FALSE)</f>
        <v>1</v>
      </c>
      <c r="O168" s="76" t="s">
        <v>185</v>
      </c>
      <c r="P168" s="111">
        <f>VLOOKUP('MATRIZ DE RIESGOS DE SST'!O168,'MAPAS DE RIESGOS INHER Y RESID'!$O$3:$P$7,2,FALSE)</f>
        <v>4</v>
      </c>
      <c r="Q168" s="111">
        <f t="shared" si="29"/>
        <v>4</v>
      </c>
      <c r="R168" s="76" t="str">
        <f>IF(OR('MAPAS DE RIESGOS INHER Y RESID'!$G$7='MATRIZ DE RIESGOS DE SST'!Q168,Q168&lt;'MAPAS DE RIESGOS INHER Y RESID'!$G$3+1),'MAPAS DE RIESGOS INHER Y RESID'!$M$6,IF(OR('MAPAS DE RIESGOS INHER Y RESID'!$H$5='MATRIZ DE RIESGOS DE SST'!Q168,Q168&lt;'MAPAS DE RIESGOS INHER Y RESID'!$I$5+1),'MAPAS DE RIESGOS INHER Y RESID'!$M$5,IF(OR('MAPAS DE RIESGOS INHER Y RESID'!$I$4='MATRIZ DE RIESGOS DE SST'!Q168,Q168&lt;'MAPAS DE RIESGOS INHER Y RESID'!$J$4+1),'MAPAS DE RIESGOS INHER Y RESID'!$M$4,'MAPAS DE RIESGOS INHER Y RESID'!$M$3)))</f>
        <v>BAJO</v>
      </c>
      <c r="S168" s="116"/>
      <c r="T168" s="116"/>
      <c r="U168" s="116"/>
      <c r="V168" s="117" t="s">
        <v>658</v>
      </c>
      <c r="W168" s="118" t="s">
        <v>176</v>
      </c>
      <c r="X168" s="92">
        <f>VLOOKUP(W168,'MAPAS DE RIESGOS INHER Y RESID'!$E$16:$F$18,2,FALSE)</f>
        <v>0.4</v>
      </c>
      <c r="Y168" s="119">
        <f t="shared" si="30"/>
        <v>2.4</v>
      </c>
      <c r="Z168" s="76" t="str">
        <f>IF(OR('MAPAS DE RIESGOS INHER Y RESID'!$G$18='MATRIZ DE RIESGOS DE SST'!Y168,Y168&lt;'MAPAS DE RIESGOS INHER Y RESID'!$G$16+1),'MAPAS DE RIESGOS INHER Y RESID'!$M$19,IF(OR('MAPAS DE RIESGOS INHER Y RESID'!$H$17='MATRIZ DE RIESGOS DE SST'!Y168,Y168&lt;'MAPAS DE RIESGOS INHER Y RESID'!$I$18+1),'MAPAS DE RIESGOS INHER Y RESID'!$M$18,IF(OR('MAPAS DE RIESGOS INHER Y RESID'!$I$17='MATRIZ DE RIESGOS DE SST'!Y168,Y168&lt;'MAPAS DE RIESGOS INHER Y RESID'!$J$17+1),'MAPAS DE RIESGOS INHER Y RESID'!$M$17,'MAPAS DE RIESGOS INHER Y RESID'!$M$16)))</f>
        <v>BAJO</v>
      </c>
      <c r="AA168" s="99" t="str">
        <f>VLOOKUP('MATRIZ DE RIESGOS DE SST'!Z168,'TABLA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69" spans="1:27" ht="331.5" x14ac:dyDescent="0.25">
      <c r="A169" s="123"/>
      <c r="B169" s="123"/>
      <c r="C169" s="123"/>
      <c r="D169" s="123"/>
      <c r="E169" s="123"/>
      <c r="F169" s="123"/>
      <c r="G169" s="123"/>
      <c r="H169" s="123"/>
      <c r="I169" s="123"/>
      <c r="J169" s="101" t="s">
        <v>293</v>
      </c>
      <c r="K169" s="100" t="s">
        <v>377</v>
      </c>
      <c r="L169" s="101" t="s">
        <v>70</v>
      </c>
      <c r="M169" s="76" t="s">
        <v>182</v>
      </c>
      <c r="N169" s="111">
        <f>VLOOKUP('MATRIZ DE RIESGOS DE SST'!M169,'MAPAS DE RIESGOS INHER Y RESID'!$E$3:$F$7,2,FALSE)</f>
        <v>2</v>
      </c>
      <c r="O169" s="76" t="s">
        <v>186</v>
      </c>
      <c r="P169" s="111">
        <f>VLOOKUP('MATRIZ DE RIESGOS DE SST'!O169,'MAPAS DE RIESGOS INHER Y RESID'!$O$3:$P$7,2,FALSE)</f>
        <v>16</v>
      </c>
      <c r="Q169" s="111">
        <f t="shared" si="29"/>
        <v>32</v>
      </c>
      <c r="R169" s="76" t="str">
        <f>IF(OR('MAPAS DE RIESGOS INHER Y RESID'!$G$7='MATRIZ DE RIESGOS DE SST'!Q169,Q169&lt;'MAPAS DE RIESGOS INHER Y RESID'!$G$3+1),'MAPAS DE RIESGOS INHER Y RESID'!$M$6,IF(OR('MAPAS DE RIESGOS INHER Y RESID'!$H$5='MATRIZ DE RIESGOS DE SST'!Q169,Q169&lt;'MAPAS DE RIESGOS INHER Y RESID'!$I$5+1),'MAPAS DE RIESGOS INHER Y RESID'!$M$5,IF(OR('MAPAS DE RIESGOS INHER Y RESID'!$I$4='MATRIZ DE RIESGOS DE SST'!Q169,Q169&lt;'MAPAS DE RIESGOS INHER Y RESID'!$J$4+1),'MAPAS DE RIESGOS INHER Y RESID'!$M$4,'MAPAS DE RIESGOS INHER Y RESID'!$M$3)))</f>
        <v>MODERADO</v>
      </c>
      <c r="S169" s="116"/>
      <c r="T169" s="116"/>
      <c r="U169" s="116" t="s">
        <v>269</v>
      </c>
      <c r="V169" s="117" t="s">
        <v>376</v>
      </c>
      <c r="W169" s="118" t="s">
        <v>177</v>
      </c>
      <c r="X169" s="92">
        <f>VLOOKUP(W169,'MAPAS DE RIESGOS INHER Y RESID'!$E$16:$F$18,2,FALSE)</f>
        <v>0.9</v>
      </c>
      <c r="Y169" s="119">
        <f t="shared" ref="Y169:Y178" si="31">Q169-(Q169*X169)</f>
        <v>3.1999999999999993</v>
      </c>
      <c r="Z169" s="76" t="str">
        <f>IF(OR('MAPAS DE RIESGOS INHER Y RESID'!$G$18='MATRIZ DE RIESGOS DE SST'!Y169,Y169&lt;'MAPAS DE RIESGOS INHER Y RESID'!$G$16+1),'MAPAS DE RIESGOS INHER Y RESID'!$M$19,IF(OR('MAPAS DE RIESGOS INHER Y RESID'!$H$17='MATRIZ DE RIESGOS DE SST'!Y169,Y169&lt;'MAPAS DE RIESGOS INHER Y RESID'!$I$18+1),'MAPAS DE RIESGOS INHER Y RESID'!$M$18,IF(OR('MAPAS DE RIESGOS INHER Y RESID'!$I$17='MATRIZ DE RIESGOS DE SST'!Y169,Y169&lt;'MAPAS DE RIESGOS INHER Y RESID'!$J$17+1),'MAPAS DE RIESGOS INHER Y RESID'!$M$17,'MAPAS DE RIESGOS INHER Y RESID'!$M$16)))</f>
        <v>BAJO</v>
      </c>
      <c r="AA169" s="99" t="str">
        <f>VLOOKUP('MATRIZ DE RIESGOS DE SST'!Z169,'TABLA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70" spans="1:27" ht="195" x14ac:dyDescent="0.25">
      <c r="A170" s="123"/>
      <c r="B170" s="123"/>
      <c r="C170" s="123"/>
      <c r="D170" s="123"/>
      <c r="E170" s="123"/>
      <c r="F170" s="123"/>
      <c r="G170" s="123"/>
      <c r="H170" s="123"/>
      <c r="I170" s="123"/>
      <c r="J170" s="101" t="s">
        <v>294</v>
      </c>
      <c r="K170" s="100" t="s">
        <v>381</v>
      </c>
      <c r="L170" s="101" t="s">
        <v>70</v>
      </c>
      <c r="M170" s="76" t="s">
        <v>182</v>
      </c>
      <c r="N170" s="111">
        <f>VLOOKUP('MATRIZ DE RIESGOS DE SST'!M170,'MAPAS DE RIESGOS INHER Y RESID'!$E$3:$F$7,2,FALSE)</f>
        <v>2</v>
      </c>
      <c r="O170" s="76" t="s">
        <v>186</v>
      </c>
      <c r="P170" s="111">
        <f>VLOOKUP('MATRIZ DE RIESGOS DE SST'!O170,'MAPAS DE RIESGOS INHER Y RESID'!$O$3:$P$7,2,FALSE)</f>
        <v>16</v>
      </c>
      <c r="Q170" s="111">
        <f t="shared" si="29"/>
        <v>32</v>
      </c>
      <c r="R170" s="76" t="str">
        <f>IF(OR('MAPAS DE RIESGOS INHER Y RESID'!$G$7='MATRIZ DE RIESGOS DE SST'!Q170,Q170&lt;'MAPAS DE RIESGOS INHER Y RESID'!$G$3+1),'MAPAS DE RIESGOS INHER Y RESID'!$M$6,IF(OR('MAPAS DE RIESGOS INHER Y RESID'!$H$5='MATRIZ DE RIESGOS DE SST'!Q170,Q170&lt;'MAPAS DE RIESGOS INHER Y RESID'!$I$5+1),'MAPAS DE RIESGOS INHER Y RESID'!$M$5,IF(OR('MAPAS DE RIESGOS INHER Y RESID'!$I$4='MATRIZ DE RIESGOS DE SST'!Q170,Q170&lt;'MAPAS DE RIESGOS INHER Y RESID'!$J$4+1),'MAPAS DE RIESGOS INHER Y RESID'!$M$4,'MAPAS DE RIESGOS INHER Y RESID'!$M$3)))</f>
        <v>MODERADO</v>
      </c>
      <c r="S170" s="116"/>
      <c r="T170" s="116"/>
      <c r="U170" s="116"/>
      <c r="V170" s="117" t="s">
        <v>382</v>
      </c>
      <c r="W170" s="118" t="s">
        <v>177</v>
      </c>
      <c r="X170" s="92">
        <f>VLOOKUP(W170,'MAPAS DE RIESGOS INHER Y RESID'!$E$16:$F$18,2,FALSE)</f>
        <v>0.9</v>
      </c>
      <c r="Y170" s="119">
        <f t="shared" si="31"/>
        <v>3.1999999999999993</v>
      </c>
      <c r="Z170" s="76" t="str">
        <f>IF(OR('MAPAS DE RIESGOS INHER Y RESID'!$G$18='MATRIZ DE RIESGOS DE SST'!Y170,Y170&lt;'MAPAS DE RIESGOS INHER Y RESID'!$G$16+1),'MAPAS DE RIESGOS INHER Y RESID'!$M$19,IF(OR('MAPAS DE RIESGOS INHER Y RESID'!$H$17='MATRIZ DE RIESGOS DE SST'!Y170,Y170&lt;'MAPAS DE RIESGOS INHER Y RESID'!$I$18+1),'MAPAS DE RIESGOS INHER Y RESID'!$M$18,IF(OR('MAPAS DE RIESGOS INHER Y RESID'!$I$17='MATRIZ DE RIESGOS DE SST'!Y170,Y170&lt;'MAPAS DE RIESGOS INHER Y RESID'!$J$17+1),'MAPAS DE RIESGOS INHER Y RESID'!$M$17,'MAPAS DE RIESGOS INHER Y RESID'!$M$16)))</f>
        <v>BAJO</v>
      </c>
      <c r="AA170" s="99" t="str">
        <f>VLOOKUP('MATRIZ DE RIESGOS DE SST'!Z170,'TABLA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71" spans="1:27" s="27" customFormat="1" ht="195" x14ac:dyDescent="0.25">
      <c r="A171" s="123"/>
      <c r="B171" s="123"/>
      <c r="C171" s="123"/>
      <c r="D171" s="123"/>
      <c r="E171" s="123"/>
      <c r="F171" s="123"/>
      <c r="G171" s="123"/>
      <c r="H171" s="123"/>
      <c r="I171" s="123"/>
      <c r="J171" s="100" t="s">
        <v>295</v>
      </c>
      <c r="K171" s="100" t="s">
        <v>385</v>
      </c>
      <c r="L171" s="101" t="s">
        <v>762</v>
      </c>
      <c r="M171" s="76" t="s">
        <v>182</v>
      </c>
      <c r="N171" s="111">
        <f>VLOOKUP('MATRIZ DE RIESGOS DE SST'!M171,'MAPAS DE RIESGOS INHER Y RESID'!$E$3:$F$7,2,FALSE)</f>
        <v>2</v>
      </c>
      <c r="O171" s="76" t="s">
        <v>186</v>
      </c>
      <c r="P171" s="111">
        <f>VLOOKUP('MATRIZ DE RIESGOS DE SST'!O171,'MAPAS DE RIESGOS INHER Y RESID'!$O$3:$P$7,2,FALSE)</f>
        <v>16</v>
      </c>
      <c r="Q171" s="111">
        <f>+N171*P171</f>
        <v>32</v>
      </c>
      <c r="R171" s="76" t="str">
        <f>IF(OR('MAPAS DE RIESGOS INHER Y RESID'!$G$7='MATRIZ DE RIESGOS DE SST'!Q171,Q171&lt;'MAPAS DE RIESGOS INHER Y RESID'!$G$3+1),'MAPAS DE RIESGOS INHER Y RESID'!$M$6,IF(OR('MAPAS DE RIESGOS INHER Y RESID'!$H$5='MATRIZ DE RIESGOS DE SST'!Q171,Q171&lt;'MAPAS DE RIESGOS INHER Y RESID'!$I$5+1),'MAPAS DE RIESGOS INHER Y RESID'!$M$5,IF(OR('MAPAS DE RIESGOS INHER Y RESID'!$I$4='MATRIZ DE RIESGOS DE SST'!Q171,Q171&lt;'MAPAS DE RIESGOS INHER Y RESID'!$J$4+1),'MAPAS DE RIESGOS INHER Y RESID'!$M$4,'MAPAS DE RIESGOS INHER Y RESID'!$M$3)))</f>
        <v>MODERADO</v>
      </c>
      <c r="S171" s="116"/>
      <c r="T171" s="116" t="s">
        <v>296</v>
      </c>
      <c r="U171" s="116"/>
      <c r="V171" s="117" t="s">
        <v>647</v>
      </c>
      <c r="W171" s="118" t="s">
        <v>177</v>
      </c>
      <c r="X171" s="92">
        <f>VLOOKUP(W171,'MAPAS DE RIESGOS INHER Y RESID'!$E$16:$F$18,2,FALSE)</f>
        <v>0.9</v>
      </c>
      <c r="Y171" s="119">
        <f>Q171-(Q171*X171)</f>
        <v>3.1999999999999993</v>
      </c>
      <c r="Z171" s="76" t="str">
        <f>IF(OR('MAPAS DE RIESGOS INHER Y RESID'!$G$18='MATRIZ DE RIESGOS DE SST'!Y171,Y171&lt;'MAPAS DE RIESGOS INHER Y RESID'!$G$16+1),'MAPAS DE RIESGOS INHER Y RESID'!$M$19,IF(OR('MAPAS DE RIESGOS INHER Y RESID'!$H$17='MATRIZ DE RIESGOS DE SST'!Y171,Y171&lt;'MAPAS DE RIESGOS INHER Y RESID'!$I$18+1),'MAPAS DE RIESGOS INHER Y RESID'!$M$18,IF(OR('MAPAS DE RIESGOS INHER Y RESID'!$I$17='MATRIZ DE RIESGOS DE SST'!Y171,Y171&lt;'MAPAS DE RIESGOS INHER Y RESID'!$J$17+1),'MAPAS DE RIESGOS INHER Y RESID'!$M$17,'MAPAS DE RIESGOS INHER Y RESID'!$M$16)))</f>
        <v>BAJO</v>
      </c>
      <c r="AA171" s="99" t="str">
        <f>VLOOKUP('MATRIZ DE RIESGOS DE SST'!Z171,'TABLA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72" spans="1:27" s="27" customFormat="1" ht="234" x14ac:dyDescent="0.25">
      <c r="A172" s="123"/>
      <c r="B172" s="123"/>
      <c r="C172" s="123"/>
      <c r="D172" s="123"/>
      <c r="E172" s="123"/>
      <c r="F172" s="123"/>
      <c r="G172" s="123"/>
      <c r="H172" s="123"/>
      <c r="I172" s="123"/>
      <c r="J172" s="101" t="s">
        <v>298</v>
      </c>
      <c r="K172" s="100" t="s">
        <v>388</v>
      </c>
      <c r="L172" s="101" t="s">
        <v>74</v>
      </c>
      <c r="M172" s="76" t="s">
        <v>176</v>
      </c>
      <c r="N172" s="111">
        <f>VLOOKUP('MATRIZ DE RIESGOS DE SST'!M172,'MAPAS DE RIESGOS INHER Y RESID'!$E$3:$F$7,2,FALSE)</f>
        <v>3</v>
      </c>
      <c r="O172" s="76" t="s">
        <v>187</v>
      </c>
      <c r="P172" s="111">
        <f>VLOOKUP('MATRIZ DE RIESGOS DE SST'!O172,'MAPAS DE RIESGOS INHER Y RESID'!$O$3:$P$7,2,FALSE)</f>
        <v>256</v>
      </c>
      <c r="Q172" s="111">
        <f>+N172*P172</f>
        <v>768</v>
      </c>
      <c r="R172" s="76" t="str">
        <f>IF(OR('MAPAS DE RIESGOS INHER Y RESID'!$G$7='MATRIZ DE RIESGOS DE SST'!Q172,Q172&lt;'MAPAS DE RIESGOS INHER Y RESID'!$G$3+1),'MAPAS DE RIESGOS INHER Y RESID'!$M$6,IF(OR('MAPAS DE RIESGOS INHER Y RESID'!$H$5='MATRIZ DE RIESGOS DE SST'!Q172,Q172&lt;'MAPAS DE RIESGOS INHER Y RESID'!$I$5+1),'MAPAS DE RIESGOS INHER Y RESID'!$M$5,IF(OR('MAPAS DE RIESGOS INHER Y RESID'!$I$4='MATRIZ DE RIESGOS DE SST'!Q172,Q172&lt;'MAPAS DE RIESGOS INHER Y RESID'!$J$4+1),'MAPAS DE RIESGOS INHER Y RESID'!$M$4,'MAPAS DE RIESGOS INHER Y RESID'!$M$3)))</f>
        <v>ALTO</v>
      </c>
      <c r="S172" s="116"/>
      <c r="T172" s="116" t="s">
        <v>389</v>
      </c>
      <c r="U172" s="116" t="s">
        <v>390</v>
      </c>
      <c r="V172" s="117" t="s">
        <v>391</v>
      </c>
      <c r="W172" s="118" t="s">
        <v>177</v>
      </c>
      <c r="X172" s="92">
        <f>VLOOKUP(W172,'MAPAS DE RIESGOS INHER Y RESID'!$E$16:$F$18,2,FALSE)</f>
        <v>0.9</v>
      </c>
      <c r="Y172" s="119">
        <f>Q172-(Q172*X172)</f>
        <v>76.799999999999955</v>
      </c>
      <c r="Z172" s="76" t="str">
        <f>IF(OR('MAPAS DE RIESGOS INHER Y RESID'!$G$18='MATRIZ DE RIESGOS DE SST'!Y172,Y172&lt;'MAPAS DE RIESGOS INHER Y RESID'!$G$16+1),'MAPAS DE RIESGOS INHER Y RESID'!$M$19,IF(OR('MAPAS DE RIESGOS INHER Y RESID'!$H$17='MATRIZ DE RIESGOS DE SST'!Y172,Y172&lt;'MAPAS DE RIESGOS INHER Y RESID'!$I$18+1),'MAPAS DE RIESGOS INHER Y RESID'!$M$18,IF(OR('MAPAS DE RIESGOS INHER Y RESID'!$I$17='MATRIZ DE RIESGOS DE SST'!Y172,Y172&lt;'MAPAS DE RIESGOS INHER Y RESID'!$J$17+1),'MAPAS DE RIESGOS INHER Y RESID'!$M$17,'MAPAS DE RIESGOS INHER Y RESID'!$M$16)))</f>
        <v>MODERADO</v>
      </c>
      <c r="AA172" s="99" t="str">
        <f>VLOOKUP('MATRIZ DE RIESGOS DE SST'!Z172,'TABLA DE CRITERIOS'!$A$25:$B$28,2,FALSE)</f>
        <v>Reforzar la divulgación y aplicación de los controles existentes para mejorar su eficacia o complementar dichos controles estableciendo el plan de acción necesario, teniendo en cuenta la jerarquía de definición de controles.</v>
      </c>
    </row>
    <row r="173" spans="1:27" s="27" customFormat="1" ht="195" x14ac:dyDescent="0.25">
      <c r="A173" s="123"/>
      <c r="B173" s="123"/>
      <c r="C173" s="123"/>
      <c r="D173" s="123"/>
      <c r="E173" s="123"/>
      <c r="F173" s="123"/>
      <c r="G173" s="123"/>
      <c r="H173" s="123"/>
      <c r="I173" s="123"/>
      <c r="J173" s="101" t="s">
        <v>301</v>
      </c>
      <c r="K173" s="100" t="s">
        <v>402</v>
      </c>
      <c r="L173" s="101" t="s">
        <v>763</v>
      </c>
      <c r="M173" s="76" t="s">
        <v>182</v>
      </c>
      <c r="N173" s="111">
        <f>VLOOKUP('MATRIZ DE RIESGOS DE SST'!M173,'MAPAS DE RIESGOS INHER Y RESID'!$E$3:$F$7,2,FALSE)</f>
        <v>2</v>
      </c>
      <c r="O173" s="76" t="s">
        <v>186</v>
      </c>
      <c r="P173" s="111">
        <f>VLOOKUP('MATRIZ DE RIESGOS DE SST'!O173,'MAPAS DE RIESGOS INHER Y RESID'!$O$3:$P$7,2,FALSE)</f>
        <v>16</v>
      </c>
      <c r="Q173" s="111">
        <f>+N173*P173</f>
        <v>32</v>
      </c>
      <c r="R173" s="76" t="str">
        <f>IF(OR('MAPAS DE RIESGOS INHER Y RESID'!$G$7='MATRIZ DE RIESGOS DE SST'!Q173,Q173&lt;'MAPAS DE RIESGOS INHER Y RESID'!$G$3+1),'MAPAS DE RIESGOS INHER Y RESID'!$M$6,IF(OR('MAPAS DE RIESGOS INHER Y RESID'!$H$5='MATRIZ DE RIESGOS DE SST'!Q173,Q173&lt;'MAPAS DE RIESGOS INHER Y RESID'!$I$5+1),'MAPAS DE RIESGOS INHER Y RESID'!$M$5,IF(OR('MAPAS DE RIESGOS INHER Y RESID'!$I$4='MATRIZ DE RIESGOS DE SST'!Q173,Q173&lt;'MAPAS DE RIESGOS INHER Y RESID'!$J$4+1),'MAPAS DE RIESGOS INHER Y RESID'!$M$4,'MAPAS DE RIESGOS INHER Y RESID'!$M$3)))</f>
        <v>MODERADO</v>
      </c>
      <c r="S173" s="116" t="s">
        <v>403</v>
      </c>
      <c r="T173" s="116" t="s">
        <v>412</v>
      </c>
      <c r="U173" s="116" t="s">
        <v>413</v>
      </c>
      <c r="V173" s="117" t="s">
        <v>406</v>
      </c>
      <c r="W173" s="118" t="s">
        <v>177</v>
      </c>
      <c r="X173" s="92">
        <f>VLOOKUP(W173,'MAPAS DE RIESGOS INHER Y RESID'!$E$16:$F$18,2,FALSE)</f>
        <v>0.9</v>
      </c>
      <c r="Y173" s="119">
        <f>Q173-(Q173*X173)</f>
        <v>3.1999999999999993</v>
      </c>
      <c r="Z173" s="76" t="str">
        <f>IF(OR('MAPAS DE RIESGOS INHER Y RESID'!$G$18='MATRIZ DE RIESGOS DE SST'!Y173,Y173&lt;'MAPAS DE RIESGOS INHER Y RESID'!$G$16+1),'MAPAS DE RIESGOS INHER Y RESID'!$M$19,IF(OR('MAPAS DE RIESGOS INHER Y RESID'!$H$17='MATRIZ DE RIESGOS DE SST'!Y173,Y173&lt;'MAPAS DE RIESGOS INHER Y RESID'!$I$18+1),'MAPAS DE RIESGOS INHER Y RESID'!$M$18,IF(OR('MAPAS DE RIESGOS INHER Y RESID'!$I$17='MATRIZ DE RIESGOS DE SST'!Y173,Y173&lt;'MAPAS DE RIESGOS INHER Y RESID'!$J$17+1),'MAPAS DE RIESGOS INHER Y RESID'!$M$17,'MAPAS DE RIESGOS INHER Y RESID'!$M$16)))</f>
        <v>BAJO</v>
      </c>
      <c r="AA173" s="99" t="str">
        <f>VLOOKUP('MATRIZ DE RIESGOS DE SST'!Z173,'TABLA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74" spans="1:27" ht="312" x14ac:dyDescent="0.25">
      <c r="A174" s="123"/>
      <c r="B174" s="123"/>
      <c r="C174" s="123"/>
      <c r="D174" s="123"/>
      <c r="E174" s="123"/>
      <c r="F174" s="123"/>
      <c r="G174" s="123"/>
      <c r="H174" s="123"/>
      <c r="I174" s="123"/>
      <c r="J174" s="101" t="s">
        <v>424</v>
      </c>
      <c r="K174" s="100" t="s">
        <v>442</v>
      </c>
      <c r="L174" s="101" t="s">
        <v>85</v>
      </c>
      <c r="M174" s="76" t="s">
        <v>176</v>
      </c>
      <c r="N174" s="111">
        <f>VLOOKUP('MATRIZ DE RIESGOS DE SST'!M174,'MAPAS DE RIESGOS INHER Y RESID'!$E$3:$F$7,2,FALSE)</f>
        <v>3</v>
      </c>
      <c r="O174" s="76" t="s">
        <v>187</v>
      </c>
      <c r="P174" s="111">
        <f>VLOOKUP('MATRIZ DE RIESGOS DE SST'!O174,'MAPAS DE RIESGOS INHER Y RESID'!$O$3:$P$7,2,FALSE)</f>
        <v>256</v>
      </c>
      <c r="Q174" s="111">
        <f t="shared" ref="Q174:Q179" si="32">+N174*P174</f>
        <v>768</v>
      </c>
      <c r="R174" s="76" t="str">
        <f>IF(OR('MAPAS DE RIESGOS INHER Y RESID'!$G$7='MATRIZ DE RIESGOS DE SST'!Q174,Q174&lt;'MAPAS DE RIESGOS INHER Y RESID'!$G$3+1),'MAPAS DE RIESGOS INHER Y RESID'!$M$6,IF(OR('MAPAS DE RIESGOS INHER Y RESID'!$H$5='MATRIZ DE RIESGOS DE SST'!Q174,Q174&lt;'MAPAS DE RIESGOS INHER Y RESID'!$I$5+1),'MAPAS DE RIESGOS INHER Y RESID'!$M$5,IF(OR('MAPAS DE RIESGOS INHER Y RESID'!$I$4='MATRIZ DE RIESGOS DE SST'!Q174,Q174&lt;'MAPAS DE RIESGOS INHER Y RESID'!$J$4+1),'MAPAS DE RIESGOS INHER Y RESID'!$M$4,'MAPAS DE RIESGOS INHER Y RESID'!$M$3)))</f>
        <v>ALTO</v>
      </c>
      <c r="S174" s="116" t="s">
        <v>265</v>
      </c>
      <c r="T174" s="116" t="s">
        <v>433</v>
      </c>
      <c r="U174" s="116" t="s">
        <v>264</v>
      </c>
      <c r="V174" s="117" t="s">
        <v>439</v>
      </c>
      <c r="W174" s="118" t="s">
        <v>177</v>
      </c>
      <c r="X174" s="92">
        <f>VLOOKUP(W174,'MAPAS DE RIESGOS INHER Y RESID'!$E$16:$F$18,2,FALSE)</f>
        <v>0.9</v>
      </c>
      <c r="Y174" s="119">
        <f t="shared" si="31"/>
        <v>76.799999999999955</v>
      </c>
      <c r="Z174" s="76" t="str">
        <f>IF(OR('MAPAS DE RIESGOS INHER Y RESID'!$G$18='MATRIZ DE RIESGOS DE SST'!Y174,Y174&lt;'MAPAS DE RIESGOS INHER Y RESID'!$G$16+1),'MAPAS DE RIESGOS INHER Y RESID'!$M$19,IF(OR('MAPAS DE RIESGOS INHER Y RESID'!$H$17='MATRIZ DE RIESGOS DE SST'!Y174,Y174&lt;'MAPAS DE RIESGOS INHER Y RESID'!$I$18+1),'MAPAS DE RIESGOS INHER Y RESID'!$M$18,IF(OR('MAPAS DE RIESGOS INHER Y RESID'!$I$17='MATRIZ DE RIESGOS DE SST'!Y174,Y174&lt;'MAPAS DE RIESGOS INHER Y RESID'!$J$17+1),'MAPAS DE RIESGOS INHER Y RESID'!$M$17,'MAPAS DE RIESGOS INHER Y RESID'!$M$16)))</f>
        <v>MODERADO</v>
      </c>
      <c r="AA174" s="99" t="str">
        <f>VLOOKUP('MATRIZ DE RIESGOS DE SST'!Z174,'TABLA DE CRITERIOS'!$A$25:$B$28,2,FALSE)</f>
        <v>Reforzar la divulgación y aplicación de los controles existentes para mejorar su eficacia o complementar dichos controles estableciendo el plan de acción necesario, teniendo en cuenta la jerarquía de definición de controles.</v>
      </c>
    </row>
    <row r="175" spans="1:27" ht="195" x14ac:dyDescent="0.25">
      <c r="A175" s="123"/>
      <c r="B175" s="123"/>
      <c r="C175" s="123"/>
      <c r="D175" s="123"/>
      <c r="E175" s="123"/>
      <c r="F175" s="123"/>
      <c r="G175" s="123"/>
      <c r="H175" s="123"/>
      <c r="I175" s="123"/>
      <c r="J175" s="101" t="s">
        <v>416</v>
      </c>
      <c r="K175" s="100" t="s">
        <v>422</v>
      </c>
      <c r="L175" s="101" t="s">
        <v>765</v>
      </c>
      <c r="M175" s="76" t="s">
        <v>182</v>
      </c>
      <c r="N175" s="111">
        <f>VLOOKUP('MATRIZ DE RIESGOS DE SST'!M175,'MAPAS DE RIESGOS INHER Y RESID'!$E$3:$F$7,2,FALSE)</f>
        <v>2</v>
      </c>
      <c r="O175" s="76" t="s">
        <v>185</v>
      </c>
      <c r="P175" s="111">
        <f>VLOOKUP('MATRIZ DE RIESGOS DE SST'!O175,'MAPAS DE RIESGOS INHER Y RESID'!$O$3:$P$7,2,FALSE)</f>
        <v>4</v>
      </c>
      <c r="Q175" s="111">
        <f t="shared" si="32"/>
        <v>8</v>
      </c>
      <c r="R175" s="76" t="str">
        <f>IF(OR('MAPAS DE RIESGOS INHER Y RESID'!$G$7='MATRIZ DE RIESGOS DE SST'!Q175,Q175&lt;'MAPAS DE RIESGOS INHER Y RESID'!$G$3+1),'MAPAS DE RIESGOS INHER Y RESID'!$M$6,IF(OR('MAPAS DE RIESGOS INHER Y RESID'!$H$5='MATRIZ DE RIESGOS DE SST'!Q175,Q175&lt;'MAPAS DE RIESGOS INHER Y RESID'!$I$5+1),'MAPAS DE RIESGOS INHER Y RESID'!$M$5,IF(OR('MAPAS DE RIESGOS INHER Y RESID'!$I$4='MATRIZ DE RIESGOS DE SST'!Q175,Q175&lt;'MAPAS DE RIESGOS INHER Y RESID'!$J$4+1),'MAPAS DE RIESGOS INHER Y RESID'!$M$4,'MAPAS DE RIESGOS INHER Y RESID'!$M$3)))</f>
        <v>BAJO</v>
      </c>
      <c r="S175" s="116"/>
      <c r="T175" s="116"/>
      <c r="U175" s="116" t="s">
        <v>419</v>
      </c>
      <c r="V175" s="117" t="s">
        <v>263</v>
      </c>
      <c r="W175" s="118" t="s">
        <v>176</v>
      </c>
      <c r="X175" s="92">
        <f>VLOOKUP(W175,'MAPAS DE RIESGOS INHER Y RESID'!$E$16:$F$18,2,FALSE)</f>
        <v>0.4</v>
      </c>
      <c r="Y175" s="119">
        <f t="shared" si="31"/>
        <v>4.8</v>
      </c>
      <c r="Z175" s="76" t="str">
        <f>IF(OR('MAPAS DE RIESGOS INHER Y RESID'!$G$18='MATRIZ DE RIESGOS DE SST'!Y175,Y175&lt;'MAPAS DE RIESGOS INHER Y RESID'!$G$16+1),'MAPAS DE RIESGOS INHER Y RESID'!$M$19,IF(OR('MAPAS DE RIESGOS INHER Y RESID'!$H$17='MATRIZ DE RIESGOS DE SST'!Y175,Y175&lt;'MAPAS DE RIESGOS INHER Y RESID'!$I$18+1),'MAPAS DE RIESGOS INHER Y RESID'!$M$18,IF(OR('MAPAS DE RIESGOS INHER Y RESID'!$I$17='MATRIZ DE RIESGOS DE SST'!Y175,Y175&lt;'MAPAS DE RIESGOS INHER Y RESID'!$J$17+1),'MAPAS DE RIESGOS INHER Y RESID'!$M$17,'MAPAS DE RIESGOS INHER Y RESID'!$M$16)))</f>
        <v>BAJO</v>
      </c>
      <c r="AA175" s="99" t="str">
        <f>VLOOKUP('MATRIZ DE RIESGOS DE SST'!Z175,'TABLA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76" spans="1:27" ht="195" x14ac:dyDescent="0.25">
      <c r="A176" s="123"/>
      <c r="B176" s="123"/>
      <c r="C176" s="123"/>
      <c r="D176" s="123"/>
      <c r="E176" s="123"/>
      <c r="F176" s="123"/>
      <c r="G176" s="123"/>
      <c r="H176" s="123"/>
      <c r="I176" s="123"/>
      <c r="J176" s="102" t="s">
        <v>460</v>
      </c>
      <c r="K176" s="102" t="s">
        <v>466</v>
      </c>
      <c r="L176" s="99" t="s">
        <v>92</v>
      </c>
      <c r="M176" s="76" t="s">
        <v>182</v>
      </c>
      <c r="N176" s="111">
        <f>VLOOKUP('MATRIZ DE RIESGOS DE SST'!M176,'MAPAS DE RIESGOS INHER Y RESID'!$E$3:$F$7,2,FALSE)</f>
        <v>2</v>
      </c>
      <c r="O176" s="76" t="s">
        <v>186</v>
      </c>
      <c r="P176" s="111">
        <f>VLOOKUP('MATRIZ DE RIESGOS DE SST'!O176,'MAPAS DE RIESGOS INHER Y RESID'!$O$3:$P$7,2,FALSE)</f>
        <v>16</v>
      </c>
      <c r="Q176" s="111">
        <f t="shared" si="32"/>
        <v>32</v>
      </c>
      <c r="R176" s="76" t="str">
        <f>IF(OR('MAPAS DE RIESGOS INHER Y RESID'!$G$7='MATRIZ DE RIESGOS DE SST'!Q176,Q176&lt;'MAPAS DE RIESGOS INHER Y RESID'!$G$3+1),'MAPAS DE RIESGOS INHER Y RESID'!$M$6,IF(OR('MAPAS DE RIESGOS INHER Y RESID'!$H$5='MATRIZ DE RIESGOS DE SST'!Q176,Q176&lt;'MAPAS DE RIESGOS INHER Y RESID'!$I$5+1),'MAPAS DE RIESGOS INHER Y RESID'!$M$5,IF(OR('MAPAS DE RIESGOS INHER Y RESID'!$I$4='MATRIZ DE RIESGOS DE SST'!Q176,Q176&lt;'MAPAS DE RIESGOS INHER Y RESID'!$J$4+1),'MAPAS DE RIESGOS INHER Y RESID'!$M$4,'MAPAS DE RIESGOS INHER Y RESID'!$M$3)))</f>
        <v>MODERADO</v>
      </c>
      <c r="S176" s="116"/>
      <c r="T176" s="116"/>
      <c r="U176" s="116" t="s">
        <v>463</v>
      </c>
      <c r="V176" s="117" t="s">
        <v>474</v>
      </c>
      <c r="W176" s="118" t="s">
        <v>177</v>
      </c>
      <c r="X176" s="92">
        <f>VLOOKUP(W176,'MAPAS DE RIESGOS INHER Y RESID'!$E$16:$F$18,2,FALSE)</f>
        <v>0.9</v>
      </c>
      <c r="Y176" s="119">
        <f t="shared" si="31"/>
        <v>3.1999999999999993</v>
      </c>
      <c r="Z176" s="76" t="str">
        <f>IF(OR('MAPAS DE RIESGOS INHER Y RESID'!$G$18='MATRIZ DE RIESGOS DE SST'!Y176,Y176&lt;'MAPAS DE RIESGOS INHER Y RESID'!$G$16+1),'MAPAS DE RIESGOS INHER Y RESID'!$M$19,IF(OR('MAPAS DE RIESGOS INHER Y RESID'!$H$17='MATRIZ DE RIESGOS DE SST'!Y176,Y176&lt;'MAPAS DE RIESGOS INHER Y RESID'!$I$18+1),'MAPAS DE RIESGOS INHER Y RESID'!$M$18,IF(OR('MAPAS DE RIESGOS INHER Y RESID'!$I$17='MATRIZ DE RIESGOS DE SST'!Y176,Y176&lt;'MAPAS DE RIESGOS INHER Y RESID'!$J$17+1),'MAPAS DE RIESGOS INHER Y RESID'!$M$17,'MAPAS DE RIESGOS INHER Y RESID'!$M$16)))</f>
        <v>BAJO</v>
      </c>
      <c r="AA176" s="99" t="str">
        <f>VLOOKUP('MATRIZ DE RIESGOS DE SST'!Z176,'TABLA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77" spans="1:27" ht="195" x14ac:dyDescent="0.25">
      <c r="A177" s="123"/>
      <c r="B177" s="123"/>
      <c r="C177" s="123"/>
      <c r="D177" s="123"/>
      <c r="E177" s="123"/>
      <c r="F177" s="123"/>
      <c r="G177" s="123"/>
      <c r="H177" s="123"/>
      <c r="I177" s="123"/>
      <c r="J177" s="99" t="s">
        <v>475</v>
      </c>
      <c r="K177" s="102" t="s">
        <v>94</v>
      </c>
      <c r="L177" s="99" t="s">
        <v>621</v>
      </c>
      <c r="M177" s="76" t="s">
        <v>176</v>
      </c>
      <c r="N177" s="111">
        <f>VLOOKUP('MATRIZ DE RIESGOS DE SST'!M177,'MAPAS DE RIESGOS INHER Y RESID'!$E$3:$F$7,2,FALSE)</f>
        <v>3</v>
      </c>
      <c r="O177" s="76" t="s">
        <v>185</v>
      </c>
      <c r="P177" s="111">
        <f>VLOOKUP('MATRIZ DE RIESGOS DE SST'!O177,'MAPAS DE RIESGOS INHER Y RESID'!$O$3:$P$7,2,FALSE)</f>
        <v>4</v>
      </c>
      <c r="Q177" s="111">
        <f t="shared" si="32"/>
        <v>12</v>
      </c>
      <c r="R177" s="76" t="str">
        <f>IF(OR('MAPAS DE RIESGOS INHER Y RESID'!$G$7='MATRIZ DE RIESGOS DE SST'!Q177,Q177&lt;'MAPAS DE RIESGOS INHER Y RESID'!$G$3+1),'MAPAS DE RIESGOS INHER Y RESID'!$M$6,IF(OR('MAPAS DE RIESGOS INHER Y RESID'!$H$5='MATRIZ DE RIESGOS DE SST'!Q177,Q177&lt;'MAPAS DE RIESGOS INHER Y RESID'!$I$5+1),'MAPAS DE RIESGOS INHER Y RESID'!$M$5,IF(OR('MAPAS DE RIESGOS INHER Y RESID'!$I$4='MATRIZ DE RIESGOS DE SST'!Q177,Q177&lt;'MAPAS DE RIESGOS INHER Y RESID'!$J$4+1),'MAPAS DE RIESGOS INHER Y RESID'!$M$4,'MAPAS DE RIESGOS INHER Y RESID'!$M$3)))</f>
        <v>MODERADO</v>
      </c>
      <c r="S177" s="116"/>
      <c r="T177" s="116" t="s">
        <v>251</v>
      </c>
      <c r="U177" s="116" t="s">
        <v>483</v>
      </c>
      <c r="V177" s="117" t="s">
        <v>484</v>
      </c>
      <c r="W177" s="118" t="s">
        <v>177</v>
      </c>
      <c r="X177" s="92">
        <f>VLOOKUP(W177,'MAPAS DE RIESGOS INHER Y RESID'!$E$16:$F$18,2,FALSE)</f>
        <v>0.9</v>
      </c>
      <c r="Y177" s="119">
        <f t="shared" si="31"/>
        <v>1.1999999999999993</v>
      </c>
      <c r="Z177" s="76" t="str">
        <f>IF(OR('MAPAS DE RIESGOS INHER Y RESID'!$G$18='MATRIZ DE RIESGOS DE SST'!Y177,Y177&lt;'MAPAS DE RIESGOS INHER Y RESID'!$G$16+1),'MAPAS DE RIESGOS INHER Y RESID'!$M$19,IF(OR('MAPAS DE RIESGOS INHER Y RESID'!$H$17='MATRIZ DE RIESGOS DE SST'!Y177,Y177&lt;'MAPAS DE RIESGOS INHER Y RESID'!$I$18+1),'MAPAS DE RIESGOS INHER Y RESID'!$M$18,IF(OR('MAPAS DE RIESGOS INHER Y RESID'!$I$17='MATRIZ DE RIESGOS DE SST'!Y177,Y177&lt;'MAPAS DE RIESGOS INHER Y RESID'!$J$17+1),'MAPAS DE RIESGOS INHER Y RESID'!$M$17,'MAPAS DE RIESGOS INHER Y RESID'!$M$16)))</f>
        <v>BAJO</v>
      </c>
      <c r="AA177" s="99" t="str">
        <f>VLOOKUP('MATRIZ DE RIESGOS DE SST'!Z177,'TABLA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78" spans="1:27" ht="195" x14ac:dyDescent="0.25">
      <c r="A178" s="123"/>
      <c r="B178" s="123"/>
      <c r="C178" s="123"/>
      <c r="D178" s="123"/>
      <c r="E178" s="123"/>
      <c r="F178" s="123"/>
      <c r="G178" s="123"/>
      <c r="H178" s="123"/>
      <c r="I178" s="123"/>
      <c r="J178" s="100" t="s">
        <v>489</v>
      </c>
      <c r="K178" s="100" t="s">
        <v>503</v>
      </c>
      <c r="L178" s="101" t="s">
        <v>491</v>
      </c>
      <c r="M178" s="76" t="s">
        <v>182</v>
      </c>
      <c r="N178" s="111">
        <f>VLOOKUP('MATRIZ DE RIESGOS DE SST'!M178,'MAPAS DE RIESGOS INHER Y RESID'!$E$3:$F$7,2,FALSE)</f>
        <v>2</v>
      </c>
      <c r="O178" s="76" t="s">
        <v>186</v>
      </c>
      <c r="P178" s="111">
        <f>VLOOKUP('MATRIZ DE RIESGOS DE SST'!O178,'MAPAS DE RIESGOS INHER Y RESID'!$O$3:$P$7,2,FALSE)</f>
        <v>16</v>
      </c>
      <c r="Q178" s="111">
        <f t="shared" si="32"/>
        <v>32</v>
      </c>
      <c r="R178" s="76" t="str">
        <f>IF(OR('MAPAS DE RIESGOS INHER Y RESID'!$G$7='MATRIZ DE RIESGOS DE SST'!Q178,Q178&lt;'MAPAS DE RIESGOS INHER Y RESID'!$G$3+1),'MAPAS DE RIESGOS INHER Y RESID'!$M$6,IF(OR('MAPAS DE RIESGOS INHER Y RESID'!$H$5='MATRIZ DE RIESGOS DE SST'!Q178,Q178&lt;'MAPAS DE RIESGOS INHER Y RESID'!$I$5+1),'MAPAS DE RIESGOS INHER Y RESID'!$M$5,IF(OR('MAPAS DE RIESGOS INHER Y RESID'!$I$4='MATRIZ DE RIESGOS DE SST'!Q178,Q178&lt;'MAPAS DE RIESGOS INHER Y RESID'!$J$4+1),'MAPAS DE RIESGOS INHER Y RESID'!$M$4,'MAPAS DE RIESGOS INHER Y RESID'!$M$3)))</f>
        <v>MODERADO</v>
      </c>
      <c r="S178" s="116"/>
      <c r="T178" s="116"/>
      <c r="U178" s="116" t="s">
        <v>452</v>
      </c>
      <c r="V178" s="117" t="s">
        <v>257</v>
      </c>
      <c r="W178" s="118" t="s">
        <v>176</v>
      </c>
      <c r="X178" s="92">
        <f>VLOOKUP(W178,'MAPAS DE RIESGOS INHER Y RESID'!$E$16:$F$18,2,FALSE)</f>
        <v>0.4</v>
      </c>
      <c r="Y178" s="119">
        <f t="shared" si="31"/>
        <v>19.2</v>
      </c>
      <c r="Z178" s="76" t="str">
        <f>IF(OR('MAPAS DE RIESGOS INHER Y RESID'!$G$18='MATRIZ DE RIESGOS DE SST'!Y178,Y178&lt;'MAPAS DE RIESGOS INHER Y RESID'!$G$16+1),'MAPAS DE RIESGOS INHER Y RESID'!$M$19,IF(OR('MAPAS DE RIESGOS INHER Y RESID'!$H$17='MATRIZ DE RIESGOS DE SST'!Y178,Y178&lt;'MAPAS DE RIESGOS INHER Y RESID'!$I$18+1),'MAPAS DE RIESGOS INHER Y RESID'!$M$18,IF(OR('MAPAS DE RIESGOS INHER Y RESID'!$I$17='MATRIZ DE RIESGOS DE SST'!Y178,Y178&lt;'MAPAS DE RIESGOS INHER Y RESID'!$J$17+1),'MAPAS DE RIESGOS INHER Y RESID'!$M$17,'MAPAS DE RIESGOS INHER Y RESID'!$M$16)))</f>
        <v>MODERADO</v>
      </c>
      <c r="AA178" s="99" t="str">
        <f>VLOOKUP('MATRIZ DE RIESGOS DE SST'!Z178,'TABLA DE CRITERIOS'!$A$25:$B$28,2,FALSE)</f>
        <v>Reforzar la divulgación y aplicación de los controles existentes para mejorar su eficacia o complementar dichos controles estableciendo el plan de acción necesario, teniendo en cuenta la jerarquía de definición de controles.</v>
      </c>
    </row>
    <row r="179" spans="1:27" ht="234" x14ac:dyDescent="0.25">
      <c r="A179" s="123"/>
      <c r="B179" s="123"/>
      <c r="C179" s="123"/>
      <c r="D179" s="123"/>
      <c r="E179" s="123"/>
      <c r="F179" s="123"/>
      <c r="G179" s="123"/>
      <c r="H179" s="123"/>
      <c r="I179" s="123"/>
      <c r="J179" s="100" t="s">
        <v>513</v>
      </c>
      <c r="K179" s="100" t="s">
        <v>519</v>
      </c>
      <c r="L179" s="101" t="s">
        <v>103</v>
      </c>
      <c r="M179" s="76" t="s">
        <v>182</v>
      </c>
      <c r="N179" s="111">
        <f>VLOOKUP('MATRIZ DE RIESGOS DE SST'!M179,'MAPAS DE RIESGOS INHER Y RESID'!$E$3:$F$7,2,FALSE)</f>
        <v>2</v>
      </c>
      <c r="O179" s="76" t="s">
        <v>188</v>
      </c>
      <c r="P179" s="111">
        <f>VLOOKUP('MATRIZ DE RIESGOS DE SST'!O179,'MAPAS DE RIESGOS INHER Y RESID'!$O$3:$P$7,2,FALSE)</f>
        <v>65536</v>
      </c>
      <c r="Q179" s="111">
        <f t="shared" si="32"/>
        <v>131072</v>
      </c>
      <c r="R179" s="76" t="str">
        <f>IF(OR('MAPAS DE RIESGOS INHER Y RESID'!$G$7='MATRIZ DE RIESGOS DE SST'!Q179,Q179&lt;'MAPAS DE RIESGOS INHER Y RESID'!$G$3+1),'MAPAS DE RIESGOS INHER Y RESID'!$M$6,IF(OR('MAPAS DE RIESGOS INHER Y RESID'!$H$5='MATRIZ DE RIESGOS DE SST'!Q179,Q179&lt;'MAPAS DE RIESGOS INHER Y RESID'!$I$5+1),'MAPAS DE RIESGOS INHER Y RESID'!$M$5,IF(OR('MAPAS DE RIESGOS INHER Y RESID'!$I$4='MATRIZ DE RIESGOS DE SST'!Q179,Q179&lt;'MAPAS DE RIESGOS INHER Y RESID'!$J$4+1),'MAPAS DE RIESGOS INHER Y RESID'!$M$4,'MAPAS DE RIESGOS INHER Y RESID'!$M$3)))</f>
        <v xml:space="preserve">EXTREMO </v>
      </c>
      <c r="S179" s="116"/>
      <c r="T179" s="116" t="s">
        <v>522</v>
      </c>
      <c r="U179" s="116" t="s">
        <v>521</v>
      </c>
      <c r="V179" s="117" t="s">
        <v>523</v>
      </c>
      <c r="W179" s="118" t="s">
        <v>177</v>
      </c>
      <c r="X179" s="92">
        <f>VLOOKUP(W179,'MAPAS DE RIESGOS INHER Y RESID'!$E$16:$F$18,2,FALSE)</f>
        <v>0.9</v>
      </c>
      <c r="Y179" s="119">
        <f>Q179-(Q179*X179)</f>
        <v>13107.199999999997</v>
      </c>
      <c r="Z179" s="76" t="str">
        <f>IF(OR('MAPAS DE RIESGOS INHER Y RESID'!$G$18='MATRIZ DE RIESGOS DE SST'!Y179,Y179&lt;'MAPAS DE RIESGOS INHER Y RESID'!$G$16+1),'MAPAS DE RIESGOS INHER Y RESID'!$M$19,IF(OR('MAPAS DE RIESGOS INHER Y RESID'!$H$17='MATRIZ DE RIESGOS DE SST'!Y179,Y179&lt;'MAPAS DE RIESGOS INHER Y RESID'!$I$18+1),'MAPAS DE RIESGOS INHER Y RESID'!$M$18,IF(OR('MAPAS DE RIESGOS INHER Y RESID'!$I$17='MATRIZ DE RIESGOS DE SST'!Y179,Y179&lt;'MAPAS DE RIESGOS INHER Y RESID'!$J$17+1),'MAPAS DE RIESGOS INHER Y RESID'!$M$17,'MAPAS DE RIESGOS INHER Y RESID'!$M$16)))</f>
        <v>ALTO</v>
      </c>
      <c r="AA179" s="99" t="str">
        <f>VLOOKUP('MATRIZ DE RIESGOS DE SST'!Z179,'TABLA DE CRITERIOS'!$A$25:$B$28,2,FALSE)</f>
        <v xml:space="preserve">Realizar el análisis de riesgos por la tarea "ART", definiendo los controles específicos o adicionales para su realización según los respectivos procedimientos de trabajo seguro y divulgarlos al personal.  </v>
      </c>
    </row>
    <row r="180" spans="1:27" ht="214.5" x14ac:dyDescent="0.25">
      <c r="A180" s="123"/>
      <c r="B180" s="123"/>
      <c r="C180" s="123"/>
      <c r="D180" s="123"/>
      <c r="E180" s="123"/>
      <c r="F180" s="123"/>
      <c r="G180" s="123"/>
      <c r="H180" s="123"/>
      <c r="I180" s="123"/>
      <c r="J180" s="101" t="s">
        <v>515</v>
      </c>
      <c r="K180" s="100" t="s">
        <v>514</v>
      </c>
      <c r="L180" s="101" t="s">
        <v>518</v>
      </c>
      <c r="M180" s="76" t="s">
        <v>176</v>
      </c>
      <c r="N180" s="111">
        <f>VLOOKUP('MATRIZ DE RIESGOS DE SST'!M180,'MAPAS DE RIESGOS INHER Y RESID'!$E$3:$F$7,2,FALSE)</f>
        <v>3</v>
      </c>
      <c r="O180" s="76" t="s">
        <v>188</v>
      </c>
      <c r="P180" s="111">
        <f>VLOOKUP('MATRIZ DE RIESGOS DE SST'!O180,'MAPAS DE RIESGOS INHER Y RESID'!$O$3:$P$7,2,FALSE)</f>
        <v>65536</v>
      </c>
      <c r="Q180" s="111">
        <f>+N180*P180</f>
        <v>196608</v>
      </c>
      <c r="R180" s="76" t="str">
        <f>IF(OR('MAPAS DE RIESGOS INHER Y RESID'!$G$7='MATRIZ DE RIESGOS DE SST'!Q180,Q180&lt;'MAPAS DE RIESGOS INHER Y RESID'!$G$3+1),'MAPAS DE RIESGOS INHER Y RESID'!$M$6,IF(OR('MAPAS DE RIESGOS INHER Y RESID'!$H$5='MATRIZ DE RIESGOS DE SST'!Q180,Q180&lt;'MAPAS DE RIESGOS INHER Y RESID'!$I$5+1),'MAPAS DE RIESGOS INHER Y RESID'!$M$5,IF(OR('MAPAS DE RIESGOS INHER Y RESID'!$I$4='MATRIZ DE RIESGOS DE SST'!Q180,Q180&lt;'MAPAS DE RIESGOS INHER Y RESID'!$J$4+1),'MAPAS DE RIESGOS INHER Y RESID'!$M$4,'MAPAS DE RIESGOS INHER Y RESID'!$M$3)))</f>
        <v xml:space="preserve">EXTREMO </v>
      </c>
      <c r="S180" s="116" t="s">
        <v>270</v>
      </c>
      <c r="T180" s="116" t="s">
        <v>535</v>
      </c>
      <c r="U180" s="116" t="s">
        <v>524</v>
      </c>
      <c r="V180" s="117" t="s">
        <v>525</v>
      </c>
      <c r="W180" s="118" t="s">
        <v>177</v>
      </c>
      <c r="X180" s="92">
        <f>VLOOKUP(W180,'MAPAS DE RIESGOS INHER Y RESID'!$E$16:$F$18,2,FALSE)</f>
        <v>0.9</v>
      </c>
      <c r="Y180" s="119">
        <f>Q180-(Q180*X180)</f>
        <v>19660.799999999988</v>
      </c>
      <c r="Z180" s="76" t="str">
        <f>IF(OR('MAPAS DE RIESGOS INHER Y RESID'!$G$18='MATRIZ DE RIESGOS DE SST'!Y180,Y180&lt;'MAPAS DE RIESGOS INHER Y RESID'!$G$16+1),'MAPAS DE RIESGOS INHER Y RESID'!$M$19,IF(OR('MAPAS DE RIESGOS INHER Y RESID'!$H$17='MATRIZ DE RIESGOS DE SST'!Y180,Y180&lt;'MAPAS DE RIESGOS INHER Y RESID'!$I$18+1),'MAPAS DE RIESGOS INHER Y RESID'!$M$18,IF(OR('MAPAS DE RIESGOS INHER Y RESID'!$I$17='MATRIZ DE RIESGOS DE SST'!Y180,Y180&lt;'MAPAS DE RIESGOS INHER Y RESID'!$J$17+1),'MAPAS DE RIESGOS INHER Y RESID'!$M$17,'MAPAS DE RIESGOS INHER Y RESID'!$M$16)))</f>
        <v>ALTO</v>
      </c>
      <c r="AA180" s="99" t="str">
        <f>VLOOKUP('MATRIZ DE RIESGOS DE SST'!Z180,'TABLA DE CRITERIOS'!$A$25:$B$28,2,FALSE)</f>
        <v xml:space="preserve">Realizar el análisis de riesgos por la tarea "ART", definiendo los controles específicos o adicionales para su realización según los respectivos procedimientos de trabajo seguro y divulgarlos al personal.  </v>
      </c>
    </row>
    <row r="181" spans="1:27" ht="234" x14ac:dyDescent="0.25">
      <c r="A181" s="123"/>
      <c r="B181" s="123"/>
      <c r="C181" s="123"/>
      <c r="D181" s="123"/>
      <c r="E181" s="123"/>
      <c r="F181" s="123"/>
      <c r="G181" s="123"/>
      <c r="H181" s="123"/>
      <c r="I181" s="123"/>
      <c r="J181" s="99" t="s">
        <v>561</v>
      </c>
      <c r="K181" s="102" t="s">
        <v>111</v>
      </c>
      <c r="L181" s="99" t="s">
        <v>109</v>
      </c>
      <c r="M181" s="76" t="s">
        <v>176</v>
      </c>
      <c r="N181" s="111">
        <f>VLOOKUP('MATRIZ DE RIESGOS DE SST'!M181,'MAPAS DE RIESGOS INHER Y RESID'!$E$3:$F$7,2,FALSE)</f>
        <v>3</v>
      </c>
      <c r="O181" s="76" t="s">
        <v>186</v>
      </c>
      <c r="P181" s="111">
        <f>VLOOKUP('MATRIZ DE RIESGOS DE SST'!O181,'MAPAS DE RIESGOS INHER Y RESID'!$O$3:$P$7,2,FALSE)</f>
        <v>16</v>
      </c>
      <c r="Q181" s="111">
        <f t="shared" ref="Q181" si="33">+N181*P181</f>
        <v>48</v>
      </c>
      <c r="R181" s="76" t="str">
        <f>IF(OR('MAPAS DE RIESGOS INHER Y RESID'!$G$7='MATRIZ DE RIESGOS DE SST'!Q181,Q181&lt;'MAPAS DE RIESGOS INHER Y RESID'!$G$3+1),'MAPAS DE RIESGOS INHER Y RESID'!$M$6,IF(OR('MAPAS DE RIESGOS INHER Y RESID'!$H$5='MATRIZ DE RIESGOS DE SST'!Q181,Q181&lt;'MAPAS DE RIESGOS INHER Y RESID'!$I$5+1),'MAPAS DE RIESGOS INHER Y RESID'!$M$5,IF(OR('MAPAS DE RIESGOS INHER Y RESID'!$I$4='MATRIZ DE RIESGOS DE SST'!Q181,Q181&lt;'MAPAS DE RIESGOS INHER Y RESID'!$J$4+1),'MAPAS DE RIESGOS INHER Y RESID'!$M$4,'MAPAS DE RIESGOS INHER Y RESID'!$M$3)))</f>
        <v>MODERADO</v>
      </c>
      <c r="S181" s="116"/>
      <c r="T181" s="116"/>
      <c r="U181" s="116" t="s">
        <v>554</v>
      </c>
      <c r="V181" s="117" t="s">
        <v>559</v>
      </c>
      <c r="W181" s="118" t="s">
        <v>177</v>
      </c>
      <c r="X181" s="92">
        <f>VLOOKUP(W181,'MAPAS DE RIESGOS INHER Y RESID'!$E$16:$F$18,2,FALSE)</f>
        <v>0.9</v>
      </c>
      <c r="Y181" s="119">
        <f t="shared" ref="Y181" si="34">Q181-(Q181*X181)</f>
        <v>4.7999999999999972</v>
      </c>
      <c r="Z181" s="76" t="str">
        <f>IF(OR('MAPAS DE RIESGOS INHER Y RESID'!$G$18='MATRIZ DE RIESGOS DE SST'!Y181,Y181&lt;'MAPAS DE RIESGOS INHER Y RESID'!$G$16+1),'MAPAS DE RIESGOS INHER Y RESID'!$M$19,IF(OR('MAPAS DE RIESGOS INHER Y RESID'!$H$17='MATRIZ DE RIESGOS DE SST'!Y181,Y181&lt;'MAPAS DE RIESGOS INHER Y RESID'!$I$18+1),'MAPAS DE RIESGOS INHER Y RESID'!$M$18,IF(OR('MAPAS DE RIESGOS INHER Y RESID'!$I$17='MATRIZ DE RIESGOS DE SST'!Y181,Y181&lt;'MAPAS DE RIESGOS INHER Y RESID'!$J$17+1),'MAPAS DE RIESGOS INHER Y RESID'!$M$17,'MAPAS DE RIESGOS INHER Y RESID'!$M$16)))</f>
        <v>BAJO</v>
      </c>
      <c r="AA181" s="99" t="str">
        <f>VLOOKUP('MATRIZ DE RIESGOS DE SST'!Z181,'TABLA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82" spans="1:27" ht="195" x14ac:dyDescent="0.25">
      <c r="A182" s="123"/>
      <c r="B182" s="123"/>
      <c r="C182" s="123"/>
      <c r="D182" s="123"/>
      <c r="E182" s="123"/>
      <c r="F182" s="123"/>
      <c r="G182" s="123"/>
      <c r="H182" s="123"/>
      <c r="I182" s="123"/>
      <c r="J182" s="102" t="s">
        <v>567</v>
      </c>
      <c r="K182" s="102" t="s">
        <v>562</v>
      </c>
      <c r="L182" s="99" t="s">
        <v>113</v>
      </c>
      <c r="M182" s="76" t="s">
        <v>182</v>
      </c>
      <c r="N182" s="111">
        <f>VLOOKUP('MATRIZ DE RIESGOS DE SST'!M182,'MAPAS DE RIESGOS INHER Y RESID'!$E$3:$F$7,2,FALSE)</f>
        <v>2</v>
      </c>
      <c r="O182" s="76" t="s">
        <v>186</v>
      </c>
      <c r="P182" s="111">
        <f>VLOOKUP('MATRIZ DE RIESGOS DE SST'!O182,'MAPAS DE RIESGOS INHER Y RESID'!$O$3:$P$7,2,FALSE)</f>
        <v>16</v>
      </c>
      <c r="Q182" s="111">
        <f>+N182*P182</f>
        <v>32</v>
      </c>
      <c r="R182" s="76" t="str">
        <f>IF(OR('MAPAS DE RIESGOS INHER Y RESID'!$G$7='MATRIZ DE RIESGOS DE SST'!Q182,Q182&lt;'MAPAS DE RIESGOS INHER Y RESID'!$G$3+1),'MAPAS DE RIESGOS INHER Y RESID'!$M$6,IF(OR('MAPAS DE RIESGOS INHER Y RESID'!$H$5='MATRIZ DE RIESGOS DE SST'!Q182,Q182&lt;'MAPAS DE RIESGOS INHER Y RESID'!$I$5+1),'MAPAS DE RIESGOS INHER Y RESID'!$M$5,IF(OR('MAPAS DE RIESGOS INHER Y RESID'!$I$4='MATRIZ DE RIESGOS DE SST'!Q182,Q182&lt;'MAPAS DE RIESGOS INHER Y RESID'!$J$4+1),'MAPAS DE RIESGOS INHER Y RESID'!$M$4,'MAPAS DE RIESGOS INHER Y RESID'!$M$3)))</f>
        <v>MODERADO</v>
      </c>
      <c r="S182" s="116"/>
      <c r="T182" s="116"/>
      <c r="U182" s="116" t="s">
        <v>566</v>
      </c>
      <c r="V182" s="117" t="s">
        <v>257</v>
      </c>
      <c r="W182" s="118" t="s">
        <v>177</v>
      </c>
      <c r="X182" s="92">
        <f>VLOOKUP(W182,'MAPAS DE RIESGOS INHER Y RESID'!$E$16:$F$18,2,FALSE)</f>
        <v>0.9</v>
      </c>
      <c r="Y182" s="119">
        <f>Q182-(Q182*X182)</f>
        <v>3.1999999999999993</v>
      </c>
      <c r="Z182" s="76" t="str">
        <f>IF(OR('MAPAS DE RIESGOS INHER Y RESID'!$G$18='MATRIZ DE RIESGOS DE SST'!Y182,Y182&lt;'MAPAS DE RIESGOS INHER Y RESID'!$G$16+1),'MAPAS DE RIESGOS INHER Y RESID'!$M$19,IF(OR('MAPAS DE RIESGOS INHER Y RESID'!$H$17='MATRIZ DE RIESGOS DE SST'!Y182,Y182&lt;'MAPAS DE RIESGOS INHER Y RESID'!$I$18+1),'MAPAS DE RIESGOS INHER Y RESID'!$M$18,IF(OR('MAPAS DE RIESGOS INHER Y RESID'!$I$17='MATRIZ DE RIESGOS DE SST'!Y182,Y182&lt;'MAPAS DE RIESGOS INHER Y RESID'!$J$17+1),'MAPAS DE RIESGOS INHER Y RESID'!$M$17,'MAPAS DE RIESGOS INHER Y RESID'!$M$16)))</f>
        <v>BAJO</v>
      </c>
      <c r="AA182" s="99" t="str">
        <f>VLOOKUP('MATRIZ DE RIESGOS DE SST'!Z182,'TABLA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83" spans="1:27" ht="214.5" x14ac:dyDescent="0.25">
      <c r="A183" s="122" t="s">
        <v>529</v>
      </c>
      <c r="B183" s="122" t="s">
        <v>674</v>
      </c>
      <c r="C183" s="122" t="s">
        <v>245</v>
      </c>
      <c r="D183" s="155"/>
      <c r="E183" s="122" t="s">
        <v>245</v>
      </c>
      <c r="F183" s="122" t="s">
        <v>245</v>
      </c>
      <c r="G183" s="154"/>
      <c r="H183" s="154"/>
      <c r="I183" s="122" t="s">
        <v>738</v>
      </c>
      <c r="J183" s="99" t="s">
        <v>276</v>
      </c>
      <c r="K183" s="102" t="s">
        <v>682</v>
      </c>
      <c r="L183" s="99" t="s">
        <v>683</v>
      </c>
      <c r="M183" s="76" t="s">
        <v>182</v>
      </c>
      <c r="N183" s="111">
        <f>VLOOKUP('MATRIZ DE RIESGOS DE SST'!M183,'MAPAS DE RIESGOS INHER Y RESID'!$E$3:$F$7,2,FALSE)</f>
        <v>2</v>
      </c>
      <c r="O183" s="76" t="s">
        <v>186</v>
      </c>
      <c r="P183" s="111">
        <f>VLOOKUP('MATRIZ DE RIESGOS DE SST'!O183,'MAPAS DE RIESGOS INHER Y RESID'!$O$3:$P$7,2,FALSE)</f>
        <v>16</v>
      </c>
      <c r="Q183" s="111">
        <f>+N183*P183</f>
        <v>32</v>
      </c>
      <c r="R183" s="76" t="str">
        <f>IF(OR('MAPAS DE RIESGOS INHER Y RESID'!$G$7='MATRIZ DE RIESGOS DE SST'!Q183,Q183&lt;'MAPAS DE RIESGOS INHER Y RESID'!$G$3+1),'MAPAS DE RIESGOS INHER Y RESID'!$M$6,IF(OR('MAPAS DE RIESGOS INHER Y RESID'!$H$5='MATRIZ DE RIESGOS DE SST'!Q183,Q183&lt;'MAPAS DE RIESGOS INHER Y RESID'!$I$5+1),'MAPAS DE RIESGOS INHER Y RESID'!$M$5,IF(OR('MAPAS DE RIESGOS INHER Y RESID'!$I$4='MATRIZ DE RIESGOS DE SST'!Q183,Q183&lt;'MAPAS DE RIESGOS INHER Y RESID'!$J$4+1),'MAPAS DE RIESGOS INHER Y RESID'!$M$4,'MAPAS DE RIESGOS INHER Y RESID'!$M$3)))</f>
        <v>MODERADO</v>
      </c>
      <c r="S183" s="116"/>
      <c r="T183" s="116"/>
      <c r="U183" s="116" t="s">
        <v>645</v>
      </c>
      <c r="V183" s="117" t="s">
        <v>686</v>
      </c>
      <c r="W183" s="118" t="s">
        <v>176</v>
      </c>
      <c r="X183" s="92">
        <f>VLOOKUP(W183,'MAPAS DE RIESGOS INHER Y RESID'!$E$16:$F$18,2,FALSE)</f>
        <v>0.4</v>
      </c>
      <c r="Y183" s="119">
        <f>Q183-(Q183*X183)</f>
        <v>19.2</v>
      </c>
      <c r="Z183" s="76" t="str">
        <f>IF(OR('MAPAS DE RIESGOS INHER Y RESID'!$G$18='MATRIZ DE RIESGOS DE SST'!Y183,Y183&lt;'MAPAS DE RIESGOS INHER Y RESID'!$G$16+1),'MAPAS DE RIESGOS INHER Y RESID'!$M$19,IF(OR('MAPAS DE RIESGOS INHER Y RESID'!$H$17='MATRIZ DE RIESGOS DE SST'!Y183,Y183&lt;'MAPAS DE RIESGOS INHER Y RESID'!$I$18+1),'MAPAS DE RIESGOS INHER Y RESID'!$M$18,IF(OR('MAPAS DE RIESGOS INHER Y RESID'!$I$17='MATRIZ DE RIESGOS DE SST'!Y183,Y183&lt;'MAPAS DE RIESGOS INHER Y RESID'!$J$17+1),'MAPAS DE RIESGOS INHER Y RESID'!$M$17,'MAPAS DE RIESGOS INHER Y RESID'!$M$16)))</f>
        <v>MODERADO</v>
      </c>
      <c r="AA183" s="99" t="str">
        <f>VLOOKUP('MATRIZ DE RIESGOS DE SST'!Z183,'TABLA DE CRITERIOS'!$A$25:$B$28,2,FALSE)</f>
        <v>Reforzar la divulgación y aplicación de los controles existentes para mejorar su eficacia o complementar dichos controles estableciendo el plan de acción necesario, teniendo en cuenta la jerarquía de definición de controles.</v>
      </c>
    </row>
    <row r="184" spans="1:27" ht="195" x14ac:dyDescent="0.25">
      <c r="A184" s="123"/>
      <c r="B184" s="123"/>
      <c r="C184" s="123"/>
      <c r="D184" s="156"/>
      <c r="E184" s="123"/>
      <c r="F184" s="123"/>
      <c r="G184" s="144"/>
      <c r="H184" s="144"/>
      <c r="I184" s="123"/>
      <c r="J184" s="99" t="s">
        <v>277</v>
      </c>
      <c r="K184" s="102" t="s">
        <v>311</v>
      </c>
      <c r="L184" s="99" t="s">
        <v>685</v>
      </c>
      <c r="M184" s="76" t="s">
        <v>176</v>
      </c>
      <c r="N184" s="111">
        <f>VLOOKUP('MATRIZ DE RIESGOS DE SST'!M184,'MAPAS DE RIESGOS INHER Y RESID'!$E$3:$F$7,2,FALSE)</f>
        <v>3</v>
      </c>
      <c r="O184" s="76" t="s">
        <v>186</v>
      </c>
      <c r="P184" s="111">
        <f>VLOOKUP('MATRIZ DE RIESGOS DE SST'!O184,'MAPAS DE RIESGOS INHER Y RESID'!$O$3:$P$7,2,FALSE)</f>
        <v>16</v>
      </c>
      <c r="Q184" s="111">
        <f t="shared" ref="Q184:Q214" si="35">+N184*P184</f>
        <v>48</v>
      </c>
      <c r="R184" s="76" t="str">
        <f>IF(OR('MAPAS DE RIESGOS INHER Y RESID'!$G$7='MATRIZ DE RIESGOS DE SST'!Q184,Q184&lt;'MAPAS DE RIESGOS INHER Y RESID'!$G$3+1),'MAPAS DE RIESGOS INHER Y RESID'!$M$6,IF(OR('MAPAS DE RIESGOS INHER Y RESID'!$H$5='MATRIZ DE RIESGOS DE SST'!Q184,Q184&lt;'MAPAS DE RIESGOS INHER Y RESID'!$I$5+1),'MAPAS DE RIESGOS INHER Y RESID'!$M$5,IF(OR('MAPAS DE RIESGOS INHER Y RESID'!$I$4='MATRIZ DE RIESGOS DE SST'!Q184,Q184&lt;'MAPAS DE RIESGOS INHER Y RESID'!$J$4+1),'MAPAS DE RIESGOS INHER Y RESID'!$M$4,'MAPAS DE RIESGOS INHER Y RESID'!$M$3)))</f>
        <v>MODERADO</v>
      </c>
      <c r="S184" s="116"/>
      <c r="T184" s="116"/>
      <c r="U184" s="116" t="s">
        <v>689</v>
      </c>
      <c r="V184" s="117"/>
      <c r="W184" s="118" t="s">
        <v>177</v>
      </c>
      <c r="X184" s="92">
        <f>VLOOKUP(W184,'MAPAS DE RIESGOS INHER Y RESID'!$E$16:$F$18,2,FALSE)</f>
        <v>0.9</v>
      </c>
      <c r="Y184" s="119">
        <f t="shared" ref="Y184:Y214" si="36">Q184-(Q184*X184)</f>
        <v>4.7999999999999972</v>
      </c>
      <c r="Z184" s="76" t="str">
        <f>IF(OR('MAPAS DE RIESGOS INHER Y RESID'!$G$18='MATRIZ DE RIESGOS DE SST'!Y184,Y184&lt;'MAPAS DE RIESGOS INHER Y RESID'!$G$16+1),'MAPAS DE RIESGOS INHER Y RESID'!$M$19,IF(OR('MAPAS DE RIESGOS INHER Y RESID'!$H$17='MATRIZ DE RIESGOS DE SST'!Y184,Y184&lt;'MAPAS DE RIESGOS INHER Y RESID'!$I$18+1),'MAPAS DE RIESGOS INHER Y RESID'!$M$18,IF(OR('MAPAS DE RIESGOS INHER Y RESID'!$I$17='MATRIZ DE RIESGOS DE SST'!Y184,Y184&lt;'MAPAS DE RIESGOS INHER Y RESID'!$J$17+1),'MAPAS DE RIESGOS INHER Y RESID'!$M$17,'MAPAS DE RIESGOS INHER Y RESID'!$M$16)))</f>
        <v>BAJO</v>
      </c>
      <c r="AA184" s="99" t="str">
        <f>VLOOKUP('MATRIZ DE RIESGOS DE SST'!Z184,'TABLA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85" spans="1:27" ht="156" x14ac:dyDescent="0.25">
      <c r="A185" s="123"/>
      <c r="B185" s="123"/>
      <c r="C185" s="123"/>
      <c r="D185" s="156"/>
      <c r="E185" s="123"/>
      <c r="F185" s="123"/>
      <c r="G185" s="144"/>
      <c r="H185" s="144"/>
      <c r="I185" s="123"/>
      <c r="J185" s="100" t="s">
        <v>278</v>
      </c>
      <c r="K185" s="100" t="s">
        <v>312</v>
      </c>
      <c r="L185" s="101" t="s">
        <v>690</v>
      </c>
      <c r="M185" s="76" t="s">
        <v>176</v>
      </c>
      <c r="N185" s="111">
        <f>VLOOKUP('MATRIZ DE RIESGOS DE SST'!M185,'MAPAS DE RIESGOS INHER Y RESID'!$E$3:$F$7,2,FALSE)</f>
        <v>3</v>
      </c>
      <c r="O185" s="76" t="s">
        <v>187</v>
      </c>
      <c r="P185" s="111">
        <f>VLOOKUP('MATRIZ DE RIESGOS DE SST'!O185,'MAPAS DE RIESGOS INHER Y RESID'!$O$3:$P$7,2,FALSE)</f>
        <v>256</v>
      </c>
      <c r="Q185" s="111">
        <f t="shared" si="35"/>
        <v>768</v>
      </c>
      <c r="R185" s="76" t="str">
        <f>IF(OR('MAPAS DE RIESGOS INHER Y RESID'!$G$7='MATRIZ DE RIESGOS DE SST'!Q185,Q185&lt;'MAPAS DE RIESGOS INHER Y RESID'!$G$3+1),'MAPAS DE RIESGOS INHER Y RESID'!$M$6,IF(OR('MAPAS DE RIESGOS INHER Y RESID'!$H$5='MATRIZ DE RIESGOS DE SST'!Q185,Q185&lt;'MAPAS DE RIESGOS INHER Y RESID'!$I$5+1),'MAPAS DE RIESGOS INHER Y RESID'!$M$5,IF(OR('MAPAS DE RIESGOS INHER Y RESID'!$I$4='MATRIZ DE RIESGOS DE SST'!Q185,Q185&lt;'MAPAS DE RIESGOS INHER Y RESID'!$J$4+1),'MAPAS DE RIESGOS INHER Y RESID'!$M$4,'MAPAS DE RIESGOS INHER Y RESID'!$M$3)))</f>
        <v>ALTO</v>
      </c>
      <c r="S185" s="116"/>
      <c r="T185" s="116"/>
      <c r="U185" s="116" t="s">
        <v>691</v>
      </c>
      <c r="V185" s="117" t="s">
        <v>692</v>
      </c>
      <c r="W185" s="118" t="s">
        <v>177</v>
      </c>
      <c r="X185" s="92">
        <f>VLOOKUP(W185,'MAPAS DE RIESGOS INHER Y RESID'!$E$16:$F$18,2,FALSE)</f>
        <v>0.9</v>
      </c>
      <c r="Y185" s="119">
        <f t="shared" si="36"/>
        <v>76.799999999999955</v>
      </c>
      <c r="Z185" s="76" t="str">
        <f>IF(OR('MAPAS DE RIESGOS INHER Y RESID'!$G$18='MATRIZ DE RIESGOS DE SST'!Y185,Y185&lt;'MAPAS DE RIESGOS INHER Y RESID'!$G$16+1),'MAPAS DE RIESGOS INHER Y RESID'!$M$19,IF(OR('MAPAS DE RIESGOS INHER Y RESID'!$H$17='MATRIZ DE RIESGOS DE SST'!Y185,Y185&lt;'MAPAS DE RIESGOS INHER Y RESID'!$I$18+1),'MAPAS DE RIESGOS INHER Y RESID'!$M$18,IF(OR('MAPAS DE RIESGOS INHER Y RESID'!$I$17='MATRIZ DE RIESGOS DE SST'!Y185,Y185&lt;'MAPAS DE RIESGOS INHER Y RESID'!$J$17+1),'MAPAS DE RIESGOS INHER Y RESID'!$M$17,'MAPAS DE RIESGOS INHER Y RESID'!$M$16)))</f>
        <v>MODERADO</v>
      </c>
      <c r="AA185" s="99" t="str">
        <f>VLOOKUP('MATRIZ DE RIESGOS DE SST'!Z185,'TABLA DE CRITERIOS'!$A$25:$B$28,2,FALSE)</f>
        <v>Reforzar la divulgación y aplicación de los controles existentes para mejorar su eficacia o complementar dichos controles estableciendo el plan de acción necesario, teniendo en cuenta la jerarquía de definición de controles.</v>
      </c>
    </row>
    <row r="186" spans="1:27" ht="195" x14ac:dyDescent="0.25">
      <c r="A186" s="123"/>
      <c r="B186" s="123"/>
      <c r="C186" s="123"/>
      <c r="D186" s="156"/>
      <c r="E186" s="123"/>
      <c r="F186" s="123"/>
      <c r="G186" s="144"/>
      <c r="H186" s="144"/>
      <c r="I186" s="123"/>
      <c r="J186" s="101" t="s">
        <v>279</v>
      </c>
      <c r="K186" s="100" t="s">
        <v>23</v>
      </c>
      <c r="L186" s="101" t="s">
        <v>694</v>
      </c>
      <c r="M186" s="76" t="s">
        <v>182</v>
      </c>
      <c r="N186" s="111">
        <f>VLOOKUP('MATRIZ DE RIESGOS DE SST'!M186,'MAPAS DE RIESGOS INHER Y RESID'!$E$3:$F$7,2,FALSE)</f>
        <v>2</v>
      </c>
      <c r="O186" s="76" t="s">
        <v>186</v>
      </c>
      <c r="P186" s="111">
        <f>VLOOKUP('MATRIZ DE RIESGOS DE SST'!O186,'MAPAS DE RIESGOS INHER Y RESID'!$O$3:$P$7,2,FALSE)</f>
        <v>16</v>
      </c>
      <c r="Q186" s="111">
        <f>+N186*P186</f>
        <v>32</v>
      </c>
      <c r="R186" s="76" t="str">
        <f>IF(OR('MAPAS DE RIESGOS INHER Y RESID'!$G$7='MATRIZ DE RIESGOS DE SST'!Q186,Q186&lt;'MAPAS DE RIESGOS INHER Y RESID'!$G$3+1),'MAPAS DE RIESGOS INHER Y RESID'!$M$6,IF(OR('MAPAS DE RIESGOS INHER Y RESID'!$H$5='MATRIZ DE RIESGOS DE SST'!Q186,Q186&lt;'MAPAS DE RIESGOS INHER Y RESID'!$I$5+1),'MAPAS DE RIESGOS INHER Y RESID'!$M$5,IF(OR('MAPAS DE RIESGOS INHER Y RESID'!$I$4='MATRIZ DE RIESGOS DE SST'!Q186,Q186&lt;'MAPAS DE RIESGOS INHER Y RESID'!$J$4+1),'MAPAS DE RIESGOS INHER Y RESID'!$M$4,'MAPAS DE RIESGOS INHER Y RESID'!$M$3)))</f>
        <v>MODERADO</v>
      </c>
      <c r="S186" s="116"/>
      <c r="T186" s="116" t="s">
        <v>272</v>
      </c>
      <c r="U186" s="116"/>
      <c r="V186" s="117" t="s">
        <v>695</v>
      </c>
      <c r="W186" s="118" t="s">
        <v>177</v>
      </c>
      <c r="X186" s="92">
        <f>VLOOKUP(W186,'MAPAS DE RIESGOS INHER Y RESID'!$E$16:$F$18,2,FALSE)</f>
        <v>0.9</v>
      </c>
      <c r="Y186" s="119">
        <f>Q186-(Q186*X186)</f>
        <v>3.1999999999999993</v>
      </c>
      <c r="Z186" s="76" t="str">
        <f>IF(OR('MAPAS DE RIESGOS INHER Y RESID'!$G$18='MATRIZ DE RIESGOS DE SST'!Y186,Y186&lt;'MAPAS DE RIESGOS INHER Y RESID'!$G$16+1),'MAPAS DE RIESGOS INHER Y RESID'!$M$19,IF(OR('MAPAS DE RIESGOS INHER Y RESID'!$H$17='MATRIZ DE RIESGOS DE SST'!Y186,Y186&lt;'MAPAS DE RIESGOS INHER Y RESID'!$I$18+1),'MAPAS DE RIESGOS INHER Y RESID'!$M$18,IF(OR('MAPAS DE RIESGOS INHER Y RESID'!$I$17='MATRIZ DE RIESGOS DE SST'!Y186,Y186&lt;'MAPAS DE RIESGOS INHER Y RESID'!$J$17+1),'MAPAS DE RIESGOS INHER Y RESID'!$M$17,'MAPAS DE RIESGOS INHER Y RESID'!$M$16)))</f>
        <v>BAJO</v>
      </c>
      <c r="AA186" s="99" t="str">
        <f>VLOOKUP('MATRIZ DE RIESGOS DE SST'!Z186,'TABLA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87" spans="1:27" ht="195" x14ac:dyDescent="0.25">
      <c r="A187" s="123"/>
      <c r="B187" s="123"/>
      <c r="C187" s="123"/>
      <c r="D187" s="156"/>
      <c r="E187" s="123"/>
      <c r="F187" s="123"/>
      <c r="G187" s="144"/>
      <c r="H187" s="144"/>
      <c r="I187" s="123"/>
      <c r="J187" s="101" t="s">
        <v>280</v>
      </c>
      <c r="K187" s="100" t="s">
        <v>700</v>
      </c>
      <c r="L187" s="101" t="s">
        <v>694</v>
      </c>
      <c r="M187" s="76" t="s">
        <v>182</v>
      </c>
      <c r="N187" s="111">
        <f>VLOOKUP('MATRIZ DE RIESGOS DE SST'!M187,'MAPAS DE RIESGOS INHER Y RESID'!$E$3:$F$7,2,FALSE)</f>
        <v>2</v>
      </c>
      <c r="O187" s="76" t="s">
        <v>185</v>
      </c>
      <c r="P187" s="111">
        <f>VLOOKUP('MATRIZ DE RIESGOS DE SST'!O187,'MAPAS DE RIESGOS INHER Y RESID'!$O$3:$P$7,2,FALSE)</f>
        <v>4</v>
      </c>
      <c r="Q187" s="111">
        <f t="shared" si="35"/>
        <v>8</v>
      </c>
      <c r="R187" s="76" t="str">
        <f>IF(OR('MAPAS DE RIESGOS INHER Y RESID'!$G$7='MATRIZ DE RIESGOS DE SST'!Q187,Q187&lt;'MAPAS DE RIESGOS INHER Y RESID'!$G$3+1),'MAPAS DE RIESGOS INHER Y RESID'!$M$6,IF(OR('MAPAS DE RIESGOS INHER Y RESID'!$H$5='MATRIZ DE RIESGOS DE SST'!Q187,Q187&lt;'MAPAS DE RIESGOS INHER Y RESID'!$I$5+1),'MAPAS DE RIESGOS INHER Y RESID'!$M$5,IF(OR('MAPAS DE RIESGOS INHER Y RESID'!$I$4='MATRIZ DE RIESGOS DE SST'!Q187,Q187&lt;'MAPAS DE RIESGOS INHER Y RESID'!$J$4+1),'MAPAS DE RIESGOS INHER Y RESID'!$M$4,'MAPAS DE RIESGOS INHER Y RESID'!$M$3)))</f>
        <v>BAJO</v>
      </c>
      <c r="S187" s="116"/>
      <c r="T187" s="116"/>
      <c r="U187" s="116" t="s">
        <v>649</v>
      </c>
      <c r="V187" s="117" t="s">
        <v>697</v>
      </c>
      <c r="W187" s="118" t="s">
        <v>176</v>
      </c>
      <c r="X187" s="92">
        <f>VLOOKUP(W187,'MAPAS DE RIESGOS INHER Y RESID'!$E$16:$F$18,2,FALSE)</f>
        <v>0.4</v>
      </c>
      <c r="Y187" s="119">
        <f t="shared" si="36"/>
        <v>4.8</v>
      </c>
      <c r="Z187" s="76" t="str">
        <f>IF(OR('MAPAS DE RIESGOS INHER Y RESID'!$G$18='MATRIZ DE RIESGOS DE SST'!Y187,Y187&lt;'MAPAS DE RIESGOS INHER Y RESID'!$G$16+1),'MAPAS DE RIESGOS INHER Y RESID'!$M$19,IF(OR('MAPAS DE RIESGOS INHER Y RESID'!$H$17='MATRIZ DE RIESGOS DE SST'!Y187,Y187&lt;'MAPAS DE RIESGOS INHER Y RESID'!$I$18+1),'MAPAS DE RIESGOS INHER Y RESID'!$M$18,IF(OR('MAPAS DE RIESGOS INHER Y RESID'!$I$17='MATRIZ DE RIESGOS DE SST'!Y187,Y187&lt;'MAPAS DE RIESGOS INHER Y RESID'!$J$17+1),'MAPAS DE RIESGOS INHER Y RESID'!$M$17,'MAPAS DE RIESGOS INHER Y RESID'!$M$16)))</f>
        <v>BAJO</v>
      </c>
      <c r="AA187" s="99" t="str">
        <f>VLOOKUP('MATRIZ DE RIESGOS DE SST'!Z187,'TABLA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88" spans="1:27" ht="195" x14ac:dyDescent="0.25">
      <c r="A188" s="123"/>
      <c r="B188" s="123"/>
      <c r="C188" s="123"/>
      <c r="D188" s="156"/>
      <c r="E188" s="123"/>
      <c r="F188" s="123"/>
      <c r="G188" s="144"/>
      <c r="H188" s="144"/>
      <c r="I188" s="123"/>
      <c r="J188" s="101" t="s">
        <v>283</v>
      </c>
      <c r="K188" s="100" t="s">
        <v>592</v>
      </c>
      <c r="L188" s="101" t="s">
        <v>694</v>
      </c>
      <c r="M188" s="76" t="s">
        <v>183</v>
      </c>
      <c r="N188" s="111">
        <f>VLOOKUP('MATRIZ DE RIESGOS DE SST'!M188,'MAPAS DE RIESGOS INHER Y RESID'!$E$3:$F$7,2,FALSE)</f>
        <v>1</v>
      </c>
      <c r="O188" s="76" t="s">
        <v>185</v>
      </c>
      <c r="P188" s="111">
        <f>VLOOKUP('MATRIZ DE RIESGOS DE SST'!O188,'MAPAS DE RIESGOS INHER Y RESID'!$O$3:$P$7,2,FALSE)</f>
        <v>4</v>
      </c>
      <c r="Q188" s="111">
        <f t="shared" si="35"/>
        <v>4</v>
      </c>
      <c r="R188" s="76" t="str">
        <f>IF(OR('MAPAS DE RIESGOS INHER Y RESID'!$G$7='MATRIZ DE RIESGOS DE SST'!Q188,Q188&lt;'MAPAS DE RIESGOS INHER Y RESID'!$G$3+1),'MAPAS DE RIESGOS INHER Y RESID'!$M$6,IF(OR('MAPAS DE RIESGOS INHER Y RESID'!$H$5='MATRIZ DE RIESGOS DE SST'!Q188,Q188&lt;'MAPAS DE RIESGOS INHER Y RESID'!$I$5+1),'MAPAS DE RIESGOS INHER Y RESID'!$M$5,IF(OR('MAPAS DE RIESGOS INHER Y RESID'!$I$4='MATRIZ DE RIESGOS DE SST'!Q188,Q188&lt;'MAPAS DE RIESGOS INHER Y RESID'!$J$4+1),'MAPAS DE RIESGOS INHER Y RESID'!$M$4,'MAPAS DE RIESGOS INHER Y RESID'!$M$3)))</f>
        <v>BAJO</v>
      </c>
      <c r="S188" s="116"/>
      <c r="T188" s="116"/>
      <c r="U188" s="116" t="s">
        <v>649</v>
      </c>
      <c r="V188" s="117" t="s">
        <v>697</v>
      </c>
      <c r="W188" s="118" t="s">
        <v>176</v>
      </c>
      <c r="X188" s="92">
        <f>VLOOKUP(W188,'MAPAS DE RIESGOS INHER Y RESID'!$E$16:$F$18,2,FALSE)</f>
        <v>0.4</v>
      </c>
      <c r="Y188" s="119">
        <f t="shared" si="36"/>
        <v>2.4</v>
      </c>
      <c r="Z188" s="76" t="str">
        <f>IF(OR('MAPAS DE RIESGOS INHER Y RESID'!$G$18='MATRIZ DE RIESGOS DE SST'!Y188,Y188&lt;'MAPAS DE RIESGOS INHER Y RESID'!$G$16+1),'MAPAS DE RIESGOS INHER Y RESID'!$M$19,IF(OR('MAPAS DE RIESGOS INHER Y RESID'!$H$17='MATRIZ DE RIESGOS DE SST'!Y188,Y188&lt;'MAPAS DE RIESGOS INHER Y RESID'!$I$18+1),'MAPAS DE RIESGOS INHER Y RESID'!$M$18,IF(OR('MAPAS DE RIESGOS INHER Y RESID'!$I$17='MATRIZ DE RIESGOS DE SST'!Y188,Y188&lt;'MAPAS DE RIESGOS INHER Y RESID'!$J$17+1),'MAPAS DE RIESGOS INHER Y RESID'!$M$17,'MAPAS DE RIESGOS INHER Y RESID'!$M$16)))</f>
        <v>BAJO</v>
      </c>
      <c r="AA188" s="99" t="str">
        <f>VLOOKUP('MATRIZ DE RIESGOS DE SST'!Z188,'TABLA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89" spans="1:27" ht="195" x14ac:dyDescent="0.25">
      <c r="A189" s="123"/>
      <c r="B189" s="123"/>
      <c r="C189" s="123"/>
      <c r="D189" s="156"/>
      <c r="E189" s="123"/>
      <c r="F189" s="123"/>
      <c r="G189" s="144"/>
      <c r="H189" s="144"/>
      <c r="I189" s="123"/>
      <c r="J189" s="100" t="s">
        <v>755</v>
      </c>
      <c r="K189" s="100" t="s">
        <v>33</v>
      </c>
      <c r="L189" s="101" t="s">
        <v>706</v>
      </c>
      <c r="M189" s="76" t="s">
        <v>182</v>
      </c>
      <c r="N189" s="111">
        <f>VLOOKUP('MATRIZ DE RIESGOS DE SST'!M189,'MAPAS DE RIESGOS INHER Y RESID'!$E$3:$F$7,2,FALSE)</f>
        <v>2</v>
      </c>
      <c r="O189" s="76" t="s">
        <v>186</v>
      </c>
      <c r="P189" s="111">
        <f>VLOOKUP('MATRIZ DE RIESGOS DE SST'!O189,'MAPAS DE RIESGOS INHER Y RESID'!$O$3:$P$7,2,FALSE)</f>
        <v>16</v>
      </c>
      <c r="Q189" s="111">
        <f t="shared" si="35"/>
        <v>32</v>
      </c>
      <c r="R189" s="76" t="str">
        <f>IF(OR('MAPAS DE RIESGOS INHER Y RESID'!$G$7='MATRIZ DE RIESGOS DE SST'!Q189,Q189&lt;'MAPAS DE RIESGOS INHER Y RESID'!$G$3+1),'MAPAS DE RIESGOS INHER Y RESID'!$M$6,IF(OR('MAPAS DE RIESGOS INHER Y RESID'!$H$5='MATRIZ DE RIESGOS DE SST'!Q189,Q189&lt;'MAPAS DE RIESGOS INHER Y RESID'!$I$5+1),'MAPAS DE RIESGOS INHER Y RESID'!$M$5,IF(OR('MAPAS DE RIESGOS INHER Y RESID'!$I$4='MATRIZ DE RIESGOS DE SST'!Q189,Q189&lt;'MAPAS DE RIESGOS INHER Y RESID'!$J$4+1),'MAPAS DE RIESGOS INHER Y RESID'!$M$4,'MAPAS DE RIESGOS INHER Y RESID'!$M$3)))</f>
        <v>MODERADO</v>
      </c>
      <c r="S189" s="116"/>
      <c r="T189" s="116" t="s">
        <v>273</v>
      </c>
      <c r="U189" s="116" t="s">
        <v>707</v>
      </c>
      <c r="V189" s="117" t="s">
        <v>708</v>
      </c>
      <c r="W189" s="118" t="s">
        <v>177</v>
      </c>
      <c r="X189" s="92">
        <f>VLOOKUP(W189,'MAPAS DE RIESGOS INHER Y RESID'!$E$16:$F$18,2,FALSE)</f>
        <v>0.9</v>
      </c>
      <c r="Y189" s="119">
        <f t="shared" si="36"/>
        <v>3.1999999999999993</v>
      </c>
      <c r="Z189" s="76" t="str">
        <f>IF(OR('MAPAS DE RIESGOS INHER Y RESID'!$G$18='MATRIZ DE RIESGOS DE SST'!Y189,Y189&lt;'MAPAS DE RIESGOS INHER Y RESID'!$G$16+1),'MAPAS DE RIESGOS INHER Y RESID'!$M$19,IF(OR('MAPAS DE RIESGOS INHER Y RESID'!$H$17='MATRIZ DE RIESGOS DE SST'!Y189,Y189&lt;'MAPAS DE RIESGOS INHER Y RESID'!$I$18+1),'MAPAS DE RIESGOS INHER Y RESID'!$M$18,IF(OR('MAPAS DE RIESGOS INHER Y RESID'!$I$17='MATRIZ DE RIESGOS DE SST'!Y189,Y189&lt;'MAPAS DE RIESGOS INHER Y RESID'!$J$17+1),'MAPAS DE RIESGOS INHER Y RESID'!$M$17,'MAPAS DE RIESGOS INHER Y RESID'!$M$16)))</f>
        <v>BAJO</v>
      </c>
      <c r="AA189" s="99" t="str">
        <f>VLOOKUP('MATRIZ DE RIESGOS DE SST'!Z189,'TABLA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90" spans="1:27" ht="156" x14ac:dyDescent="0.25">
      <c r="A190" s="123"/>
      <c r="B190" s="123"/>
      <c r="C190" s="123"/>
      <c r="D190" s="156"/>
      <c r="E190" s="123"/>
      <c r="F190" s="123"/>
      <c r="G190" s="144"/>
      <c r="H190" s="144"/>
      <c r="I190" s="123"/>
      <c r="J190" s="101" t="s">
        <v>757</v>
      </c>
      <c r="K190" s="100" t="s">
        <v>48</v>
      </c>
      <c r="L190" s="101" t="s">
        <v>713</v>
      </c>
      <c r="M190" s="76" t="s">
        <v>182</v>
      </c>
      <c r="N190" s="111">
        <f>VLOOKUP('MATRIZ DE RIESGOS DE SST'!M190,'MAPAS DE RIESGOS INHER Y RESID'!$E$3:$F$7,2,FALSE)</f>
        <v>2</v>
      </c>
      <c r="O190" s="76" t="s">
        <v>187</v>
      </c>
      <c r="P190" s="111">
        <f>VLOOKUP('MATRIZ DE RIESGOS DE SST'!O190,'MAPAS DE RIESGOS INHER Y RESID'!$O$3:$P$7,2,FALSE)</f>
        <v>256</v>
      </c>
      <c r="Q190" s="111">
        <f t="shared" si="35"/>
        <v>512</v>
      </c>
      <c r="R190" s="76" t="str">
        <f>IF(OR('MAPAS DE RIESGOS INHER Y RESID'!$G$7='MATRIZ DE RIESGOS DE SST'!Q190,Q190&lt;'MAPAS DE RIESGOS INHER Y RESID'!$G$3+1),'MAPAS DE RIESGOS INHER Y RESID'!$M$6,IF(OR('MAPAS DE RIESGOS INHER Y RESID'!$H$5='MATRIZ DE RIESGOS DE SST'!Q190,Q190&lt;'MAPAS DE RIESGOS INHER Y RESID'!$I$5+1),'MAPAS DE RIESGOS INHER Y RESID'!$M$5,IF(OR('MAPAS DE RIESGOS INHER Y RESID'!$I$4='MATRIZ DE RIESGOS DE SST'!Q190,Q190&lt;'MAPAS DE RIESGOS INHER Y RESID'!$J$4+1),'MAPAS DE RIESGOS INHER Y RESID'!$M$4,'MAPAS DE RIESGOS INHER Y RESID'!$M$3)))</f>
        <v>ALTO</v>
      </c>
      <c r="S190" s="116"/>
      <c r="T190" s="116" t="s">
        <v>328</v>
      </c>
      <c r="U190" s="116" t="s">
        <v>714</v>
      </c>
      <c r="V190" s="117"/>
      <c r="W190" s="118" t="s">
        <v>177</v>
      </c>
      <c r="X190" s="92">
        <f>VLOOKUP(W190,'MAPAS DE RIESGOS INHER Y RESID'!$E$16:$F$18,2,FALSE)</f>
        <v>0.9</v>
      </c>
      <c r="Y190" s="119">
        <f t="shared" si="36"/>
        <v>51.199999999999989</v>
      </c>
      <c r="Z190" s="76" t="str">
        <f>IF(OR('MAPAS DE RIESGOS INHER Y RESID'!$G$18='MATRIZ DE RIESGOS DE SST'!Y190,Y190&lt;'MAPAS DE RIESGOS INHER Y RESID'!$G$16+1),'MAPAS DE RIESGOS INHER Y RESID'!$M$19,IF(OR('MAPAS DE RIESGOS INHER Y RESID'!$H$17='MATRIZ DE RIESGOS DE SST'!Y190,Y190&lt;'MAPAS DE RIESGOS INHER Y RESID'!$I$18+1),'MAPAS DE RIESGOS INHER Y RESID'!$M$18,IF(OR('MAPAS DE RIESGOS INHER Y RESID'!$I$17='MATRIZ DE RIESGOS DE SST'!Y190,Y190&lt;'MAPAS DE RIESGOS INHER Y RESID'!$J$17+1),'MAPAS DE RIESGOS INHER Y RESID'!$M$17,'MAPAS DE RIESGOS INHER Y RESID'!$M$16)))</f>
        <v>MODERADO</v>
      </c>
      <c r="AA190" s="99" t="str">
        <f>VLOOKUP('MATRIZ DE RIESGOS DE SST'!Z190,'TABLA DE CRITERIOS'!$A$25:$B$28,2,FALSE)</f>
        <v>Reforzar la divulgación y aplicación de los controles existentes para mejorar su eficacia o complementar dichos controles estableciendo el plan de acción necesario, teniendo en cuenta la jerarquía de definición de controles.</v>
      </c>
    </row>
    <row r="191" spans="1:27" ht="234" x14ac:dyDescent="0.25">
      <c r="A191" s="123"/>
      <c r="B191" s="123"/>
      <c r="C191" s="123"/>
      <c r="D191" s="156"/>
      <c r="E191" s="123"/>
      <c r="F191" s="123"/>
      <c r="G191" s="144"/>
      <c r="H191" s="144"/>
      <c r="I191" s="123"/>
      <c r="J191" s="100" t="s">
        <v>284</v>
      </c>
      <c r="K191" s="100" t="s">
        <v>48</v>
      </c>
      <c r="L191" s="101" t="s">
        <v>715</v>
      </c>
      <c r="M191" s="76" t="s">
        <v>182</v>
      </c>
      <c r="N191" s="111">
        <f>VLOOKUP('MATRIZ DE RIESGOS DE SST'!M191,'MAPAS DE RIESGOS INHER Y RESID'!$E$3:$F$7,2,FALSE)</f>
        <v>2</v>
      </c>
      <c r="O191" s="76" t="s">
        <v>186</v>
      </c>
      <c r="P191" s="111">
        <f>VLOOKUP('MATRIZ DE RIESGOS DE SST'!O191,'MAPAS DE RIESGOS INHER Y RESID'!$O$3:$P$7,2,FALSE)</f>
        <v>16</v>
      </c>
      <c r="Q191" s="111">
        <f t="shared" si="35"/>
        <v>32</v>
      </c>
      <c r="R191" s="76" t="str">
        <f>IF(OR('MAPAS DE RIESGOS INHER Y RESID'!$G$7='MATRIZ DE RIESGOS DE SST'!Q191,Q191&lt;'MAPAS DE RIESGOS INHER Y RESID'!$G$3+1),'MAPAS DE RIESGOS INHER Y RESID'!$M$6,IF(OR('MAPAS DE RIESGOS INHER Y RESID'!$H$5='MATRIZ DE RIESGOS DE SST'!Q191,Q191&lt;'MAPAS DE RIESGOS INHER Y RESID'!$I$5+1),'MAPAS DE RIESGOS INHER Y RESID'!$M$5,IF(OR('MAPAS DE RIESGOS INHER Y RESID'!$I$4='MATRIZ DE RIESGOS DE SST'!Q191,Q191&lt;'MAPAS DE RIESGOS INHER Y RESID'!$J$4+1),'MAPAS DE RIESGOS INHER Y RESID'!$M$4,'MAPAS DE RIESGOS INHER Y RESID'!$M$3)))</f>
        <v>MODERADO</v>
      </c>
      <c r="S191" s="116"/>
      <c r="T191" s="116" t="s">
        <v>330</v>
      </c>
      <c r="U191" s="116" t="s">
        <v>327</v>
      </c>
      <c r="V191" s="117" t="s">
        <v>711</v>
      </c>
      <c r="W191" s="118" t="s">
        <v>177</v>
      </c>
      <c r="X191" s="92">
        <f>VLOOKUP(W191,'MAPAS DE RIESGOS INHER Y RESID'!$E$16:$F$18,2,FALSE)</f>
        <v>0.9</v>
      </c>
      <c r="Y191" s="119">
        <f t="shared" si="36"/>
        <v>3.1999999999999993</v>
      </c>
      <c r="Z191" s="76" t="str">
        <f>IF(OR('MAPAS DE RIESGOS INHER Y RESID'!$G$18='MATRIZ DE RIESGOS DE SST'!Y191,Y191&lt;'MAPAS DE RIESGOS INHER Y RESID'!$G$16+1),'MAPAS DE RIESGOS INHER Y RESID'!$M$19,IF(OR('MAPAS DE RIESGOS INHER Y RESID'!$H$17='MATRIZ DE RIESGOS DE SST'!Y191,Y191&lt;'MAPAS DE RIESGOS INHER Y RESID'!$I$18+1),'MAPAS DE RIESGOS INHER Y RESID'!$M$18,IF(OR('MAPAS DE RIESGOS INHER Y RESID'!$I$17='MATRIZ DE RIESGOS DE SST'!Y191,Y191&lt;'MAPAS DE RIESGOS INHER Y RESID'!$J$17+1),'MAPAS DE RIESGOS INHER Y RESID'!$M$17,'MAPAS DE RIESGOS INHER Y RESID'!$M$16)))</f>
        <v>BAJO</v>
      </c>
      <c r="AA191" s="99" t="str">
        <f>VLOOKUP('MATRIZ DE RIESGOS DE SST'!Z191,'TABLA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92" spans="1:27" ht="195" x14ac:dyDescent="0.25">
      <c r="A192" s="123"/>
      <c r="B192" s="123"/>
      <c r="C192" s="123"/>
      <c r="D192" s="156"/>
      <c r="E192" s="123"/>
      <c r="F192" s="123"/>
      <c r="G192" s="144"/>
      <c r="H192" s="144"/>
      <c r="I192" s="123"/>
      <c r="J192" s="100" t="s">
        <v>274</v>
      </c>
      <c r="K192" s="100" t="s">
        <v>332</v>
      </c>
      <c r="L192" s="101" t="s">
        <v>716</v>
      </c>
      <c r="M192" s="76" t="s">
        <v>182</v>
      </c>
      <c r="N192" s="111">
        <f>VLOOKUP('MATRIZ DE RIESGOS DE SST'!M192,'MAPAS DE RIESGOS INHER Y RESID'!$E$3:$F$7,2,FALSE)</f>
        <v>2</v>
      </c>
      <c r="O192" s="76" t="s">
        <v>185</v>
      </c>
      <c r="P192" s="111">
        <f>VLOOKUP('MATRIZ DE RIESGOS DE SST'!O192,'MAPAS DE RIESGOS INHER Y RESID'!$O$3:$P$7,2,FALSE)</f>
        <v>4</v>
      </c>
      <c r="Q192" s="111">
        <f t="shared" si="35"/>
        <v>8</v>
      </c>
      <c r="R192" s="76" t="str">
        <f>IF(OR('MAPAS DE RIESGOS INHER Y RESID'!$G$7='MATRIZ DE RIESGOS DE SST'!Q192,Q192&lt;'MAPAS DE RIESGOS INHER Y RESID'!$G$3+1),'MAPAS DE RIESGOS INHER Y RESID'!$M$6,IF(OR('MAPAS DE RIESGOS INHER Y RESID'!$H$5='MATRIZ DE RIESGOS DE SST'!Q192,Q192&lt;'MAPAS DE RIESGOS INHER Y RESID'!$I$5+1),'MAPAS DE RIESGOS INHER Y RESID'!$M$5,IF(OR('MAPAS DE RIESGOS INHER Y RESID'!$I$4='MATRIZ DE RIESGOS DE SST'!Q192,Q192&lt;'MAPAS DE RIESGOS INHER Y RESID'!$J$4+1),'MAPAS DE RIESGOS INHER Y RESID'!$M$4,'MAPAS DE RIESGOS INHER Y RESID'!$M$3)))</f>
        <v>BAJO</v>
      </c>
      <c r="S192" s="116"/>
      <c r="T192" s="116" t="s">
        <v>366</v>
      </c>
      <c r="U192" s="116" t="s">
        <v>334</v>
      </c>
      <c r="V192" s="117" t="s">
        <v>718</v>
      </c>
      <c r="W192" s="118" t="s">
        <v>177</v>
      </c>
      <c r="X192" s="92">
        <f>VLOOKUP(W192,'MAPAS DE RIESGOS INHER Y RESID'!$E$16:$F$18,2,FALSE)</f>
        <v>0.9</v>
      </c>
      <c r="Y192" s="119">
        <f t="shared" si="36"/>
        <v>0.79999999999999982</v>
      </c>
      <c r="Z192" s="76" t="str">
        <f>IF(OR('MAPAS DE RIESGOS INHER Y RESID'!$G$18='MATRIZ DE RIESGOS DE SST'!Y192,Y192&lt;'MAPAS DE RIESGOS INHER Y RESID'!$G$16+1),'MAPAS DE RIESGOS INHER Y RESID'!$M$19,IF(OR('MAPAS DE RIESGOS INHER Y RESID'!$H$17='MATRIZ DE RIESGOS DE SST'!Y192,Y192&lt;'MAPAS DE RIESGOS INHER Y RESID'!$I$18+1),'MAPAS DE RIESGOS INHER Y RESID'!$M$18,IF(OR('MAPAS DE RIESGOS INHER Y RESID'!$I$17='MATRIZ DE RIESGOS DE SST'!Y192,Y192&lt;'MAPAS DE RIESGOS INHER Y RESID'!$J$17+1),'MAPAS DE RIESGOS INHER Y RESID'!$M$17,'MAPAS DE RIESGOS INHER Y RESID'!$M$16)))</f>
        <v>BAJO</v>
      </c>
      <c r="AA192" s="99" t="str">
        <f>VLOOKUP('MATRIZ DE RIESGOS DE SST'!Z192,'TABLA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93" spans="1:27" ht="195" x14ac:dyDescent="0.25">
      <c r="A193" s="123"/>
      <c r="B193" s="123"/>
      <c r="C193" s="123"/>
      <c r="D193" s="156"/>
      <c r="E193" s="123"/>
      <c r="F193" s="123"/>
      <c r="G193" s="144"/>
      <c r="H193" s="144"/>
      <c r="I193" s="123"/>
      <c r="J193" s="100" t="s">
        <v>722</v>
      </c>
      <c r="K193" s="100" t="s">
        <v>723</v>
      </c>
      <c r="L193" s="101" t="s">
        <v>58</v>
      </c>
      <c r="M193" s="76" t="s">
        <v>182</v>
      </c>
      <c r="N193" s="111">
        <f>VLOOKUP('MATRIZ DE RIESGOS DE SST'!M193,'MAPAS DE RIESGOS INHER Y RESID'!$E$3:$F$7,2,FALSE)</f>
        <v>2</v>
      </c>
      <c r="O193" s="76" t="s">
        <v>185</v>
      </c>
      <c r="P193" s="111">
        <f>VLOOKUP('MATRIZ DE RIESGOS DE SST'!O193,'MAPAS DE RIESGOS INHER Y RESID'!$O$3:$P$7,2,FALSE)</f>
        <v>4</v>
      </c>
      <c r="Q193" s="111">
        <f t="shared" si="35"/>
        <v>8</v>
      </c>
      <c r="R193" s="76" t="str">
        <f>IF(OR('MAPAS DE RIESGOS INHER Y RESID'!$G$7='MATRIZ DE RIESGOS DE SST'!Q193,Q193&lt;'MAPAS DE RIESGOS INHER Y RESID'!$G$3+1),'MAPAS DE RIESGOS INHER Y RESID'!$M$6,IF(OR('MAPAS DE RIESGOS INHER Y RESID'!$H$5='MATRIZ DE RIESGOS DE SST'!Q193,Q193&lt;'MAPAS DE RIESGOS INHER Y RESID'!$I$5+1),'MAPAS DE RIESGOS INHER Y RESID'!$M$5,IF(OR('MAPAS DE RIESGOS INHER Y RESID'!$I$4='MATRIZ DE RIESGOS DE SST'!Q193,Q193&lt;'MAPAS DE RIESGOS INHER Y RESID'!$J$4+1),'MAPAS DE RIESGOS INHER Y RESID'!$M$4,'MAPAS DE RIESGOS INHER Y RESID'!$M$3)))</f>
        <v>BAJO</v>
      </c>
      <c r="S193" s="116"/>
      <c r="T193" s="116"/>
      <c r="U193" s="116" t="s">
        <v>720</v>
      </c>
      <c r="V193" s="117" t="s">
        <v>721</v>
      </c>
      <c r="W193" s="118" t="s">
        <v>177</v>
      </c>
      <c r="X193" s="92">
        <f>VLOOKUP(W193,'MAPAS DE RIESGOS INHER Y RESID'!$E$16:$F$18,2,FALSE)</f>
        <v>0.9</v>
      </c>
      <c r="Y193" s="119">
        <f t="shared" si="36"/>
        <v>0.79999999999999982</v>
      </c>
      <c r="Z193" s="76" t="str">
        <f>IF(OR('MAPAS DE RIESGOS INHER Y RESID'!$G$18='MATRIZ DE RIESGOS DE SST'!Y193,Y193&lt;'MAPAS DE RIESGOS INHER Y RESID'!$G$16+1),'MAPAS DE RIESGOS INHER Y RESID'!$M$19,IF(OR('MAPAS DE RIESGOS INHER Y RESID'!$H$17='MATRIZ DE RIESGOS DE SST'!Y193,Y193&lt;'MAPAS DE RIESGOS INHER Y RESID'!$I$18+1),'MAPAS DE RIESGOS INHER Y RESID'!$M$18,IF(OR('MAPAS DE RIESGOS INHER Y RESID'!$I$17='MATRIZ DE RIESGOS DE SST'!Y193,Y193&lt;'MAPAS DE RIESGOS INHER Y RESID'!$J$17+1),'MAPAS DE RIESGOS INHER Y RESID'!$M$17,'MAPAS DE RIESGOS INHER Y RESID'!$M$16)))</f>
        <v>BAJO</v>
      </c>
      <c r="AA193" s="99" t="str">
        <f>VLOOKUP('MATRIZ DE RIESGOS DE SST'!Z193,'TABLA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94" spans="1:27" ht="156" x14ac:dyDescent="0.25">
      <c r="A194" s="123"/>
      <c r="B194" s="123"/>
      <c r="C194" s="123"/>
      <c r="D194" s="156"/>
      <c r="E194" s="123"/>
      <c r="F194" s="123"/>
      <c r="G194" s="144"/>
      <c r="H194" s="144"/>
      <c r="I194" s="123"/>
      <c r="J194" s="100" t="s">
        <v>285</v>
      </c>
      <c r="K194" s="100" t="s">
        <v>340</v>
      </c>
      <c r="L194" s="101" t="s">
        <v>725</v>
      </c>
      <c r="M194" s="76" t="s">
        <v>182</v>
      </c>
      <c r="N194" s="111">
        <f>VLOOKUP('MATRIZ DE RIESGOS DE SST'!M194,'MAPAS DE RIESGOS INHER Y RESID'!$E$3:$F$7,2,FALSE)</f>
        <v>2</v>
      </c>
      <c r="O194" s="76" t="s">
        <v>187</v>
      </c>
      <c r="P194" s="111">
        <f>VLOOKUP('MATRIZ DE RIESGOS DE SST'!O194,'MAPAS DE RIESGOS INHER Y RESID'!$O$3:$P$7,2,FALSE)</f>
        <v>256</v>
      </c>
      <c r="Q194" s="111">
        <f>+N194*P194</f>
        <v>512</v>
      </c>
      <c r="R194" s="76" t="str">
        <f>IF(OR('MAPAS DE RIESGOS INHER Y RESID'!$G$7='MATRIZ DE RIESGOS DE SST'!Q194,Q194&lt;'MAPAS DE RIESGOS INHER Y RESID'!$G$3+1),'MAPAS DE RIESGOS INHER Y RESID'!$M$6,IF(OR('MAPAS DE RIESGOS INHER Y RESID'!$H$5='MATRIZ DE RIESGOS DE SST'!Q194,Q194&lt;'MAPAS DE RIESGOS INHER Y RESID'!$I$5+1),'MAPAS DE RIESGOS INHER Y RESID'!$M$5,IF(OR('MAPAS DE RIESGOS INHER Y RESID'!$I$4='MATRIZ DE RIESGOS DE SST'!Q194,Q194&lt;'MAPAS DE RIESGOS INHER Y RESID'!$J$4+1),'MAPAS DE RIESGOS INHER Y RESID'!$M$4,'MAPAS DE RIESGOS INHER Y RESID'!$M$3)))</f>
        <v>ALTO</v>
      </c>
      <c r="S194" s="116" t="s">
        <v>286</v>
      </c>
      <c r="T194" s="116"/>
      <c r="U194" s="116" t="s">
        <v>254</v>
      </c>
      <c r="V194" s="117" t="s">
        <v>255</v>
      </c>
      <c r="W194" s="118" t="s">
        <v>177</v>
      </c>
      <c r="X194" s="92">
        <f>VLOOKUP(W194,'MAPAS DE RIESGOS INHER Y RESID'!$E$16:$F$18,2,FALSE)</f>
        <v>0.9</v>
      </c>
      <c r="Y194" s="119">
        <f>Q194-(Q194*X194)</f>
        <v>51.199999999999989</v>
      </c>
      <c r="Z194" s="76" t="str">
        <f>IF(OR('MAPAS DE RIESGOS INHER Y RESID'!$G$18='MATRIZ DE RIESGOS DE SST'!Y194,Y194&lt;'MAPAS DE RIESGOS INHER Y RESID'!$G$16+1),'MAPAS DE RIESGOS INHER Y RESID'!$M$19,IF(OR('MAPAS DE RIESGOS INHER Y RESID'!$H$17='MATRIZ DE RIESGOS DE SST'!Y194,Y194&lt;'MAPAS DE RIESGOS INHER Y RESID'!$I$18+1),'MAPAS DE RIESGOS INHER Y RESID'!$M$18,IF(OR('MAPAS DE RIESGOS INHER Y RESID'!$I$17='MATRIZ DE RIESGOS DE SST'!Y194,Y194&lt;'MAPAS DE RIESGOS INHER Y RESID'!$J$17+1),'MAPAS DE RIESGOS INHER Y RESID'!$M$17,'MAPAS DE RIESGOS INHER Y RESID'!$M$16)))</f>
        <v>MODERADO</v>
      </c>
      <c r="AA194" s="99" t="str">
        <f>VLOOKUP('MATRIZ DE RIESGOS DE SST'!Z194,'TABLA DE CRITERIOS'!$A$25:$B$28,2,FALSE)</f>
        <v>Reforzar la divulgación y aplicación de los controles existentes para mejorar su eficacia o complementar dichos controles estableciendo el plan de acción necesario, teniendo en cuenta la jerarquía de definición de controles.</v>
      </c>
    </row>
    <row r="195" spans="1:27" s="27" customFormat="1" ht="214.5" x14ac:dyDescent="0.25">
      <c r="A195" s="123"/>
      <c r="B195" s="123"/>
      <c r="C195" s="123"/>
      <c r="D195" s="156"/>
      <c r="E195" s="123"/>
      <c r="F195" s="123"/>
      <c r="G195" s="144"/>
      <c r="H195" s="144"/>
      <c r="I195" s="123"/>
      <c r="J195" s="99" t="s">
        <v>61</v>
      </c>
      <c r="K195" s="102" t="s">
        <v>303</v>
      </c>
      <c r="L195" s="99" t="s">
        <v>729</v>
      </c>
      <c r="M195" s="76" t="s">
        <v>182</v>
      </c>
      <c r="N195" s="111">
        <f>VLOOKUP('MATRIZ DE RIESGOS DE SST'!M195,'MAPAS DE RIESGOS INHER Y RESID'!$E$3:$F$7,2,FALSE)</f>
        <v>2</v>
      </c>
      <c r="O195" s="76" t="s">
        <v>185</v>
      </c>
      <c r="P195" s="111">
        <f>VLOOKUP('MATRIZ DE RIESGOS DE SST'!O195,'MAPAS DE RIESGOS INHER Y RESID'!$O$3:$P$7,2,FALSE)</f>
        <v>4</v>
      </c>
      <c r="Q195" s="111">
        <f t="shared" si="35"/>
        <v>8</v>
      </c>
      <c r="R195" s="76" t="str">
        <f>IF(OR('MAPAS DE RIESGOS INHER Y RESID'!$G$7='MATRIZ DE RIESGOS DE SST'!Q195,Q195&lt;'MAPAS DE RIESGOS INHER Y RESID'!$G$3+1),'MAPAS DE RIESGOS INHER Y RESID'!$M$6,IF(OR('MAPAS DE RIESGOS INHER Y RESID'!$H$5='MATRIZ DE RIESGOS DE SST'!Q195,Q195&lt;'MAPAS DE RIESGOS INHER Y RESID'!$I$5+1),'MAPAS DE RIESGOS INHER Y RESID'!$M$5,IF(OR('MAPAS DE RIESGOS INHER Y RESID'!$I$4='MATRIZ DE RIESGOS DE SST'!Q195,Q195&lt;'MAPAS DE RIESGOS INHER Y RESID'!$J$4+1),'MAPAS DE RIESGOS INHER Y RESID'!$M$4,'MAPAS DE RIESGOS INHER Y RESID'!$M$3)))</f>
        <v>BAJO</v>
      </c>
      <c r="S195" s="116"/>
      <c r="T195" s="116" t="s">
        <v>347</v>
      </c>
      <c r="U195" s="116" t="s">
        <v>731</v>
      </c>
      <c r="V195" s="117" t="s">
        <v>730</v>
      </c>
      <c r="W195" s="118" t="s">
        <v>177</v>
      </c>
      <c r="X195" s="92">
        <f>VLOOKUP(W195,'MAPAS DE RIESGOS INHER Y RESID'!$E$16:$F$18,2,FALSE)</f>
        <v>0.9</v>
      </c>
      <c r="Y195" s="119">
        <f t="shared" si="36"/>
        <v>0.79999999999999982</v>
      </c>
      <c r="Z195" s="76" t="str">
        <f>IF(OR('MAPAS DE RIESGOS INHER Y RESID'!$G$18='MATRIZ DE RIESGOS DE SST'!Y195,Y195&lt;'MAPAS DE RIESGOS INHER Y RESID'!$G$16+1),'MAPAS DE RIESGOS INHER Y RESID'!$M$19,IF(OR('MAPAS DE RIESGOS INHER Y RESID'!$H$17='MATRIZ DE RIESGOS DE SST'!Y195,Y195&lt;'MAPAS DE RIESGOS INHER Y RESID'!$I$18+1),'MAPAS DE RIESGOS INHER Y RESID'!$M$18,IF(OR('MAPAS DE RIESGOS INHER Y RESID'!$I$17='MATRIZ DE RIESGOS DE SST'!Y195,Y195&lt;'MAPAS DE RIESGOS INHER Y RESID'!$J$17+1),'MAPAS DE RIESGOS INHER Y RESID'!$M$17,'MAPAS DE RIESGOS INHER Y RESID'!$M$16)))</f>
        <v>BAJO</v>
      </c>
      <c r="AA195" s="99" t="str">
        <f>VLOOKUP('MATRIZ DE RIESGOS DE SST'!Z195,'TABLA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96" spans="1:27" s="27" customFormat="1" ht="273" x14ac:dyDescent="0.25">
      <c r="A196" s="123"/>
      <c r="B196" s="123"/>
      <c r="C196" s="123"/>
      <c r="D196" s="156"/>
      <c r="E196" s="123"/>
      <c r="F196" s="123"/>
      <c r="G196" s="144"/>
      <c r="H196" s="144"/>
      <c r="I196" s="123"/>
      <c r="J196" s="100" t="s">
        <v>63</v>
      </c>
      <c r="K196" s="100" t="s">
        <v>64</v>
      </c>
      <c r="L196" s="101" t="s">
        <v>65</v>
      </c>
      <c r="M196" s="76" t="s">
        <v>182</v>
      </c>
      <c r="N196" s="111">
        <f>VLOOKUP('MATRIZ DE RIESGOS DE SST'!M196,'MAPAS DE RIESGOS INHER Y RESID'!$E$3:$F$7,2,FALSE)</f>
        <v>2</v>
      </c>
      <c r="O196" s="76" t="s">
        <v>186</v>
      </c>
      <c r="P196" s="111">
        <f>VLOOKUP('MATRIZ DE RIESGOS DE SST'!O196,'MAPAS DE RIESGOS INHER Y RESID'!$O$3:$P$7,2,FALSE)</f>
        <v>16</v>
      </c>
      <c r="Q196" s="111">
        <f>+N196*P196</f>
        <v>32</v>
      </c>
      <c r="R196" s="76" t="str">
        <f>IF(OR('MAPAS DE RIESGOS INHER Y RESID'!$G$7='MATRIZ DE RIESGOS DE SST'!Q196,Q196&lt;'MAPAS DE RIESGOS INHER Y RESID'!$G$3+1),'MAPAS DE RIESGOS INHER Y RESID'!$M$6,IF(OR('MAPAS DE RIESGOS INHER Y RESID'!$H$5='MATRIZ DE RIESGOS DE SST'!Q196,Q196&lt;'MAPAS DE RIESGOS INHER Y RESID'!$I$5+1),'MAPAS DE RIESGOS INHER Y RESID'!$M$5,IF(OR('MAPAS DE RIESGOS INHER Y RESID'!$I$4='MATRIZ DE RIESGOS DE SST'!Q196,Q196&lt;'MAPAS DE RIESGOS INHER Y RESID'!$J$4+1),'MAPAS DE RIESGOS INHER Y RESID'!$M$4,'MAPAS DE RIESGOS INHER Y RESID'!$M$3)))</f>
        <v>MODERADO</v>
      </c>
      <c r="S196" s="116" t="s">
        <v>289</v>
      </c>
      <c r="T196" s="116"/>
      <c r="U196" s="116" t="s">
        <v>654</v>
      </c>
      <c r="V196" s="117" t="s">
        <v>658</v>
      </c>
      <c r="W196" s="118" t="s">
        <v>177</v>
      </c>
      <c r="X196" s="92">
        <f>VLOOKUP(W196,'MAPAS DE RIESGOS INHER Y RESID'!$E$16:$F$18,2,FALSE)</f>
        <v>0.9</v>
      </c>
      <c r="Y196" s="119">
        <f>Q196-(Q196*X196)</f>
        <v>3.1999999999999993</v>
      </c>
      <c r="Z196" s="76" t="str">
        <f>IF(OR('MAPAS DE RIESGOS INHER Y RESID'!$G$18='MATRIZ DE RIESGOS DE SST'!Y196,Y196&lt;'MAPAS DE RIESGOS INHER Y RESID'!$G$16+1),'MAPAS DE RIESGOS INHER Y RESID'!$M$19,IF(OR('MAPAS DE RIESGOS INHER Y RESID'!$H$17='MATRIZ DE RIESGOS DE SST'!Y196,Y196&lt;'MAPAS DE RIESGOS INHER Y RESID'!$I$18+1),'MAPAS DE RIESGOS INHER Y RESID'!$M$18,IF(OR('MAPAS DE RIESGOS INHER Y RESID'!$I$17='MATRIZ DE RIESGOS DE SST'!Y196,Y196&lt;'MAPAS DE RIESGOS INHER Y RESID'!$J$17+1),'MAPAS DE RIESGOS INHER Y RESID'!$M$17,'MAPAS DE RIESGOS INHER Y RESID'!$M$16)))</f>
        <v>BAJO</v>
      </c>
      <c r="AA196" s="99" t="str">
        <f>VLOOKUP('MATRIZ DE RIESGOS DE SST'!Z196,'TABLA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97" spans="1:27" s="27" customFormat="1" ht="214.5" x14ac:dyDescent="0.25">
      <c r="A197" s="123"/>
      <c r="B197" s="123"/>
      <c r="C197" s="123"/>
      <c r="D197" s="156"/>
      <c r="E197" s="123"/>
      <c r="F197" s="123"/>
      <c r="G197" s="144"/>
      <c r="H197" s="144"/>
      <c r="I197" s="123"/>
      <c r="J197" s="100" t="s">
        <v>292</v>
      </c>
      <c r="K197" s="100" t="s">
        <v>590</v>
      </c>
      <c r="L197" s="101" t="s">
        <v>67</v>
      </c>
      <c r="M197" s="76" t="s">
        <v>182</v>
      </c>
      <c r="N197" s="111">
        <f>VLOOKUP('MATRIZ DE RIESGOS DE SST'!M197,'MAPAS DE RIESGOS INHER Y RESID'!$E$3:$F$7,2,FALSE)</f>
        <v>2</v>
      </c>
      <c r="O197" s="76" t="s">
        <v>185</v>
      </c>
      <c r="P197" s="111">
        <f>VLOOKUP('MATRIZ DE RIESGOS DE SST'!O197,'MAPAS DE RIESGOS INHER Y RESID'!$O$3:$P$7,2,FALSE)</f>
        <v>4</v>
      </c>
      <c r="Q197" s="111">
        <f>+N197*P197</f>
        <v>8</v>
      </c>
      <c r="R197" s="76" t="str">
        <f>IF(OR('MAPAS DE RIESGOS INHER Y RESID'!$G$7='MATRIZ DE RIESGOS DE SST'!Q197,Q197&lt;'MAPAS DE RIESGOS INHER Y RESID'!$G$3+1),'MAPAS DE RIESGOS INHER Y RESID'!$M$6,IF(OR('MAPAS DE RIESGOS INHER Y RESID'!$H$5='MATRIZ DE RIESGOS DE SST'!Q197,Q197&lt;'MAPAS DE RIESGOS INHER Y RESID'!$I$5+1),'MAPAS DE RIESGOS INHER Y RESID'!$M$5,IF(OR('MAPAS DE RIESGOS INHER Y RESID'!$I$4='MATRIZ DE RIESGOS DE SST'!Q197,Q197&lt;'MAPAS DE RIESGOS INHER Y RESID'!$J$4+1),'MAPAS DE RIESGOS INHER Y RESID'!$M$4,'MAPAS DE RIESGOS INHER Y RESID'!$M$3)))</f>
        <v>BAJO</v>
      </c>
      <c r="S197" s="116"/>
      <c r="T197" s="116" t="s">
        <v>360</v>
      </c>
      <c r="U197" s="116"/>
      <c r="V197" s="117" t="s">
        <v>748</v>
      </c>
      <c r="W197" s="118" t="s">
        <v>177</v>
      </c>
      <c r="X197" s="92">
        <f>VLOOKUP(W197,'MAPAS DE RIESGOS INHER Y RESID'!$E$16:$F$18,2,FALSE)</f>
        <v>0.9</v>
      </c>
      <c r="Y197" s="119">
        <f>Q197-(Q197*X197)</f>
        <v>0.79999999999999982</v>
      </c>
      <c r="Z197" s="76" t="str">
        <f>IF(OR('MAPAS DE RIESGOS INHER Y RESID'!$G$18='MATRIZ DE RIESGOS DE SST'!Y197,Y197&lt;'MAPAS DE RIESGOS INHER Y RESID'!$G$16+1),'MAPAS DE RIESGOS INHER Y RESID'!$M$19,IF(OR('MAPAS DE RIESGOS INHER Y RESID'!$H$17='MATRIZ DE RIESGOS DE SST'!Y197,Y197&lt;'MAPAS DE RIESGOS INHER Y RESID'!$I$18+1),'MAPAS DE RIESGOS INHER Y RESID'!$M$18,IF(OR('MAPAS DE RIESGOS INHER Y RESID'!$I$17='MATRIZ DE RIESGOS DE SST'!Y197,Y197&lt;'MAPAS DE RIESGOS INHER Y RESID'!$J$17+1),'MAPAS DE RIESGOS INHER Y RESID'!$M$17,'MAPAS DE RIESGOS INHER Y RESID'!$M$16)))</f>
        <v>BAJO</v>
      </c>
      <c r="AA197" s="99" t="str">
        <f>VLOOKUP('MATRIZ DE RIESGOS DE SST'!Z197,'TABLA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98" spans="1:27" ht="331.5" x14ac:dyDescent="0.25">
      <c r="A198" s="123"/>
      <c r="B198" s="123"/>
      <c r="C198" s="123"/>
      <c r="D198" s="156"/>
      <c r="E198" s="123"/>
      <c r="F198" s="123"/>
      <c r="G198" s="144"/>
      <c r="H198" s="144"/>
      <c r="I198" s="123"/>
      <c r="J198" s="101" t="s">
        <v>293</v>
      </c>
      <c r="K198" s="100" t="s">
        <v>372</v>
      </c>
      <c r="L198" s="101" t="s">
        <v>70</v>
      </c>
      <c r="M198" s="76" t="s">
        <v>182</v>
      </c>
      <c r="N198" s="111">
        <f>VLOOKUP('MATRIZ DE RIESGOS DE SST'!M198,'MAPAS DE RIESGOS INHER Y RESID'!$E$3:$F$7,2,FALSE)</f>
        <v>2</v>
      </c>
      <c r="O198" s="76" t="s">
        <v>186</v>
      </c>
      <c r="P198" s="111">
        <f>VLOOKUP('MATRIZ DE RIESGOS DE SST'!O198,'MAPAS DE RIESGOS INHER Y RESID'!$O$3:$P$7,2,FALSE)</f>
        <v>16</v>
      </c>
      <c r="Q198" s="111">
        <f>+N198*P198</f>
        <v>32</v>
      </c>
      <c r="R198" s="76" t="str">
        <f>IF(OR('MAPAS DE RIESGOS INHER Y RESID'!$G$7='MATRIZ DE RIESGOS DE SST'!Q198,Q198&lt;'MAPAS DE RIESGOS INHER Y RESID'!$G$3+1),'MAPAS DE RIESGOS INHER Y RESID'!$M$6,IF(OR('MAPAS DE RIESGOS INHER Y RESID'!$H$5='MATRIZ DE RIESGOS DE SST'!Q198,Q198&lt;'MAPAS DE RIESGOS INHER Y RESID'!$I$5+1),'MAPAS DE RIESGOS INHER Y RESID'!$M$5,IF(OR('MAPAS DE RIESGOS INHER Y RESID'!$I$4='MATRIZ DE RIESGOS DE SST'!Q198,Q198&lt;'MAPAS DE RIESGOS INHER Y RESID'!$J$4+1),'MAPAS DE RIESGOS INHER Y RESID'!$M$4,'MAPAS DE RIESGOS INHER Y RESID'!$M$3)))</f>
        <v>MODERADO</v>
      </c>
      <c r="S198" s="116"/>
      <c r="T198" s="116"/>
      <c r="U198" s="116" t="s">
        <v>269</v>
      </c>
      <c r="V198" s="117" t="s">
        <v>373</v>
      </c>
      <c r="W198" s="118" t="s">
        <v>177</v>
      </c>
      <c r="X198" s="92">
        <f>VLOOKUP(W198,'MAPAS DE RIESGOS INHER Y RESID'!$E$16:$F$18,2,FALSE)</f>
        <v>0.9</v>
      </c>
      <c r="Y198" s="119">
        <f>Q198-(Q198*X198)</f>
        <v>3.1999999999999993</v>
      </c>
      <c r="Z198" s="76" t="str">
        <f>IF(OR('MAPAS DE RIESGOS INHER Y RESID'!$G$18='MATRIZ DE RIESGOS DE SST'!Y198,Y198&lt;'MAPAS DE RIESGOS INHER Y RESID'!$G$16+1),'MAPAS DE RIESGOS INHER Y RESID'!$M$19,IF(OR('MAPAS DE RIESGOS INHER Y RESID'!$H$17='MATRIZ DE RIESGOS DE SST'!Y198,Y198&lt;'MAPAS DE RIESGOS INHER Y RESID'!$I$18+1),'MAPAS DE RIESGOS INHER Y RESID'!$M$18,IF(OR('MAPAS DE RIESGOS INHER Y RESID'!$I$17='MATRIZ DE RIESGOS DE SST'!Y198,Y198&lt;'MAPAS DE RIESGOS INHER Y RESID'!$J$17+1),'MAPAS DE RIESGOS INHER Y RESID'!$M$17,'MAPAS DE RIESGOS INHER Y RESID'!$M$16)))</f>
        <v>BAJO</v>
      </c>
      <c r="AA198" s="99" t="str">
        <f>VLOOKUP('MATRIZ DE RIESGOS DE SST'!Z198,'TABLA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199" spans="1:27" ht="195" x14ac:dyDescent="0.25">
      <c r="A199" s="123"/>
      <c r="B199" s="123"/>
      <c r="C199" s="123"/>
      <c r="D199" s="156"/>
      <c r="E199" s="123"/>
      <c r="F199" s="123"/>
      <c r="G199" s="144"/>
      <c r="H199" s="144"/>
      <c r="I199" s="123"/>
      <c r="J199" s="101" t="s">
        <v>294</v>
      </c>
      <c r="K199" s="100" t="s">
        <v>381</v>
      </c>
      <c r="L199" s="101" t="s">
        <v>70</v>
      </c>
      <c r="M199" s="76" t="s">
        <v>182</v>
      </c>
      <c r="N199" s="111">
        <f>VLOOKUP('MATRIZ DE RIESGOS DE SST'!M199,'MAPAS DE RIESGOS INHER Y RESID'!$E$3:$F$7,2,FALSE)</f>
        <v>2</v>
      </c>
      <c r="O199" s="76" t="s">
        <v>186</v>
      </c>
      <c r="P199" s="111">
        <f>VLOOKUP('MATRIZ DE RIESGOS DE SST'!O199,'MAPAS DE RIESGOS INHER Y RESID'!$O$3:$P$7,2,FALSE)</f>
        <v>16</v>
      </c>
      <c r="Q199" s="111">
        <f>+N199*P199</f>
        <v>32</v>
      </c>
      <c r="R199" s="76" t="str">
        <f>IF(OR('MAPAS DE RIESGOS INHER Y RESID'!$G$7='MATRIZ DE RIESGOS DE SST'!Q199,Q199&lt;'MAPAS DE RIESGOS INHER Y RESID'!$G$3+1),'MAPAS DE RIESGOS INHER Y RESID'!$M$6,IF(OR('MAPAS DE RIESGOS INHER Y RESID'!$H$5='MATRIZ DE RIESGOS DE SST'!Q199,Q199&lt;'MAPAS DE RIESGOS INHER Y RESID'!$I$5+1),'MAPAS DE RIESGOS INHER Y RESID'!$M$5,IF(OR('MAPAS DE RIESGOS INHER Y RESID'!$I$4='MATRIZ DE RIESGOS DE SST'!Q199,Q199&lt;'MAPAS DE RIESGOS INHER Y RESID'!$J$4+1),'MAPAS DE RIESGOS INHER Y RESID'!$M$4,'MAPAS DE RIESGOS INHER Y RESID'!$M$3)))</f>
        <v>MODERADO</v>
      </c>
      <c r="S199" s="116"/>
      <c r="T199" s="116"/>
      <c r="U199" s="116"/>
      <c r="V199" s="117" t="s">
        <v>382</v>
      </c>
      <c r="W199" s="118" t="s">
        <v>177</v>
      </c>
      <c r="X199" s="92">
        <f>VLOOKUP(W199,'MAPAS DE RIESGOS INHER Y RESID'!$E$16:$F$18,2,FALSE)</f>
        <v>0.9</v>
      </c>
      <c r="Y199" s="119">
        <f>Q199-(Q199*X199)</f>
        <v>3.1999999999999993</v>
      </c>
      <c r="Z199" s="76" t="str">
        <f>IF(OR('MAPAS DE RIESGOS INHER Y RESID'!$G$18='MATRIZ DE RIESGOS DE SST'!Y199,Y199&lt;'MAPAS DE RIESGOS INHER Y RESID'!$G$16+1),'MAPAS DE RIESGOS INHER Y RESID'!$M$19,IF(OR('MAPAS DE RIESGOS INHER Y RESID'!$H$17='MATRIZ DE RIESGOS DE SST'!Y199,Y199&lt;'MAPAS DE RIESGOS INHER Y RESID'!$I$18+1),'MAPAS DE RIESGOS INHER Y RESID'!$M$18,IF(OR('MAPAS DE RIESGOS INHER Y RESID'!$I$17='MATRIZ DE RIESGOS DE SST'!Y199,Y199&lt;'MAPAS DE RIESGOS INHER Y RESID'!$J$17+1),'MAPAS DE RIESGOS INHER Y RESID'!$M$17,'MAPAS DE RIESGOS INHER Y RESID'!$M$16)))</f>
        <v>BAJO</v>
      </c>
      <c r="AA199" s="99" t="str">
        <f>VLOOKUP('MATRIZ DE RIESGOS DE SST'!Z199,'TABLA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00" spans="1:27" s="27" customFormat="1" ht="195" x14ac:dyDescent="0.25">
      <c r="A200" s="123"/>
      <c r="B200" s="123"/>
      <c r="C200" s="123"/>
      <c r="D200" s="156"/>
      <c r="E200" s="123"/>
      <c r="F200" s="123"/>
      <c r="G200" s="144"/>
      <c r="H200" s="144"/>
      <c r="I200" s="123"/>
      <c r="J200" s="100" t="s">
        <v>295</v>
      </c>
      <c r="K200" s="100" t="s">
        <v>384</v>
      </c>
      <c r="L200" s="101" t="s">
        <v>762</v>
      </c>
      <c r="M200" s="76" t="s">
        <v>182</v>
      </c>
      <c r="N200" s="111">
        <f>VLOOKUP('MATRIZ DE RIESGOS DE SST'!M200,'MAPAS DE RIESGOS INHER Y RESID'!$E$3:$F$7,2,FALSE)</f>
        <v>2</v>
      </c>
      <c r="O200" s="76" t="s">
        <v>186</v>
      </c>
      <c r="P200" s="111">
        <f>VLOOKUP('MATRIZ DE RIESGOS DE SST'!O200,'MAPAS DE RIESGOS INHER Y RESID'!$O$3:$P$7,2,FALSE)</f>
        <v>16</v>
      </c>
      <c r="Q200" s="111">
        <f>+N200*P200</f>
        <v>32</v>
      </c>
      <c r="R200" s="76" t="str">
        <f>IF(OR('MAPAS DE RIESGOS INHER Y RESID'!$G$7='MATRIZ DE RIESGOS DE SST'!Q200,Q200&lt;'MAPAS DE RIESGOS INHER Y RESID'!$G$3+1),'MAPAS DE RIESGOS INHER Y RESID'!$M$6,IF(OR('MAPAS DE RIESGOS INHER Y RESID'!$H$5='MATRIZ DE RIESGOS DE SST'!Q200,Q200&lt;'MAPAS DE RIESGOS INHER Y RESID'!$I$5+1),'MAPAS DE RIESGOS INHER Y RESID'!$M$5,IF(OR('MAPAS DE RIESGOS INHER Y RESID'!$I$4='MATRIZ DE RIESGOS DE SST'!Q200,Q200&lt;'MAPAS DE RIESGOS INHER Y RESID'!$J$4+1),'MAPAS DE RIESGOS INHER Y RESID'!$M$4,'MAPAS DE RIESGOS INHER Y RESID'!$M$3)))</f>
        <v>MODERADO</v>
      </c>
      <c r="S200" s="116"/>
      <c r="T200" s="116" t="s">
        <v>296</v>
      </c>
      <c r="U200" s="116"/>
      <c r="V200" s="117" t="s">
        <v>647</v>
      </c>
      <c r="W200" s="118" t="s">
        <v>177</v>
      </c>
      <c r="X200" s="92">
        <f>VLOOKUP(W200,'MAPAS DE RIESGOS INHER Y RESID'!$E$16:$F$18,2,FALSE)</f>
        <v>0.9</v>
      </c>
      <c r="Y200" s="119">
        <f>Q200-(Q200*X200)</f>
        <v>3.1999999999999993</v>
      </c>
      <c r="Z200" s="76" t="str">
        <f>IF(OR('MAPAS DE RIESGOS INHER Y RESID'!$G$18='MATRIZ DE RIESGOS DE SST'!Y200,Y200&lt;'MAPAS DE RIESGOS INHER Y RESID'!$G$16+1),'MAPAS DE RIESGOS INHER Y RESID'!$M$19,IF(OR('MAPAS DE RIESGOS INHER Y RESID'!$H$17='MATRIZ DE RIESGOS DE SST'!Y200,Y200&lt;'MAPAS DE RIESGOS INHER Y RESID'!$I$18+1),'MAPAS DE RIESGOS INHER Y RESID'!$M$18,IF(OR('MAPAS DE RIESGOS INHER Y RESID'!$I$17='MATRIZ DE RIESGOS DE SST'!Y200,Y200&lt;'MAPAS DE RIESGOS INHER Y RESID'!$J$17+1),'MAPAS DE RIESGOS INHER Y RESID'!$M$17,'MAPAS DE RIESGOS INHER Y RESID'!$M$16)))</f>
        <v>BAJO</v>
      </c>
      <c r="AA200" s="99" t="str">
        <f>VLOOKUP('MATRIZ DE RIESGOS DE SST'!Z200,'TABLA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01" spans="1:27" s="27" customFormat="1" ht="234" x14ac:dyDescent="0.25">
      <c r="A201" s="123"/>
      <c r="B201" s="123"/>
      <c r="C201" s="123"/>
      <c r="D201" s="156"/>
      <c r="E201" s="123"/>
      <c r="F201" s="123"/>
      <c r="G201" s="144"/>
      <c r="H201" s="144"/>
      <c r="I201" s="123"/>
      <c r="J201" s="101" t="s">
        <v>298</v>
      </c>
      <c r="K201" s="100" t="s">
        <v>388</v>
      </c>
      <c r="L201" s="101" t="s">
        <v>74</v>
      </c>
      <c r="M201" s="76" t="s">
        <v>176</v>
      </c>
      <c r="N201" s="111">
        <f>VLOOKUP('MATRIZ DE RIESGOS DE SST'!M201,'MAPAS DE RIESGOS INHER Y RESID'!$E$3:$F$7,2,FALSE)</f>
        <v>3</v>
      </c>
      <c r="O201" s="76" t="s">
        <v>187</v>
      </c>
      <c r="P201" s="111">
        <f>VLOOKUP('MATRIZ DE RIESGOS DE SST'!O201,'MAPAS DE RIESGOS INHER Y RESID'!$O$3:$P$7,2,FALSE)</f>
        <v>256</v>
      </c>
      <c r="Q201" s="111">
        <f t="shared" si="35"/>
        <v>768</v>
      </c>
      <c r="R201" s="76" t="str">
        <f>IF(OR('MAPAS DE RIESGOS INHER Y RESID'!$G$7='MATRIZ DE RIESGOS DE SST'!Q201,Q201&lt;'MAPAS DE RIESGOS INHER Y RESID'!$G$3+1),'MAPAS DE RIESGOS INHER Y RESID'!$M$6,IF(OR('MAPAS DE RIESGOS INHER Y RESID'!$H$5='MATRIZ DE RIESGOS DE SST'!Q201,Q201&lt;'MAPAS DE RIESGOS INHER Y RESID'!$I$5+1),'MAPAS DE RIESGOS INHER Y RESID'!$M$5,IF(OR('MAPAS DE RIESGOS INHER Y RESID'!$I$4='MATRIZ DE RIESGOS DE SST'!Q201,Q201&lt;'MAPAS DE RIESGOS INHER Y RESID'!$J$4+1),'MAPAS DE RIESGOS INHER Y RESID'!$M$4,'MAPAS DE RIESGOS INHER Y RESID'!$M$3)))</f>
        <v>ALTO</v>
      </c>
      <c r="S201" s="116"/>
      <c r="T201" s="116" t="s">
        <v>389</v>
      </c>
      <c r="U201" s="116" t="s">
        <v>390</v>
      </c>
      <c r="V201" s="117" t="s">
        <v>391</v>
      </c>
      <c r="W201" s="118" t="s">
        <v>177</v>
      </c>
      <c r="X201" s="92">
        <f>VLOOKUP(W201,'MAPAS DE RIESGOS INHER Y RESID'!$E$16:$F$18,2,FALSE)</f>
        <v>0.9</v>
      </c>
      <c r="Y201" s="119">
        <f t="shared" si="36"/>
        <v>76.799999999999955</v>
      </c>
      <c r="Z201" s="76" t="str">
        <f>IF(OR('MAPAS DE RIESGOS INHER Y RESID'!$G$18='MATRIZ DE RIESGOS DE SST'!Y201,Y201&lt;'MAPAS DE RIESGOS INHER Y RESID'!$G$16+1),'MAPAS DE RIESGOS INHER Y RESID'!$M$19,IF(OR('MAPAS DE RIESGOS INHER Y RESID'!$H$17='MATRIZ DE RIESGOS DE SST'!Y201,Y201&lt;'MAPAS DE RIESGOS INHER Y RESID'!$I$18+1),'MAPAS DE RIESGOS INHER Y RESID'!$M$18,IF(OR('MAPAS DE RIESGOS INHER Y RESID'!$I$17='MATRIZ DE RIESGOS DE SST'!Y201,Y201&lt;'MAPAS DE RIESGOS INHER Y RESID'!$J$17+1),'MAPAS DE RIESGOS INHER Y RESID'!$M$17,'MAPAS DE RIESGOS INHER Y RESID'!$M$16)))</f>
        <v>MODERADO</v>
      </c>
      <c r="AA201" s="99" t="str">
        <f>VLOOKUP('MATRIZ DE RIESGOS DE SST'!Z201,'TABLA DE CRITERIOS'!$A$25:$B$28,2,FALSE)</f>
        <v>Reforzar la divulgación y aplicación de los controles existentes para mejorar su eficacia o complementar dichos controles estableciendo el plan de acción necesario, teniendo en cuenta la jerarquía de definición de controles.</v>
      </c>
    </row>
    <row r="202" spans="1:27" s="27" customFormat="1" ht="214.5" x14ac:dyDescent="0.25">
      <c r="A202" s="123"/>
      <c r="B202" s="123"/>
      <c r="C202" s="123"/>
      <c r="D202" s="156"/>
      <c r="E202" s="123"/>
      <c r="F202" s="123"/>
      <c r="G202" s="144"/>
      <c r="H202" s="144"/>
      <c r="I202" s="123"/>
      <c r="J202" s="100" t="s">
        <v>299</v>
      </c>
      <c r="K202" s="100" t="s">
        <v>76</v>
      </c>
      <c r="L202" s="101" t="s">
        <v>762</v>
      </c>
      <c r="M202" s="76" t="s">
        <v>176</v>
      </c>
      <c r="N202" s="111">
        <f>VLOOKUP('MATRIZ DE RIESGOS DE SST'!M202,'MAPAS DE RIESGOS INHER Y RESID'!$E$3:$F$7,2,FALSE)</f>
        <v>3</v>
      </c>
      <c r="O202" s="76" t="s">
        <v>186</v>
      </c>
      <c r="P202" s="111">
        <f>VLOOKUP('MATRIZ DE RIESGOS DE SST'!O202,'MAPAS DE RIESGOS INHER Y RESID'!$O$3:$P$7,2,FALSE)</f>
        <v>16</v>
      </c>
      <c r="Q202" s="111">
        <f>+N202*P202</f>
        <v>48</v>
      </c>
      <c r="R202" s="76" t="str">
        <f>IF(OR('MAPAS DE RIESGOS INHER Y RESID'!$G$7='MATRIZ DE RIESGOS DE SST'!Q202,Q202&lt;'MAPAS DE RIESGOS INHER Y RESID'!$G$3+1),'MAPAS DE RIESGOS INHER Y RESID'!$M$6,IF(OR('MAPAS DE RIESGOS INHER Y RESID'!$H$5='MATRIZ DE RIESGOS DE SST'!Q202,Q202&lt;'MAPAS DE RIESGOS INHER Y RESID'!$I$5+1),'MAPAS DE RIESGOS INHER Y RESID'!$M$5,IF(OR('MAPAS DE RIESGOS INHER Y RESID'!$I$4='MATRIZ DE RIESGOS DE SST'!Q202,Q202&lt;'MAPAS DE RIESGOS INHER Y RESID'!$J$4+1),'MAPAS DE RIESGOS INHER Y RESID'!$M$4,'MAPAS DE RIESGOS INHER Y RESID'!$M$3)))</f>
        <v>MODERADO</v>
      </c>
      <c r="S202" s="116"/>
      <c r="T202" s="116" t="s">
        <v>300</v>
      </c>
      <c r="U202" s="116" t="s">
        <v>397</v>
      </c>
      <c r="V202" s="117" t="s">
        <v>398</v>
      </c>
      <c r="W202" s="118" t="s">
        <v>177</v>
      </c>
      <c r="X202" s="92">
        <f>VLOOKUP(W202,'MAPAS DE RIESGOS INHER Y RESID'!$E$16:$F$18,2,FALSE)</f>
        <v>0.9</v>
      </c>
      <c r="Y202" s="119">
        <f>Q202-(Q202*X202)</f>
        <v>4.7999999999999972</v>
      </c>
      <c r="Z202" s="76" t="str">
        <f>IF(OR('MAPAS DE RIESGOS INHER Y RESID'!$G$18='MATRIZ DE RIESGOS DE SST'!Y202,Y202&lt;'MAPAS DE RIESGOS INHER Y RESID'!$G$16+1),'MAPAS DE RIESGOS INHER Y RESID'!$M$19,IF(OR('MAPAS DE RIESGOS INHER Y RESID'!$H$17='MATRIZ DE RIESGOS DE SST'!Y202,Y202&lt;'MAPAS DE RIESGOS INHER Y RESID'!$I$18+1),'MAPAS DE RIESGOS INHER Y RESID'!$M$18,IF(OR('MAPAS DE RIESGOS INHER Y RESID'!$I$17='MATRIZ DE RIESGOS DE SST'!Y202,Y202&lt;'MAPAS DE RIESGOS INHER Y RESID'!$J$17+1),'MAPAS DE RIESGOS INHER Y RESID'!$M$17,'MAPAS DE RIESGOS INHER Y RESID'!$M$16)))</f>
        <v>BAJO</v>
      </c>
      <c r="AA202" s="99" t="str">
        <f>VLOOKUP('MATRIZ DE RIESGOS DE SST'!Z202,'TABLA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03" spans="1:27" s="27" customFormat="1" ht="195" x14ac:dyDescent="0.25">
      <c r="A203" s="123"/>
      <c r="B203" s="123"/>
      <c r="C203" s="123"/>
      <c r="D203" s="156"/>
      <c r="E203" s="123"/>
      <c r="F203" s="123"/>
      <c r="G203" s="144"/>
      <c r="H203" s="144"/>
      <c r="I203" s="123"/>
      <c r="J203" s="101" t="s">
        <v>415</v>
      </c>
      <c r="K203" s="100" t="s">
        <v>393</v>
      </c>
      <c r="L203" s="101" t="s">
        <v>762</v>
      </c>
      <c r="M203" s="76" t="s">
        <v>183</v>
      </c>
      <c r="N203" s="111">
        <f>VLOOKUP('MATRIZ DE RIESGOS DE SST'!M203,'MAPAS DE RIESGOS INHER Y RESID'!$E$3:$F$7,2,FALSE)</f>
        <v>1</v>
      </c>
      <c r="O203" s="76" t="s">
        <v>186</v>
      </c>
      <c r="P203" s="111">
        <f>VLOOKUP('MATRIZ DE RIESGOS DE SST'!O203,'MAPAS DE RIESGOS INHER Y RESID'!$O$3:$P$7,2,FALSE)</f>
        <v>16</v>
      </c>
      <c r="Q203" s="111">
        <f t="shared" si="35"/>
        <v>16</v>
      </c>
      <c r="R203" s="76" t="str">
        <f>IF(OR('MAPAS DE RIESGOS INHER Y RESID'!$G$7='MATRIZ DE RIESGOS DE SST'!Q203,Q203&lt;'MAPAS DE RIESGOS INHER Y RESID'!$G$3+1),'MAPAS DE RIESGOS INHER Y RESID'!$M$6,IF(OR('MAPAS DE RIESGOS INHER Y RESID'!$H$5='MATRIZ DE RIESGOS DE SST'!Q203,Q203&lt;'MAPAS DE RIESGOS INHER Y RESID'!$I$5+1),'MAPAS DE RIESGOS INHER Y RESID'!$M$5,IF(OR('MAPAS DE RIESGOS INHER Y RESID'!$I$4='MATRIZ DE RIESGOS DE SST'!Q203,Q203&lt;'MAPAS DE RIESGOS INHER Y RESID'!$J$4+1),'MAPAS DE RIESGOS INHER Y RESID'!$M$4,'MAPAS DE RIESGOS INHER Y RESID'!$M$3)))</f>
        <v>MODERADO</v>
      </c>
      <c r="S203" s="116"/>
      <c r="T203" s="116" t="s">
        <v>399</v>
      </c>
      <c r="U203" s="116"/>
      <c r="V203" s="117" t="s">
        <v>297</v>
      </c>
      <c r="W203" s="118" t="s">
        <v>177</v>
      </c>
      <c r="X203" s="92">
        <f>VLOOKUP(W203,'MAPAS DE RIESGOS INHER Y RESID'!$E$16:$F$18,2,FALSE)</f>
        <v>0.9</v>
      </c>
      <c r="Y203" s="119">
        <f t="shared" si="36"/>
        <v>1.5999999999999996</v>
      </c>
      <c r="Z203" s="76" t="str">
        <f>IF(OR('MAPAS DE RIESGOS INHER Y RESID'!$G$18='MATRIZ DE RIESGOS DE SST'!Y203,Y203&lt;'MAPAS DE RIESGOS INHER Y RESID'!$G$16+1),'MAPAS DE RIESGOS INHER Y RESID'!$M$19,IF(OR('MAPAS DE RIESGOS INHER Y RESID'!$H$17='MATRIZ DE RIESGOS DE SST'!Y203,Y203&lt;'MAPAS DE RIESGOS INHER Y RESID'!$I$18+1),'MAPAS DE RIESGOS INHER Y RESID'!$M$18,IF(OR('MAPAS DE RIESGOS INHER Y RESID'!$I$17='MATRIZ DE RIESGOS DE SST'!Y203,Y203&lt;'MAPAS DE RIESGOS INHER Y RESID'!$J$17+1),'MAPAS DE RIESGOS INHER Y RESID'!$M$17,'MAPAS DE RIESGOS INHER Y RESID'!$M$16)))</f>
        <v>BAJO</v>
      </c>
      <c r="AA203" s="99" t="str">
        <f>VLOOKUP('MATRIZ DE RIESGOS DE SST'!Z203,'TABLA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04" spans="1:27" s="27" customFormat="1" ht="195" x14ac:dyDescent="0.25">
      <c r="A204" s="123"/>
      <c r="B204" s="123"/>
      <c r="C204" s="123"/>
      <c r="D204" s="156"/>
      <c r="E204" s="123"/>
      <c r="F204" s="123"/>
      <c r="G204" s="144"/>
      <c r="H204" s="144"/>
      <c r="I204" s="123"/>
      <c r="J204" s="101" t="s">
        <v>301</v>
      </c>
      <c r="K204" s="100" t="s">
        <v>402</v>
      </c>
      <c r="L204" s="101" t="s">
        <v>763</v>
      </c>
      <c r="M204" s="76" t="s">
        <v>182</v>
      </c>
      <c r="N204" s="111">
        <f>VLOOKUP('MATRIZ DE RIESGOS DE SST'!M204,'MAPAS DE RIESGOS INHER Y RESID'!$E$3:$F$7,2,FALSE)</f>
        <v>2</v>
      </c>
      <c r="O204" s="76" t="s">
        <v>186</v>
      </c>
      <c r="P204" s="111">
        <f>VLOOKUP('MATRIZ DE RIESGOS DE SST'!O204,'MAPAS DE RIESGOS INHER Y RESID'!$O$3:$P$7,2,FALSE)</f>
        <v>16</v>
      </c>
      <c r="Q204" s="111">
        <f t="shared" si="35"/>
        <v>32</v>
      </c>
      <c r="R204" s="76" t="str">
        <f>IF(OR('MAPAS DE RIESGOS INHER Y RESID'!$G$7='MATRIZ DE RIESGOS DE SST'!Q204,Q204&lt;'MAPAS DE RIESGOS INHER Y RESID'!$G$3+1),'MAPAS DE RIESGOS INHER Y RESID'!$M$6,IF(OR('MAPAS DE RIESGOS INHER Y RESID'!$H$5='MATRIZ DE RIESGOS DE SST'!Q204,Q204&lt;'MAPAS DE RIESGOS INHER Y RESID'!$I$5+1),'MAPAS DE RIESGOS INHER Y RESID'!$M$5,IF(OR('MAPAS DE RIESGOS INHER Y RESID'!$I$4='MATRIZ DE RIESGOS DE SST'!Q204,Q204&lt;'MAPAS DE RIESGOS INHER Y RESID'!$J$4+1),'MAPAS DE RIESGOS INHER Y RESID'!$M$4,'MAPAS DE RIESGOS INHER Y RESID'!$M$3)))</f>
        <v>MODERADO</v>
      </c>
      <c r="S204" s="116" t="s">
        <v>403</v>
      </c>
      <c r="T204" s="116"/>
      <c r="U204" s="116" t="s">
        <v>404</v>
      </c>
      <c r="V204" s="117" t="s">
        <v>405</v>
      </c>
      <c r="W204" s="118" t="s">
        <v>177</v>
      </c>
      <c r="X204" s="92">
        <f>VLOOKUP(W204,'MAPAS DE RIESGOS INHER Y RESID'!$E$16:$F$18,2,FALSE)</f>
        <v>0.9</v>
      </c>
      <c r="Y204" s="119">
        <f t="shared" si="36"/>
        <v>3.1999999999999993</v>
      </c>
      <c r="Z204" s="76" t="str">
        <f>IF(OR('MAPAS DE RIESGOS INHER Y RESID'!$G$18='MATRIZ DE RIESGOS DE SST'!Y204,Y204&lt;'MAPAS DE RIESGOS INHER Y RESID'!$G$16+1),'MAPAS DE RIESGOS INHER Y RESID'!$M$19,IF(OR('MAPAS DE RIESGOS INHER Y RESID'!$H$17='MATRIZ DE RIESGOS DE SST'!Y204,Y204&lt;'MAPAS DE RIESGOS INHER Y RESID'!$I$18+1),'MAPAS DE RIESGOS INHER Y RESID'!$M$18,IF(OR('MAPAS DE RIESGOS INHER Y RESID'!$I$17='MATRIZ DE RIESGOS DE SST'!Y204,Y204&lt;'MAPAS DE RIESGOS INHER Y RESID'!$J$17+1),'MAPAS DE RIESGOS INHER Y RESID'!$M$17,'MAPAS DE RIESGOS INHER Y RESID'!$M$16)))</f>
        <v>BAJO</v>
      </c>
      <c r="AA204" s="99" t="str">
        <f>VLOOKUP('MATRIZ DE RIESGOS DE SST'!Z204,'TABLA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05" spans="1:27" s="27" customFormat="1" ht="312" x14ac:dyDescent="0.25">
      <c r="A205" s="123"/>
      <c r="B205" s="123"/>
      <c r="C205" s="123"/>
      <c r="D205" s="156"/>
      <c r="E205" s="123"/>
      <c r="F205" s="123"/>
      <c r="G205" s="144"/>
      <c r="H205" s="144"/>
      <c r="I205" s="123"/>
      <c r="J205" s="101" t="s">
        <v>424</v>
      </c>
      <c r="K205" s="100" t="s">
        <v>426</v>
      </c>
      <c r="L205" s="101" t="s">
        <v>85</v>
      </c>
      <c r="M205" s="76" t="s">
        <v>176</v>
      </c>
      <c r="N205" s="111">
        <f>VLOOKUP('MATRIZ DE RIESGOS DE SST'!M205,'MAPAS DE RIESGOS INHER Y RESID'!$E$3:$F$7,2,FALSE)</f>
        <v>3</v>
      </c>
      <c r="O205" s="76" t="s">
        <v>187</v>
      </c>
      <c r="P205" s="111">
        <f>VLOOKUP('MATRIZ DE RIESGOS DE SST'!O205,'MAPAS DE RIESGOS INHER Y RESID'!$O$3:$P$7,2,FALSE)</f>
        <v>256</v>
      </c>
      <c r="Q205" s="111">
        <f t="shared" si="35"/>
        <v>768</v>
      </c>
      <c r="R205" s="76" t="str">
        <f>IF(OR('MAPAS DE RIESGOS INHER Y RESID'!$G$7='MATRIZ DE RIESGOS DE SST'!Q205,Q205&lt;'MAPAS DE RIESGOS INHER Y RESID'!$G$3+1),'MAPAS DE RIESGOS INHER Y RESID'!$M$6,IF(OR('MAPAS DE RIESGOS INHER Y RESID'!$H$5='MATRIZ DE RIESGOS DE SST'!Q205,Q205&lt;'MAPAS DE RIESGOS INHER Y RESID'!$I$5+1),'MAPAS DE RIESGOS INHER Y RESID'!$M$5,IF(OR('MAPAS DE RIESGOS INHER Y RESID'!$I$4='MATRIZ DE RIESGOS DE SST'!Q205,Q205&lt;'MAPAS DE RIESGOS INHER Y RESID'!$J$4+1),'MAPAS DE RIESGOS INHER Y RESID'!$M$4,'MAPAS DE RIESGOS INHER Y RESID'!$M$3)))</f>
        <v>ALTO</v>
      </c>
      <c r="S205" s="116" t="s">
        <v>425</v>
      </c>
      <c r="T205" s="116" t="s">
        <v>433</v>
      </c>
      <c r="U205" s="116" t="s">
        <v>264</v>
      </c>
      <c r="V205" s="117" t="s">
        <v>429</v>
      </c>
      <c r="W205" s="118" t="s">
        <v>177</v>
      </c>
      <c r="X205" s="92">
        <f>VLOOKUP(W205,'MAPAS DE RIESGOS INHER Y RESID'!$E$16:$F$18,2,FALSE)</f>
        <v>0.9</v>
      </c>
      <c r="Y205" s="119">
        <f t="shared" si="36"/>
        <v>76.799999999999955</v>
      </c>
      <c r="Z205" s="76" t="str">
        <f>IF(OR('MAPAS DE RIESGOS INHER Y RESID'!$G$18='MATRIZ DE RIESGOS DE SST'!Y205,Y205&lt;'MAPAS DE RIESGOS INHER Y RESID'!$G$16+1),'MAPAS DE RIESGOS INHER Y RESID'!$M$19,IF(OR('MAPAS DE RIESGOS INHER Y RESID'!$H$17='MATRIZ DE RIESGOS DE SST'!Y205,Y205&lt;'MAPAS DE RIESGOS INHER Y RESID'!$I$18+1),'MAPAS DE RIESGOS INHER Y RESID'!$M$18,IF(OR('MAPAS DE RIESGOS INHER Y RESID'!$I$17='MATRIZ DE RIESGOS DE SST'!Y205,Y205&lt;'MAPAS DE RIESGOS INHER Y RESID'!$J$17+1),'MAPAS DE RIESGOS INHER Y RESID'!$M$17,'MAPAS DE RIESGOS INHER Y RESID'!$M$16)))</f>
        <v>MODERADO</v>
      </c>
      <c r="AA205" s="99" t="str">
        <f>VLOOKUP('MATRIZ DE RIESGOS DE SST'!Z205,'TABLA DE CRITERIOS'!$A$25:$B$28,2,FALSE)</f>
        <v>Reforzar la divulgación y aplicación de los controles existentes para mejorar su eficacia o complementar dichos controles estableciendo el plan de acción necesario, teniendo en cuenta la jerarquía de definición de controles.</v>
      </c>
    </row>
    <row r="206" spans="1:27" ht="195" x14ac:dyDescent="0.25">
      <c r="A206" s="123"/>
      <c r="B206" s="123"/>
      <c r="C206" s="123"/>
      <c r="D206" s="156"/>
      <c r="E206" s="123"/>
      <c r="F206" s="123"/>
      <c r="G206" s="144"/>
      <c r="H206" s="144"/>
      <c r="I206" s="123"/>
      <c r="J206" s="101" t="s">
        <v>448</v>
      </c>
      <c r="K206" s="100" t="s">
        <v>450</v>
      </c>
      <c r="L206" s="101" t="s">
        <v>768</v>
      </c>
      <c r="M206" s="76" t="s">
        <v>176</v>
      </c>
      <c r="N206" s="111">
        <f>VLOOKUP('MATRIZ DE RIESGOS DE SST'!M206,'MAPAS DE RIESGOS INHER Y RESID'!$E$3:$F$7,2,FALSE)</f>
        <v>3</v>
      </c>
      <c r="O206" s="76" t="s">
        <v>186</v>
      </c>
      <c r="P206" s="111">
        <f>VLOOKUP('MATRIZ DE RIESGOS DE SST'!O206,'MAPAS DE RIESGOS INHER Y RESID'!$O$3:$P$7,2,FALSE)</f>
        <v>16</v>
      </c>
      <c r="Q206" s="111">
        <f t="shared" si="35"/>
        <v>48</v>
      </c>
      <c r="R206" s="76" t="str">
        <f>IF(OR('MAPAS DE RIESGOS INHER Y RESID'!$G$7='MATRIZ DE RIESGOS DE SST'!Q206,Q206&lt;'MAPAS DE RIESGOS INHER Y RESID'!$G$3+1),'MAPAS DE RIESGOS INHER Y RESID'!$M$6,IF(OR('MAPAS DE RIESGOS INHER Y RESID'!$H$5='MATRIZ DE RIESGOS DE SST'!Q206,Q206&lt;'MAPAS DE RIESGOS INHER Y RESID'!$I$5+1),'MAPAS DE RIESGOS INHER Y RESID'!$M$5,IF(OR('MAPAS DE RIESGOS INHER Y RESID'!$I$4='MATRIZ DE RIESGOS DE SST'!Q206,Q206&lt;'MAPAS DE RIESGOS INHER Y RESID'!$J$4+1),'MAPAS DE RIESGOS INHER Y RESID'!$M$4,'MAPAS DE RIESGOS INHER Y RESID'!$M$3)))</f>
        <v>MODERADO</v>
      </c>
      <c r="S206" s="116"/>
      <c r="T206" s="116" t="s">
        <v>451</v>
      </c>
      <c r="U206" s="116" t="s">
        <v>452</v>
      </c>
      <c r="V206" s="117" t="s">
        <v>261</v>
      </c>
      <c r="W206" s="118" t="s">
        <v>177</v>
      </c>
      <c r="X206" s="92">
        <f>VLOOKUP(W206,'MAPAS DE RIESGOS INHER Y RESID'!$E$16:$F$18,2,FALSE)</f>
        <v>0.9</v>
      </c>
      <c r="Y206" s="119">
        <f t="shared" si="36"/>
        <v>4.7999999999999972</v>
      </c>
      <c r="Z206" s="76" t="str">
        <f>IF(OR('MAPAS DE RIESGOS INHER Y RESID'!$G$18='MATRIZ DE RIESGOS DE SST'!Y206,Y206&lt;'MAPAS DE RIESGOS INHER Y RESID'!$G$16+1),'MAPAS DE RIESGOS INHER Y RESID'!$M$19,IF(OR('MAPAS DE RIESGOS INHER Y RESID'!$H$17='MATRIZ DE RIESGOS DE SST'!Y206,Y206&lt;'MAPAS DE RIESGOS INHER Y RESID'!$I$18+1),'MAPAS DE RIESGOS INHER Y RESID'!$M$18,IF(OR('MAPAS DE RIESGOS INHER Y RESID'!$I$17='MATRIZ DE RIESGOS DE SST'!Y206,Y206&lt;'MAPAS DE RIESGOS INHER Y RESID'!$J$17+1),'MAPAS DE RIESGOS INHER Y RESID'!$M$17,'MAPAS DE RIESGOS INHER Y RESID'!$M$16)))</f>
        <v>BAJO</v>
      </c>
      <c r="AA206" s="99" t="str">
        <f>VLOOKUP('MATRIZ DE RIESGOS DE SST'!Z206,'TABLA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07" spans="1:27" ht="195" x14ac:dyDescent="0.25">
      <c r="A207" s="123"/>
      <c r="B207" s="123"/>
      <c r="C207" s="123"/>
      <c r="D207" s="156"/>
      <c r="E207" s="123"/>
      <c r="F207" s="123"/>
      <c r="G207" s="144"/>
      <c r="H207" s="144"/>
      <c r="I207" s="123"/>
      <c r="J207" s="102" t="s">
        <v>460</v>
      </c>
      <c r="K207" s="102" t="s">
        <v>461</v>
      </c>
      <c r="L207" s="99" t="s">
        <v>92</v>
      </c>
      <c r="M207" s="76" t="s">
        <v>182</v>
      </c>
      <c r="N207" s="111">
        <f>VLOOKUP('MATRIZ DE RIESGOS DE SST'!M207,'MAPAS DE RIESGOS INHER Y RESID'!$E$3:$F$7,2,FALSE)</f>
        <v>2</v>
      </c>
      <c r="O207" s="76" t="s">
        <v>186</v>
      </c>
      <c r="P207" s="111">
        <f>VLOOKUP('MATRIZ DE RIESGOS DE SST'!O207,'MAPAS DE RIESGOS INHER Y RESID'!$O$3:$P$7,2,FALSE)</f>
        <v>16</v>
      </c>
      <c r="Q207" s="111">
        <f t="shared" si="35"/>
        <v>32</v>
      </c>
      <c r="R207" s="76" t="str">
        <f>IF(OR('MAPAS DE RIESGOS INHER Y RESID'!$G$7='MATRIZ DE RIESGOS DE SST'!Q207,Q207&lt;'MAPAS DE RIESGOS INHER Y RESID'!$G$3+1),'MAPAS DE RIESGOS INHER Y RESID'!$M$6,IF(OR('MAPAS DE RIESGOS INHER Y RESID'!$H$5='MATRIZ DE RIESGOS DE SST'!Q207,Q207&lt;'MAPAS DE RIESGOS INHER Y RESID'!$I$5+1),'MAPAS DE RIESGOS INHER Y RESID'!$M$5,IF(OR('MAPAS DE RIESGOS INHER Y RESID'!$I$4='MATRIZ DE RIESGOS DE SST'!Q207,Q207&lt;'MAPAS DE RIESGOS INHER Y RESID'!$J$4+1),'MAPAS DE RIESGOS INHER Y RESID'!$M$4,'MAPAS DE RIESGOS INHER Y RESID'!$M$3)))</f>
        <v>MODERADO</v>
      </c>
      <c r="S207" s="116"/>
      <c r="T207" s="116"/>
      <c r="U207" s="116" t="s">
        <v>463</v>
      </c>
      <c r="V207" s="117" t="s">
        <v>471</v>
      </c>
      <c r="W207" s="118" t="s">
        <v>177</v>
      </c>
      <c r="X207" s="92">
        <f>VLOOKUP(W207,'MAPAS DE RIESGOS INHER Y RESID'!$E$16:$F$18,2,FALSE)</f>
        <v>0.9</v>
      </c>
      <c r="Y207" s="119">
        <f t="shared" si="36"/>
        <v>3.1999999999999993</v>
      </c>
      <c r="Z207" s="76" t="str">
        <f>IF(OR('MAPAS DE RIESGOS INHER Y RESID'!$G$18='MATRIZ DE RIESGOS DE SST'!Y207,Y207&lt;'MAPAS DE RIESGOS INHER Y RESID'!$G$16+1),'MAPAS DE RIESGOS INHER Y RESID'!$M$19,IF(OR('MAPAS DE RIESGOS INHER Y RESID'!$H$17='MATRIZ DE RIESGOS DE SST'!Y207,Y207&lt;'MAPAS DE RIESGOS INHER Y RESID'!$I$18+1),'MAPAS DE RIESGOS INHER Y RESID'!$M$18,IF(OR('MAPAS DE RIESGOS INHER Y RESID'!$I$17='MATRIZ DE RIESGOS DE SST'!Y207,Y207&lt;'MAPAS DE RIESGOS INHER Y RESID'!$J$17+1),'MAPAS DE RIESGOS INHER Y RESID'!$M$17,'MAPAS DE RIESGOS INHER Y RESID'!$M$16)))</f>
        <v>BAJO</v>
      </c>
      <c r="AA207" s="99" t="str">
        <f>VLOOKUP('MATRIZ DE RIESGOS DE SST'!Z207,'TABLA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08" spans="1:27" ht="195" x14ac:dyDescent="0.25">
      <c r="A208" s="123"/>
      <c r="B208" s="123"/>
      <c r="C208" s="123"/>
      <c r="D208" s="156"/>
      <c r="E208" s="123"/>
      <c r="F208" s="123"/>
      <c r="G208" s="144"/>
      <c r="H208" s="144"/>
      <c r="I208" s="123"/>
      <c r="J208" s="99" t="s">
        <v>475</v>
      </c>
      <c r="K208" s="102" t="s">
        <v>94</v>
      </c>
      <c r="L208" s="99" t="s">
        <v>621</v>
      </c>
      <c r="M208" s="76" t="s">
        <v>176</v>
      </c>
      <c r="N208" s="111">
        <f>VLOOKUP('MATRIZ DE RIESGOS DE SST'!M208,'MAPAS DE RIESGOS INHER Y RESID'!$E$3:$F$7,2,FALSE)</f>
        <v>3</v>
      </c>
      <c r="O208" s="76" t="s">
        <v>185</v>
      </c>
      <c r="P208" s="111">
        <f>VLOOKUP('MATRIZ DE RIESGOS DE SST'!O208,'MAPAS DE RIESGOS INHER Y RESID'!$O$3:$P$7,2,FALSE)</f>
        <v>4</v>
      </c>
      <c r="Q208" s="111">
        <f t="shared" si="35"/>
        <v>12</v>
      </c>
      <c r="R208" s="76" t="str">
        <f>IF(OR('MAPAS DE RIESGOS INHER Y RESID'!$G$7='MATRIZ DE RIESGOS DE SST'!Q208,Q208&lt;'MAPAS DE RIESGOS INHER Y RESID'!$G$3+1),'MAPAS DE RIESGOS INHER Y RESID'!$M$6,IF(OR('MAPAS DE RIESGOS INHER Y RESID'!$H$5='MATRIZ DE RIESGOS DE SST'!Q208,Q208&lt;'MAPAS DE RIESGOS INHER Y RESID'!$I$5+1),'MAPAS DE RIESGOS INHER Y RESID'!$M$5,IF(OR('MAPAS DE RIESGOS INHER Y RESID'!$I$4='MATRIZ DE RIESGOS DE SST'!Q208,Q208&lt;'MAPAS DE RIESGOS INHER Y RESID'!$J$4+1),'MAPAS DE RIESGOS INHER Y RESID'!$M$4,'MAPAS DE RIESGOS INHER Y RESID'!$M$3)))</f>
        <v>MODERADO</v>
      </c>
      <c r="S208" s="116"/>
      <c r="T208" s="116" t="s">
        <v>251</v>
      </c>
      <c r="U208" s="116" t="s">
        <v>476</v>
      </c>
      <c r="V208" s="117" t="s">
        <v>477</v>
      </c>
      <c r="W208" s="118" t="s">
        <v>176</v>
      </c>
      <c r="X208" s="92">
        <f>VLOOKUP(W208,'MAPAS DE RIESGOS INHER Y RESID'!$E$16:$F$18,2,FALSE)</f>
        <v>0.4</v>
      </c>
      <c r="Y208" s="119">
        <f t="shared" si="36"/>
        <v>7.1999999999999993</v>
      </c>
      <c r="Z208" s="76" t="str">
        <f>IF(OR('MAPAS DE RIESGOS INHER Y RESID'!$G$18='MATRIZ DE RIESGOS DE SST'!Y208,Y208&lt;'MAPAS DE RIESGOS INHER Y RESID'!$G$16+1),'MAPAS DE RIESGOS INHER Y RESID'!$M$19,IF(OR('MAPAS DE RIESGOS INHER Y RESID'!$H$17='MATRIZ DE RIESGOS DE SST'!Y208,Y208&lt;'MAPAS DE RIESGOS INHER Y RESID'!$I$18+1),'MAPAS DE RIESGOS INHER Y RESID'!$M$18,IF(OR('MAPAS DE RIESGOS INHER Y RESID'!$I$17='MATRIZ DE RIESGOS DE SST'!Y208,Y208&lt;'MAPAS DE RIESGOS INHER Y RESID'!$J$17+1),'MAPAS DE RIESGOS INHER Y RESID'!$M$17,'MAPAS DE RIESGOS INHER Y RESID'!$M$16)))</f>
        <v>BAJO</v>
      </c>
      <c r="AA208" s="99" t="str">
        <f>VLOOKUP('MATRIZ DE RIESGOS DE SST'!Z208,'TABLA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09" spans="1:27" ht="156" x14ac:dyDescent="0.25">
      <c r="A209" s="123"/>
      <c r="B209" s="123"/>
      <c r="C209" s="123"/>
      <c r="D209" s="156"/>
      <c r="E209" s="123"/>
      <c r="F209" s="123"/>
      <c r="G209" s="144"/>
      <c r="H209" s="144"/>
      <c r="I209" s="123"/>
      <c r="J209" s="100" t="s">
        <v>489</v>
      </c>
      <c r="K209" s="100" t="s">
        <v>492</v>
      </c>
      <c r="L209" s="101" t="s">
        <v>491</v>
      </c>
      <c r="M209" s="76" t="s">
        <v>176</v>
      </c>
      <c r="N209" s="111">
        <f>VLOOKUP('MATRIZ DE RIESGOS DE SST'!M209,'MAPAS DE RIESGOS INHER Y RESID'!$E$3:$F$7,2,FALSE)</f>
        <v>3</v>
      </c>
      <c r="O209" s="76" t="s">
        <v>186</v>
      </c>
      <c r="P209" s="111">
        <f>VLOOKUP('MATRIZ DE RIESGOS DE SST'!O209,'MAPAS DE RIESGOS INHER Y RESID'!$O$3:$P$7,2,FALSE)</f>
        <v>16</v>
      </c>
      <c r="Q209" s="111">
        <f t="shared" si="35"/>
        <v>48</v>
      </c>
      <c r="R209" s="76" t="str">
        <f>IF(OR('MAPAS DE RIESGOS INHER Y RESID'!$G$7='MATRIZ DE RIESGOS DE SST'!Q209,Q209&lt;'MAPAS DE RIESGOS INHER Y RESID'!$G$3+1),'MAPAS DE RIESGOS INHER Y RESID'!$M$6,IF(OR('MAPAS DE RIESGOS INHER Y RESID'!$H$5='MATRIZ DE RIESGOS DE SST'!Q209,Q209&lt;'MAPAS DE RIESGOS INHER Y RESID'!$I$5+1),'MAPAS DE RIESGOS INHER Y RESID'!$M$5,IF(OR('MAPAS DE RIESGOS INHER Y RESID'!$I$4='MATRIZ DE RIESGOS DE SST'!Q209,Q209&lt;'MAPAS DE RIESGOS INHER Y RESID'!$J$4+1),'MAPAS DE RIESGOS INHER Y RESID'!$M$4,'MAPAS DE RIESGOS INHER Y RESID'!$M$3)))</f>
        <v>MODERADO</v>
      </c>
      <c r="S209" s="116"/>
      <c r="T209" s="116" t="s">
        <v>490</v>
      </c>
      <c r="U209" s="116" t="s">
        <v>452</v>
      </c>
      <c r="V209" s="117" t="s">
        <v>257</v>
      </c>
      <c r="W209" s="118" t="s">
        <v>176</v>
      </c>
      <c r="X209" s="92">
        <f>VLOOKUP(W209,'MAPAS DE RIESGOS INHER Y RESID'!$E$16:$F$18,2,FALSE)</f>
        <v>0.4</v>
      </c>
      <c r="Y209" s="119">
        <f t="shared" si="36"/>
        <v>28.799999999999997</v>
      </c>
      <c r="Z209" s="76" t="str">
        <f>IF(OR('MAPAS DE RIESGOS INHER Y RESID'!$G$18='MATRIZ DE RIESGOS DE SST'!Y209,Y209&lt;'MAPAS DE RIESGOS INHER Y RESID'!$G$16+1),'MAPAS DE RIESGOS INHER Y RESID'!$M$19,IF(OR('MAPAS DE RIESGOS INHER Y RESID'!$H$17='MATRIZ DE RIESGOS DE SST'!Y209,Y209&lt;'MAPAS DE RIESGOS INHER Y RESID'!$I$18+1),'MAPAS DE RIESGOS INHER Y RESID'!$M$18,IF(OR('MAPAS DE RIESGOS INHER Y RESID'!$I$17='MATRIZ DE RIESGOS DE SST'!Y209,Y209&lt;'MAPAS DE RIESGOS INHER Y RESID'!$J$17+1),'MAPAS DE RIESGOS INHER Y RESID'!$M$17,'MAPAS DE RIESGOS INHER Y RESID'!$M$16)))</f>
        <v>MODERADO</v>
      </c>
      <c r="AA209" s="99" t="str">
        <f>VLOOKUP('MATRIZ DE RIESGOS DE SST'!Z209,'TABLA DE CRITERIOS'!$A$25:$B$28,2,FALSE)</f>
        <v>Reforzar la divulgación y aplicación de los controles existentes para mejorar su eficacia o complementar dichos controles estableciendo el plan de acción necesario, teniendo en cuenta la jerarquía de definición de controles.</v>
      </c>
    </row>
    <row r="210" spans="1:27" ht="156" x14ac:dyDescent="0.25">
      <c r="A210" s="123"/>
      <c r="B210" s="123"/>
      <c r="C210" s="123"/>
      <c r="D210" s="156"/>
      <c r="E210" s="123"/>
      <c r="F210" s="123"/>
      <c r="G210" s="144"/>
      <c r="H210" s="144"/>
      <c r="I210" s="123"/>
      <c r="J210" s="100" t="s">
        <v>536</v>
      </c>
      <c r="K210" s="100" t="s">
        <v>537</v>
      </c>
      <c r="L210" s="101" t="s">
        <v>106</v>
      </c>
      <c r="M210" s="76" t="s">
        <v>182</v>
      </c>
      <c r="N210" s="111">
        <f>VLOOKUP('MATRIZ DE RIESGOS DE SST'!M210,'MAPAS DE RIESGOS INHER Y RESID'!$E$3:$F$7,2,FALSE)</f>
        <v>2</v>
      </c>
      <c r="O210" s="76" t="s">
        <v>186</v>
      </c>
      <c r="P210" s="111">
        <f>VLOOKUP('MATRIZ DE RIESGOS DE SST'!O210,'MAPAS DE RIESGOS INHER Y RESID'!$O$3:$P$7,2,FALSE)</f>
        <v>16</v>
      </c>
      <c r="Q210" s="111">
        <f t="shared" si="35"/>
        <v>32</v>
      </c>
      <c r="R210" s="76" t="str">
        <f>IF(OR('MAPAS DE RIESGOS INHER Y RESID'!$G$7='MATRIZ DE RIESGOS DE SST'!Q210,Q210&lt;'MAPAS DE RIESGOS INHER Y RESID'!$G$3+1),'MAPAS DE RIESGOS INHER Y RESID'!$M$6,IF(OR('MAPAS DE RIESGOS INHER Y RESID'!$H$5='MATRIZ DE RIESGOS DE SST'!Q210,Q210&lt;'MAPAS DE RIESGOS INHER Y RESID'!$I$5+1),'MAPAS DE RIESGOS INHER Y RESID'!$M$5,IF(OR('MAPAS DE RIESGOS INHER Y RESID'!$I$4='MATRIZ DE RIESGOS DE SST'!Q210,Q210&lt;'MAPAS DE RIESGOS INHER Y RESID'!$J$4+1),'MAPAS DE RIESGOS INHER Y RESID'!$M$4,'MAPAS DE RIESGOS INHER Y RESID'!$M$3)))</f>
        <v>MODERADO</v>
      </c>
      <c r="S210" s="116"/>
      <c r="T210" s="116"/>
      <c r="U210" s="116" t="s">
        <v>538</v>
      </c>
      <c r="V210" s="117" t="s">
        <v>539</v>
      </c>
      <c r="W210" s="118" t="s">
        <v>176</v>
      </c>
      <c r="X210" s="92">
        <f>VLOOKUP(W210,'MAPAS DE RIESGOS INHER Y RESID'!$E$16:$F$18,2,FALSE)</f>
        <v>0.4</v>
      </c>
      <c r="Y210" s="119">
        <f t="shared" si="36"/>
        <v>19.2</v>
      </c>
      <c r="Z210" s="76" t="str">
        <f>IF(OR('MAPAS DE RIESGOS INHER Y RESID'!$G$18='MATRIZ DE RIESGOS DE SST'!Y210,Y210&lt;'MAPAS DE RIESGOS INHER Y RESID'!$G$16+1),'MAPAS DE RIESGOS INHER Y RESID'!$M$19,IF(OR('MAPAS DE RIESGOS INHER Y RESID'!$H$17='MATRIZ DE RIESGOS DE SST'!Y210,Y210&lt;'MAPAS DE RIESGOS INHER Y RESID'!$I$18+1),'MAPAS DE RIESGOS INHER Y RESID'!$M$18,IF(OR('MAPAS DE RIESGOS INHER Y RESID'!$I$17='MATRIZ DE RIESGOS DE SST'!Y210,Y210&lt;'MAPAS DE RIESGOS INHER Y RESID'!$J$17+1),'MAPAS DE RIESGOS INHER Y RESID'!$M$17,'MAPAS DE RIESGOS INHER Y RESID'!$M$16)))</f>
        <v>MODERADO</v>
      </c>
      <c r="AA210" s="99" t="str">
        <f>VLOOKUP('MATRIZ DE RIESGOS DE SST'!Z210,'TABLA DE CRITERIOS'!$A$25:$B$28,2,FALSE)</f>
        <v>Reforzar la divulgación y aplicación de los controles existentes para mejorar su eficacia o complementar dichos controles estableciendo el plan de acción necesario, teniendo en cuenta la jerarquía de definición de controles.</v>
      </c>
    </row>
    <row r="211" spans="1:27" ht="214.5" x14ac:dyDescent="0.25">
      <c r="A211" s="123"/>
      <c r="B211" s="123"/>
      <c r="C211" s="123"/>
      <c r="D211" s="156"/>
      <c r="E211" s="123"/>
      <c r="F211" s="123"/>
      <c r="G211" s="144"/>
      <c r="H211" s="144"/>
      <c r="I211" s="123"/>
      <c r="J211" s="99" t="s">
        <v>544</v>
      </c>
      <c r="K211" s="102" t="s">
        <v>108</v>
      </c>
      <c r="L211" s="99" t="s">
        <v>109</v>
      </c>
      <c r="M211" s="76" t="s">
        <v>176</v>
      </c>
      <c r="N211" s="111">
        <f>VLOOKUP('MATRIZ DE RIESGOS DE SST'!M211,'MAPAS DE RIESGOS INHER Y RESID'!$E$3:$F$7,2,FALSE)</f>
        <v>3</v>
      </c>
      <c r="O211" s="76" t="s">
        <v>186</v>
      </c>
      <c r="P211" s="111">
        <f>VLOOKUP('MATRIZ DE RIESGOS DE SST'!O211,'MAPAS DE RIESGOS INHER Y RESID'!$O$3:$P$7,2,FALSE)</f>
        <v>16</v>
      </c>
      <c r="Q211" s="111">
        <f t="shared" si="35"/>
        <v>48</v>
      </c>
      <c r="R211" s="76" t="str">
        <f>IF(OR('MAPAS DE RIESGOS INHER Y RESID'!$G$7='MATRIZ DE RIESGOS DE SST'!Q211,Q211&lt;'MAPAS DE RIESGOS INHER Y RESID'!$G$3+1),'MAPAS DE RIESGOS INHER Y RESID'!$M$6,IF(OR('MAPAS DE RIESGOS INHER Y RESID'!$H$5='MATRIZ DE RIESGOS DE SST'!Q211,Q211&lt;'MAPAS DE RIESGOS INHER Y RESID'!$I$5+1),'MAPAS DE RIESGOS INHER Y RESID'!$M$5,IF(OR('MAPAS DE RIESGOS INHER Y RESID'!$I$4='MATRIZ DE RIESGOS DE SST'!Q211,Q211&lt;'MAPAS DE RIESGOS INHER Y RESID'!$J$4+1),'MAPAS DE RIESGOS INHER Y RESID'!$M$4,'MAPAS DE RIESGOS INHER Y RESID'!$M$3)))</f>
        <v>MODERADO</v>
      </c>
      <c r="S211" s="116" t="s">
        <v>545</v>
      </c>
      <c r="T211" s="116" t="s">
        <v>547</v>
      </c>
      <c r="U211" s="116" t="s">
        <v>546</v>
      </c>
      <c r="V211" s="117" t="s">
        <v>549</v>
      </c>
      <c r="W211" s="118" t="s">
        <v>177</v>
      </c>
      <c r="X211" s="92">
        <f>VLOOKUP(W211,'MAPAS DE RIESGOS INHER Y RESID'!$E$16:$F$18,2,FALSE)</f>
        <v>0.9</v>
      </c>
      <c r="Y211" s="119">
        <f t="shared" si="36"/>
        <v>4.7999999999999972</v>
      </c>
      <c r="Z211" s="76" t="str">
        <f>IF(OR('MAPAS DE RIESGOS INHER Y RESID'!$G$18='MATRIZ DE RIESGOS DE SST'!Y211,Y211&lt;'MAPAS DE RIESGOS INHER Y RESID'!$G$16+1),'MAPAS DE RIESGOS INHER Y RESID'!$M$19,IF(OR('MAPAS DE RIESGOS INHER Y RESID'!$H$17='MATRIZ DE RIESGOS DE SST'!Y211,Y211&lt;'MAPAS DE RIESGOS INHER Y RESID'!$I$18+1),'MAPAS DE RIESGOS INHER Y RESID'!$M$18,IF(OR('MAPAS DE RIESGOS INHER Y RESID'!$I$17='MATRIZ DE RIESGOS DE SST'!Y211,Y211&lt;'MAPAS DE RIESGOS INHER Y RESID'!$J$17+1),'MAPAS DE RIESGOS INHER Y RESID'!$M$17,'MAPAS DE RIESGOS INHER Y RESID'!$M$16)))</f>
        <v>BAJO</v>
      </c>
      <c r="AA211" s="99" t="str">
        <f>VLOOKUP('MATRIZ DE RIESGOS DE SST'!Z211,'TABLA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12" spans="1:27" ht="273" x14ac:dyDescent="0.25">
      <c r="A212" s="123"/>
      <c r="B212" s="123"/>
      <c r="C212" s="123"/>
      <c r="D212" s="156"/>
      <c r="E212" s="123"/>
      <c r="F212" s="123"/>
      <c r="G212" s="144"/>
      <c r="H212" s="144"/>
      <c r="I212" s="123"/>
      <c r="J212" s="99" t="s">
        <v>561</v>
      </c>
      <c r="K212" s="102" t="s">
        <v>111</v>
      </c>
      <c r="L212" s="99" t="s">
        <v>109</v>
      </c>
      <c r="M212" s="76" t="s">
        <v>182</v>
      </c>
      <c r="N212" s="111">
        <f>VLOOKUP('MATRIZ DE RIESGOS DE SST'!M212,'MAPAS DE RIESGOS INHER Y RESID'!$E$3:$F$7,2,FALSE)</f>
        <v>2</v>
      </c>
      <c r="O212" s="76" t="s">
        <v>185</v>
      </c>
      <c r="P212" s="111">
        <f>VLOOKUP('MATRIZ DE RIESGOS DE SST'!O212,'MAPAS DE RIESGOS INHER Y RESID'!$O$3:$P$7,2,FALSE)</f>
        <v>4</v>
      </c>
      <c r="Q212" s="111">
        <f t="shared" si="35"/>
        <v>8</v>
      </c>
      <c r="R212" s="76" t="str">
        <f>IF(OR('MAPAS DE RIESGOS INHER Y RESID'!$G$7='MATRIZ DE RIESGOS DE SST'!Q212,Q212&lt;'MAPAS DE RIESGOS INHER Y RESID'!$G$3+1),'MAPAS DE RIESGOS INHER Y RESID'!$M$6,IF(OR('MAPAS DE RIESGOS INHER Y RESID'!$H$5='MATRIZ DE RIESGOS DE SST'!Q212,Q212&lt;'MAPAS DE RIESGOS INHER Y RESID'!$I$5+1),'MAPAS DE RIESGOS INHER Y RESID'!$M$5,IF(OR('MAPAS DE RIESGOS INHER Y RESID'!$I$4='MATRIZ DE RIESGOS DE SST'!Q212,Q212&lt;'MAPAS DE RIESGOS INHER Y RESID'!$J$4+1),'MAPAS DE RIESGOS INHER Y RESID'!$M$4,'MAPAS DE RIESGOS INHER Y RESID'!$M$3)))</f>
        <v>BAJO</v>
      </c>
      <c r="S212" s="116" t="s">
        <v>553</v>
      </c>
      <c r="T212" s="116"/>
      <c r="U212" s="116" t="s">
        <v>554</v>
      </c>
      <c r="V212" s="117" t="s">
        <v>555</v>
      </c>
      <c r="W212" s="118" t="s">
        <v>177</v>
      </c>
      <c r="X212" s="92">
        <f>VLOOKUP(W212,'MAPAS DE RIESGOS INHER Y RESID'!$E$16:$F$18,2,FALSE)</f>
        <v>0.9</v>
      </c>
      <c r="Y212" s="119">
        <f t="shared" si="36"/>
        <v>0.79999999999999982</v>
      </c>
      <c r="Z212" s="76" t="str">
        <f>IF(OR('MAPAS DE RIESGOS INHER Y RESID'!$G$18='MATRIZ DE RIESGOS DE SST'!Y212,Y212&lt;'MAPAS DE RIESGOS INHER Y RESID'!$G$16+1),'MAPAS DE RIESGOS INHER Y RESID'!$M$19,IF(OR('MAPAS DE RIESGOS INHER Y RESID'!$H$17='MATRIZ DE RIESGOS DE SST'!Y212,Y212&lt;'MAPAS DE RIESGOS INHER Y RESID'!$I$18+1),'MAPAS DE RIESGOS INHER Y RESID'!$M$18,IF(OR('MAPAS DE RIESGOS INHER Y RESID'!$I$17='MATRIZ DE RIESGOS DE SST'!Y212,Y212&lt;'MAPAS DE RIESGOS INHER Y RESID'!$J$17+1),'MAPAS DE RIESGOS INHER Y RESID'!$M$17,'MAPAS DE RIESGOS INHER Y RESID'!$M$16)))</f>
        <v>BAJO</v>
      </c>
      <c r="AA212" s="99" t="str">
        <f>VLOOKUP('MATRIZ DE RIESGOS DE SST'!Z212,'TABLA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13" spans="1:27" ht="273" x14ac:dyDescent="0.25">
      <c r="A213" s="123"/>
      <c r="B213" s="123"/>
      <c r="C213" s="123"/>
      <c r="D213" s="156"/>
      <c r="E213" s="123"/>
      <c r="F213" s="123"/>
      <c r="G213" s="144"/>
      <c r="H213" s="144"/>
      <c r="I213" s="123"/>
      <c r="J213" s="101" t="s">
        <v>569</v>
      </c>
      <c r="K213" s="100" t="s">
        <v>573</v>
      </c>
      <c r="L213" s="101" t="s">
        <v>116</v>
      </c>
      <c r="M213" s="76" t="s">
        <v>183</v>
      </c>
      <c r="N213" s="111">
        <f>VLOOKUP('MATRIZ DE RIESGOS DE SST'!M213,'MAPAS DE RIESGOS INHER Y RESID'!$E$3:$F$7,2,FALSE)</f>
        <v>1</v>
      </c>
      <c r="O213" s="76" t="s">
        <v>187</v>
      </c>
      <c r="P213" s="111">
        <f>VLOOKUP('MATRIZ DE RIESGOS DE SST'!O213,'MAPAS DE RIESGOS INHER Y RESID'!$O$3:$P$7,2,FALSE)</f>
        <v>256</v>
      </c>
      <c r="Q213" s="111">
        <f>+N213*P213</f>
        <v>256</v>
      </c>
      <c r="R213" s="76" t="str">
        <f>IF(OR('MAPAS DE RIESGOS INHER Y RESID'!$G$7='MATRIZ DE RIESGOS DE SST'!Q213,Q213&lt;'MAPAS DE RIESGOS INHER Y RESID'!$G$3+1),'MAPAS DE RIESGOS INHER Y RESID'!$M$6,IF(OR('MAPAS DE RIESGOS INHER Y RESID'!$H$5='MATRIZ DE RIESGOS DE SST'!Q213,Q213&lt;'MAPAS DE RIESGOS INHER Y RESID'!$I$5+1),'MAPAS DE RIESGOS INHER Y RESID'!$M$5,IF(OR('MAPAS DE RIESGOS INHER Y RESID'!$I$4='MATRIZ DE RIESGOS DE SST'!Q213,Q213&lt;'MAPAS DE RIESGOS INHER Y RESID'!$J$4+1),'MAPAS DE RIESGOS INHER Y RESID'!$M$4,'MAPAS DE RIESGOS INHER Y RESID'!$M$3)))</f>
        <v>ALTO</v>
      </c>
      <c r="S213" s="116" t="s">
        <v>259</v>
      </c>
      <c r="T213" s="116" t="s">
        <v>574</v>
      </c>
      <c r="U213" s="116" t="s">
        <v>566</v>
      </c>
      <c r="V213" s="117" t="s">
        <v>575</v>
      </c>
      <c r="W213" s="118" t="s">
        <v>177</v>
      </c>
      <c r="X213" s="92">
        <f>VLOOKUP(W213,'MAPAS DE RIESGOS INHER Y RESID'!$E$16:$F$18,2,FALSE)</f>
        <v>0.9</v>
      </c>
      <c r="Y213" s="119">
        <f>Q213-(Q213*X213)</f>
        <v>25.599999999999994</v>
      </c>
      <c r="Z213" s="76" t="str">
        <f>IF(OR('MAPAS DE RIESGOS INHER Y RESID'!$G$18='MATRIZ DE RIESGOS DE SST'!Y213,Y213&lt;'MAPAS DE RIESGOS INHER Y RESID'!$G$16+1),'MAPAS DE RIESGOS INHER Y RESID'!$M$19,IF(OR('MAPAS DE RIESGOS INHER Y RESID'!$H$17='MATRIZ DE RIESGOS DE SST'!Y213,Y213&lt;'MAPAS DE RIESGOS INHER Y RESID'!$I$18+1),'MAPAS DE RIESGOS INHER Y RESID'!$M$18,IF(OR('MAPAS DE RIESGOS INHER Y RESID'!$I$17='MATRIZ DE RIESGOS DE SST'!Y213,Y213&lt;'MAPAS DE RIESGOS INHER Y RESID'!$J$17+1),'MAPAS DE RIESGOS INHER Y RESID'!$M$17,'MAPAS DE RIESGOS INHER Y RESID'!$M$16)))</f>
        <v>MODERADO</v>
      </c>
      <c r="AA213" s="99" t="str">
        <f>VLOOKUP('MATRIZ DE RIESGOS DE SST'!Z213,'TABLA DE CRITERIOS'!$A$25:$B$28,2,FALSE)</f>
        <v>Reforzar la divulgación y aplicación de los controles existentes para mejorar su eficacia o complementar dichos controles estableciendo el plan de acción necesario, teniendo en cuenta la jerarquía de definición de controles.</v>
      </c>
    </row>
    <row r="214" spans="1:27" s="27" customFormat="1" ht="195" x14ac:dyDescent="0.25">
      <c r="A214" s="123"/>
      <c r="B214" s="123"/>
      <c r="C214" s="123"/>
      <c r="D214" s="156"/>
      <c r="E214" s="123"/>
      <c r="F214" s="123"/>
      <c r="G214" s="144"/>
      <c r="H214" s="144"/>
      <c r="I214" s="123"/>
      <c r="J214" s="100" t="s">
        <v>759</v>
      </c>
      <c r="K214" s="100" t="s">
        <v>581</v>
      </c>
      <c r="L214" s="101" t="s">
        <v>766</v>
      </c>
      <c r="M214" s="76" t="s">
        <v>182</v>
      </c>
      <c r="N214" s="111">
        <f>VLOOKUP('MATRIZ DE RIESGOS DE SST'!M214,'MAPAS DE RIESGOS INHER Y RESID'!$E$3:$F$7,2,FALSE)</f>
        <v>2</v>
      </c>
      <c r="O214" s="76" t="s">
        <v>186</v>
      </c>
      <c r="P214" s="111">
        <f>VLOOKUP('MATRIZ DE RIESGOS DE SST'!O214,'MAPAS DE RIESGOS INHER Y RESID'!$O$3:$P$7,2,FALSE)</f>
        <v>16</v>
      </c>
      <c r="Q214" s="111">
        <f t="shared" si="35"/>
        <v>32</v>
      </c>
      <c r="R214" s="76" t="str">
        <f>IF(OR('MAPAS DE RIESGOS INHER Y RESID'!$G$7='MATRIZ DE RIESGOS DE SST'!Q214,Q214&lt;'MAPAS DE RIESGOS INHER Y RESID'!$G$3+1),'MAPAS DE RIESGOS INHER Y RESID'!$M$6,IF(OR('MAPAS DE RIESGOS INHER Y RESID'!$H$5='MATRIZ DE RIESGOS DE SST'!Q214,Q214&lt;'MAPAS DE RIESGOS INHER Y RESID'!$I$5+1),'MAPAS DE RIESGOS INHER Y RESID'!$M$5,IF(OR('MAPAS DE RIESGOS INHER Y RESID'!$I$4='MATRIZ DE RIESGOS DE SST'!Q214,Q214&lt;'MAPAS DE RIESGOS INHER Y RESID'!$J$4+1),'MAPAS DE RIESGOS INHER Y RESID'!$M$4,'MAPAS DE RIESGOS INHER Y RESID'!$M$3)))</f>
        <v>MODERADO</v>
      </c>
      <c r="S214" s="116" t="s">
        <v>259</v>
      </c>
      <c r="T214" s="116" t="s">
        <v>577</v>
      </c>
      <c r="U214" s="116" t="s">
        <v>566</v>
      </c>
      <c r="V214" s="117" t="s">
        <v>585</v>
      </c>
      <c r="W214" s="118" t="s">
        <v>177</v>
      </c>
      <c r="X214" s="92">
        <f>VLOOKUP(W214,'MAPAS DE RIESGOS INHER Y RESID'!$E$16:$F$18,2,FALSE)</f>
        <v>0.9</v>
      </c>
      <c r="Y214" s="119">
        <f t="shared" si="36"/>
        <v>3.1999999999999993</v>
      </c>
      <c r="Z214" s="76" t="str">
        <f>IF(OR('MAPAS DE RIESGOS INHER Y RESID'!$G$18='MATRIZ DE RIESGOS DE SST'!Y214,Y214&lt;'MAPAS DE RIESGOS INHER Y RESID'!$G$16+1),'MAPAS DE RIESGOS INHER Y RESID'!$M$19,IF(OR('MAPAS DE RIESGOS INHER Y RESID'!$H$17='MATRIZ DE RIESGOS DE SST'!Y214,Y214&lt;'MAPAS DE RIESGOS INHER Y RESID'!$I$18+1),'MAPAS DE RIESGOS INHER Y RESID'!$M$18,IF(OR('MAPAS DE RIESGOS INHER Y RESID'!$I$17='MATRIZ DE RIESGOS DE SST'!Y214,Y214&lt;'MAPAS DE RIESGOS INHER Y RESID'!$J$17+1),'MAPAS DE RIESGOS INHER Y RESID'!$M$17,'MAPAS DE RIESGOS INHER Y RESID'!$M$16)))</f>
        <v>BAJO</v>
      </c>
      <c r="AA214" s="99" t="str">
        <f>VLOOKUP('MATRIZ DE RIESGOS DE SST'!Z214,'TABLA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15" spans="1:27" ht="214.5" x14ac:dyDescent="0.25">
      <c r="A215" s="123"/>
      <c r="B215" s="122" t="s">
        <v>673</v>
      </c>
      <c r="C215" s="122" t="s">
        <v>245</v>
      </c>
      <c r="D215" s="122"/>
      <c r="E215" s="122" t="s">
        <v>245</v>
      </c>
      <c r="F215" s="122"/>
      <c r="G215" s="122"/>
      <c r="H215" s="122"/>
      <c r="I215" s="122" t="s">
        <v>737</v>
      </c>
      <c r="J215" s="99" t="s">
        <v>276</v>
      </c>
      <c r="K215" s="102" t="s">
        <v>682</v>
      </c>
      <c r="L215" s="99" t="s">
        <v>683</v>
      </c>
      <c r="M215" s="76" t="s">
        <v>182</v>
      </c>
      <c r="N215" s="111">
        <f>VLOOKUP('MATRIZ DE RIESGOS DE SST'!M215,'MAPAS DE RIESGOS INHER Y RESID'!$E$3:$F$7,2,FALSE)</f>
        <v>2</v>
      </c>
      <c r="O215" s="76" t="s">
        <v>186</v>
      </c>
      <c r="P215" s="111">
        <f>VLOOKUP('MATRIZ DE RIESGOS DE SST'!O215,'MAPAS DE RIESGOS INHER Y RESID'!$O$3:$P$7,2,FALSE)</f>
        <v>16</v>
      </c>
      <c r="Q215" s="111">
        <f t="shared" ref="Q215" si="37">+N215*P215</f>
        <v>32</v>
      </c>
      <c r="R215" s="76" t="str">
        <f>IF(OR('MAPAS DE RIESGOS INHER Y RESID'!$G$7='MATRIZ DE RIESGOS DE SST'!Q215,Q215&lt;'MAPAS DE RIESGOS INHER Y RESID'!$G$3+1),'MAPAS DE RIESGOS INHER Y RESID'!$M$6,IF(OR('MAPAS DE RIESGOS INHER Y RESID'!$H$5='MATRIZ DE RIESGOS DE SST'!Q215,Q215&lt;'MAPAS DE RIESGOS INHER Y RESID'!$I$5+1),'MAPAS DE RIESGOS INHER Y RESID'!$M$5,IF(OR('MAPAS DE RIESGOS INHER Y RESID'!$I$4='MATRIZ DE RIESGOS DE SST'!Q215,Q215&lt;'MAPAS DE RIESGOS INHER Y RESID'!$J$4+1),'MAPAS DE RIESGOS INHER Y RESID'!$M$4,'MAPAS DE RIESGOS INHER Y RESID'!$M$3)))</f>
        <v>MODERADO</v>
      </c>
      <c r="S215" s="116"/>
      <c r="T215" s="116" t="s">
        <v>310</v>
      </c>
      <c r="U215" s="116" t="s">
        <v>645</v>
      </c>
      <c r="V215" s="117" t="s">
        <v>686</v>
      </c>
      <c r="W215" s="118" t="s">
        <v>177</v>
      </c>
      <c r="X215" s="92">
        <f>VLOOKUP(W215,'MAPAS DE RIESGOS INHER Y RESID'!$E$16:$F$18,2,FALSE)</f>
        <v>0.9</v>
      </c>
      <c r="Y215" s="119">
        <f t="shared" ref="Y215" si="38">Q215-(Q215*X215)</f>
        <v>3.1999999999999993</v>
      </c>
      <c r="Z215" s="76" t="str">
        <f>IF(OR('MAPAS DE RIESGOS INHER Y RESID'!$G$18='MATRIZ DE RIESGOS DE SST'!Y215,Y215&lt;'MAPAS DE RIESGOS INHER Y RESID'!$G$16+1),'MAPAS DE RIESGOS INHER Y RESID'!$M$19,IF(OR('MAPAS DE RIESGOS INHER Y RESID'!$H$17='MATRIZ DE RIESGOS DE SST'!Y215,Y215&lt;'MAPAS DE RIESGOS INHER Y RESID'!$I$18+1),'MAPAS DE RIESGOS INHER Y RESID'!$M$18,IF(OR('MAPAS DE RIESGOS INHER Y RESID'!$I$17='MATRIZ DE RIESGOS DE SST'!Y215,Y215&lt;'MAPAS DE RIESGOS INHER Y RESID'!$J$17+1),'MAPAS DE RIESGOS INHER Y RESID'!$M$17,'MAPAS DE RIESGOS INHER Y RESID'!$M$16)))</f>
        <v>BAJO</v>
      </c>
      <c r="AA215" s="99" t="str">
        <f>VLOOKUP('MATRIZ DE RIESGOS DE SST'!Z215,'TABLA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16" spans="1:27" ht="195" x14ac:dyDescent="0.25">
      <c r="A216" s="123"/>
      <c r="B216" s="123"/>
      <c r="C216" s="123"/>
      <c r="D216" s="123"/>
      <c r="E216" s="123"/>
      <c r="F216" s="123"/>
      <c r="G216" s="123"/>
      <c r="H216" s="123"/>
      <c r="I216" s="123"/>
      <c r="J216" s="99" t="s">
        <v>277</v>
      </c>
      <c r="K216" s="102" t="s">
        <v>311</v>
      </c>
      <c r="L216" s="99" t="s">
        <v>685</v>
      </c>
      <c r="M216" s="76" t="s">
        <v>176</v>
      </c>
      <c r="N216" s="111">
        <f>VLOOKUP('MATRIZ DE RIESGOS DE SST'!M216,'MAPAS DE RIESGOS INHER Y RESID'!$E$3:$F$7,2,FALSE)</f>
        <v>3</v>
      </c>
      <c r="O216" s="76" t="s">
        <v>186</v>
      </c>
      <c r="P216" s="111">
        <f>VLOOKUP('MATRIZ DE RIESGOS DE SST'!O216,'MAPAS DE RIESGOS INHER Y RESID'!$O$3:$P$7,2,FALSE)</f>
        <v>16</v>
      </c>
      <c r="Q216" s="111">
        <f t="shared" ref="Q216:Q226" si="39">+N216*P216</f>
        <v>48</v>
      </c>
      <c r="R216" s="76" t="str">
        <f>IF(OR('MAPAS DE RIESGOS INHER Y RESID'!$G$7='MATRIZ DE RIESGOS DE SST'!Q216,Q216&lt;'MAPAS DE RIESGOS INHER Y RESID'!$G$3+1),'MAPAS DE RIESGOS INHER Y RESID'!$M$6,IF(OR('MAPAS DE RIESGOS INHER Y RESID'!$H$5='MATRIZ DE RIESGOS DE SST'!Q216,Q216&lt;'MAPAS DE RIESGOS INHER Y RESID'!$I$5+1),'MAPAS DE RIESGOS INHER Y RESID'!$M$5,IF(OR('MAPAS DE RIESGOS INHER Y RESID'!$I$4='MATRIZ DE RIESGOS DE SST'!Q216,Q216&lt;'MAPAS DE RIESGOS INHER Y RESID'!$J$4+1),'MAPAS DE RIESGOS INHER Y RESID'!$M$4,'MAPAS DE RIESGOS INHER Y RESID'!$M$3)))</f>
        <v>MODERADO</v>
      </c>
      <c r="S216" s="116"/>
      <c r="T216" s="116"/>
      <c r="U216" s="116" t="s">
        <v>689</v>
      </c>
      <c r="V216" s="117"/>
      <c r="W216" s="118" t="s">
        <v>177</v>
      </c>
      <c r="X216" s="92">
        <f>VLOOKUP(W216,'MAPAS DE RIESGOS INHER Y RESID'!$E$16:$F$18,2,FALSE)</f>
        <v>0.9</v>
      </c>
      <c r="Y216" s="119">
        <f t="shared" ref="Y216:Y226" si="40">Q216-(Q216*X216)</f>
        <v>4.7999999999999972</v>
      </c>
      <c r="Z216" s="76" t="str">
        <f>IF(OR('MAPAS DE RIESGOS INHER Y RESID'!$G$18='MATRIZ DE RIESGOS DE SST'!Y216,Y216&lt;'MAPAS DE RIESGOS INHER Y RESID'!$G$16+1),'MAPAS DE RIESGOS INHER Y RESID'!$M$19,IF(OR('MAPAS DE RIESGOS INHER Y RESID'!$H$17='MATRIZ DE RIESGOS DE SST'!Y216,Y216&lt;'MAPAS DE RIESGOS INHER Y RESID'!$I$18+1),'MAPAS DE RIESGOS INHER Y RESID'!$M$18,IF(OR('MAPAS DE RIESGOS INHER Y RESID'!$I$17='MATRIZ DE RIESGOS DE SST'!Y216,Y216&lt;'MAPAS DE RIESGOS INHER Y RESID'!$J$17+1),'MAPAS DE RIESGOS INHER Y RESID'!$M$17,'MAPAS DE RIESGOS INHER Y RESID'!$M$16)))</f>
        <v>BAJO</v>
      </c>
      <c r="AA216" s="99" t="str">
        <f>VLOOKUP('MATRIZ DE RIESGOS DE SST'!Z216,'TABLA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17" spans="1:27" ht="156" x14ac:dyDescent="0.25">
      <c r="A217" s="123"/>
      <c r="B217" s="123"/>
      <c r="C217" s="123"/>
      <c r="D217" s="123"/>
      <c r="E217" s="123"/>
      <c r="F217" s="123"/>
      <c r="G217" s="123"/>
      <c r="H217" s="123"/>
      <c r="I217" s="123"/>
      <c r="J217" s="100" t="s">
        <v>278</v>
      </c>
      <c r="K217" s="100" t="s">
        <v>314</v>
      </c>
      <c r="L217" s="101" t="s">
        <v>690</v>
      </c>
      <c r="M217" s="76" t="s">
        <v>176</v>
      </c>
      <c r="N217" s="111">
        <f>VLOOKUP('MATRIZ DE RIESGOS DE SST'!M217,'MAPAS DE RIESGOS INHER Y RESID'!$E$3:$F$7,2,FALSE)</f>
        <v>3</v>
      </c>
      <c r="O217" s="76" t="s">
        <v>187</v>
      </c>
      <c r="P217" s="111">
        <f>VLOOKUP('MATRIZ DE RIESGOS DE SST'!O217,'MAPAS DE RIESGOS INHER Y RESID'!$O$3:$P$7,2,FALSE)</f>
        <v>256</v>
      </c>
      <c r="Q217" s="111">
        <f t="shared" si="39"/>
        <v>768</v>
      </c>
      <c r="R217" s="76" t="str">
        <f>IF(OR('MAPAS DE RIESGOS INHER Y RESID'!$G$7='MATRIZ DE RIESGOS DE SST'!Q217,Q217&lt;'MAPAS DE RIESGOS INHER Y RESID'!$G$3+1),'MAPAS DE RIESGOS INHER Y RESID'!$M$6,IF(OR('MAPAS DE RIESGOS INHER Y RESID'!$H$5='MATRIZ DE RIESGOS DE SST'!Q217,Q217&lt;'MAPAS DE RIESGOS INHER Y RESID'!$I$5+1),'MAPAS DE RIESGOS INHER Y RESID'!$M$5,IF(OR('MAPAS DE RIESGOS INHER Y RESID'!$I$4='MATRIZ DE RIESGOS DE SST'!Q217,Q217&lt;'MAPAS DE RIESGOS INHER Y RESID'!$J$4+1),'MAPAS DE RIESGOS INHER Y RESID'!$M$4,'MAPAS DE RIESGOS INHER Y RESID'!$M$3)))</f>
        <v>ALTO</v>
      </c>
      <c r="S217" s="116"/>
      <c r="T217" s="116"/>
      <c r="U217" s="116" t="s">
        <v>691</v>
      </c>
      <c r="V217" s="117" t="s">
        <v>692</v>
      </c>
      <c r="W217" s="118" t="s">
        <v>177</v>
      </c>
      <c r="X217" s="92">
        <f>VLOOKUP(W217,'MAPAS DE RIESGOS INHER Y RESID'!$E$16:$F$18,2,FALSE)</f>
        <v>0.9</v>
      </c>
      <c r="Y217" s="119">
        <f t="shared" si="40"/>
        <v>76.799999999999955</v>
      </c>
      <c r="Z217" s="76" t="str">
        <f>IF(OR('MAPAS DE RIESGOS INHER Y RESID'!$G$18='MATRIZ DE RIESGOS DE SST'!Y217,Y217&lt;'MAPAS DE RIESGOS INHER Y RESID'!$G$16+1),'MAPAS DE RIESGOS INHER Y RESID'!$M$19,IF(OR('MAPAS DE RIESGOS INHER Y RESID'!$H$17='MATRIZ DE RIESGOS DE SST'!Y217,Y217&lt;'MAPAS DE RIESGOS INHER Y RESID'!$I$18+1),'MAPAS DE RIESGOS INHER Y RESID'!$M$18,IF(OR('MAPAS DE RIESGOS INHER Y RESID'!$I$17='MATRIZ DE RIESGOS DE SST'!Y217,Y217&lt;'MAPAS DE RIESGOS INHER Y RESID'!$J$17+1),'MAPAS DE RIESGOS INHER Y RESID'!$M$17,'MAPAS DE RIESGOS INHER Y RESID'!$M$16)))</f>
        <v>MODERADO</v>
      </c>
      <c r="AA217" s="99" t="str">
        <f>VLOOKUP('MATRIZ DE RIESGOS DE SST'!Z217,'TABLA DE CRITERIOS'!$A$25:$B$28,2,FALSE)</f>
        <v>Reforzar la divulgación y aplicación de los controles existentes para mejorar su eficacia o complementar dichos controles estableciendo el plan de acción necesario, teniendo en cuenta la jerarquía de definición de controles.</v>
      </c>
    </row>
    <row r="218" spans="1:27" ht="195" x14ac:dyDescent="0.25">
      <c r="A218" s="123"/>
      <c r="B218" s="123"/>
      <c r="C218" s="123"/>
      <c r="D218" s="123"/>
      <c r="E218" s="123"/>
      <c r="F218" s="123"/>
      <c r="G218" s="123"/>
      <c r="H218" s="123"/>
      <c r="I218" s="123"/>
      <c r="J218" s="101" t="s">
        <v>280</v>
      </c>
      <c r="K218" s="100" t="s">
        <v>698</v>
      </c>
      <c r="L218" s="101" t="s">
        <v>694</v>
      </c>
      <c r="M218" s="76" t="s">
        <v>182</v>
      </c>
      <c r="N218" s="111">
        <f>VLOOKUP('MATRIZ DE RIESGOS DE SST'!M218,'MAPAS DE RIESGOS INHER Y RESID'!$E$3:$F$7,2,FALSE)</f>
        <v>2</v>
      </c>
      <c r="O218" s="76" t="s">
        <v>185</v>
      </c>
      <c r="P218" s="111">
        <f>VLOOKUP('MATRIZ DE RIESGOS DE SST'!O218,'MAPAS DE RIESGOS INHER Y RESID'!$O$3:$P$7,2,FALSE)</f>
        <v>4</v>
      </c>
      <c r="Q218" s="111">
        <f t="shared" si="39"/>
        <v>8</v>
      </c>
      <c r="R218" s="76" t="str">
        <f>IF(OR('MAPAS DE RIESGOS INHER Y RESID'!$G$7='MATRIZ DE RIESGOS DE SST'!Q218,Q218&lt;'MAPAS DE RIESGOS INHER Y RESID'!$G$3+1),'MAPAS DE RIESGOS INHER Y RESID'!$M$6,IF(OR('MAPAS DE RIESGOS INHER Y RESID'!$H$5='MATRIZ DE RIESGOS DE SST'!Q218,Q218&lt;'MAPAS DE RIESGOS INHER Y RESID'!$I$5+1),'MAPAS DE RIESGOS INHER Y RESID'!$M$5,IF(OR('MAPAS DE RIESGOS INHER Y RESID'!$I$4='MATRIZ DE RIESGOS DE SST'!Q218,Q218&lt;'MAPAS DE RIESGOS INHER Y RESID'!$J$4+1),'MAPAS DE RIESGOS INHER Y RESID'!$M$4,'MAPAS DE RIESGOS INHER Y RESID'!$M$3)))</f>
        <v>BAJO</v>
      </c>
      <c r="S218" s="116"/>
      <c r="T218" s="116"/>
      <c r="U218" s="116" t="s">
        <v>649</v>
      </c>
      <c r="V218" s="117" t="s">
        <v>697</v>
      </c>
      <c r="W218" s="118" t="s">
        <v>176</v>
      </c>
      <c r="X218" s="92">
        <f>VLOOKUP(W218,'MAPAS DE RIESGOS INHER Y RESID'!$E$16:$F$18,2,FALSE)</f>
        <v>0.4</v>
      </c>
      <c r="Y218" s="119">
        <f t="shared" si="40"/>
        <v>4.8</v>
      </c>
      <c r="Z218" s="76" t="str">
        <f>IF(OR('MAPAS DE RIESGOS INHER Y RESID'!$G$18='MATRIZ DE RIESGOS DE SST'!Y218,Y218&lt;'MAPAS DE RIESGOS INHER Y RESID'!$G$16+1),'MAPAS DE RIESGOS INHER Y RESID'!$M$19,IF(OR('MAPAS DE RIESGOS INHER Y RESID'!$H$17='MATRIZ DE RIESGOS DE SST'!Y218,Y218&lt;'MAPAS DE RIESGOS INHER Y RESID'!$I$18+1),'MAPAS DE RIESGOS INHER Y RESID'!$M$18,IF(OR('MAPAS DE RIESGOS INHER Y RESID'!$I$17='MATRIZ DE RIESGOS DE SST'!Y218,Y218&lt;'MAPAS DE RIESGOS INHER Y RESID'!$J$17+1),'MAPAS DE RIESGOS INHER Y RESID'!$M$17,'MAPAS DE RIESGOS INHER Y RESID'!$M$16)))</f>
        <v>BAJO</v>
      </c>
      <c r="AA218" s="99" t="str">
        <f>VLOOKUP('MATRIZ DE RIESGOS DE SST'!Z218,'TABLA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19" spans="1:27" ht="195" x14ac:dyDescent="0.25">
      <c r="A219" s="123"/>
      <c r="B219" s="123"/>
      <c r="C219" s="123"/>
      <c r="D219" s="123"/>
      <c r="E219" s="123"/>
      <c r="F219" s="123"/>
      <c r="G219" s="123"/>
      <c r="H219" s="123"/>
      <c r="I219" s="123"/>
      <c r="J219" s="101" t="s">
        <v>283</v>
      </c>
      <c r="K219" s="100" t="s">
        <v>321</v>
      </c>
      <c r="L219" s="101" t="s">
        <v>694</v>
      </c>
      <c r="M219" s="76" t="s">
        <v>183</v>
      </c>
      <c r="N219" s="111">
        <f>VLOOKUP('MATRIZ DE RIESGOS DE SST'!M219,'MAPAS DE RIESGOS INHER Y RESID'!$E$3:$F$7,2,FALSE)</f>
        <v>1</v>
      </c>
      <c r="O219" s="76" t="s">
        <v>185</v>
      </c>
      <c r="P219" s="111">
        <f>VLOOKUP('MATRIZ DE RIESGOS DE SST'!O219,'MAPAS DE RIESGOS INHER Y RESID'!$O$3:$P$7,2,FALSE)</f>
        <v>4</v>
      </c>
      <c r="Q219" s="111">
        <f t="shared" si="39"/>
        <v>4</v>
      </c>
      <c r="R219" s="76" t="str">
        <f>IF(OR('MAPAS DE RIESGOS INHER Y RESID'!$G$7='MATRIZ DE RIESGOS DE SST'!Q219,Q219&lt;'MAPAS DE RIESGOS INHER Y RESID'!$G$3+1),'MAPAS DE RIESGOS INHER Y RESID'!$M$6,IF(OR('MAPAS DE RIESGOS INHER Y RESID'!$H$5='MATRIZ DE RIESGOS DE SST'!Q219,Q219&lt;'MAPAS DE RIESGOS INHER Y RESID'!$I$5+1),'MAPAS DE RIESGOS INHER Y RESID'!$M$5,IF(OR('MAPAS DE RIESGOS INHER Y RESID'!$I$4='MATRIZ DE RIESGOS DE SST'!Q219,Q219&lt;'MAPAS DE RIESGOS INHER Y RESID'!$J$4+1),'MAPAS DE RIESGOS INHER Y RESID'!$M$4,'MAPAS DE RIESGOS INHER Y RESID'!$M$3)))</f>
        <v>BAJO</v>
      </c>
      <c r="S219" s="116"/>
      <c r="T219" s="116"/>
      <c r="U219" s="116" t="s">
        <v>649</v>
      </c>
      <c r="V219" s="117" t="s">
        <v>697</v>
      </c>
      <c r="W219" s="118" t="s">
        <v>176</v>
      </c>
      <c r="X219" s="92">
        <f>VLOOKUP(W219,'MAPAS DE RIESGOS INHER Y RESID'!$E$16:$F$18,2,FALSE)</f>
        <v>0.4</v>
      </c>
      <c r="Y219" s="119">
        <f t="shared" si="40"/>
        <v>2.4</v>
      </c>
      <c r="Z219" s="76" t="str">
        <f>IF(OR('MAPAS DE RIESGOS INHER Y RESID'!$G$18='MATRIZ DE RIESGOS DE SST'!Y219,Y219&lt;'MAPAS DE RIESGOS INHER Y RESID'!$G$16+1),'MAPAS DE RIESGOS INHER Y RESID'!$M$19,IF(OR('MAPAS DE RIESGOS INHER Y RESID'!$H$17='MATRIZ DE RIESGOS DE SST'!Y219,Y219&lt;'MAPAS DE RIESGOS INHER Y RESID'!$I$18+1),'MAPAS DE RIESGOS INHER Y RESID'!$M$18,IF(OR('MAPAS DE RIESGOS INHER Y RESID'!$I$17='MATRIZ DE RIESGOS DE SST'!Y219,Y219&lt;'MAPAS DE RIESGOS INHER Y RESID'!$J$17+1),'MAPAS DE RIESGOS INHER Y RESID'!$M$17,'MAPAS DE RIESGOS INHER Y RESID'!$M$16)))</f>
        <v>BAJO</v>
      </c>
      <c r="AA219" s="99" t="str">
        <f>VLOOKUP('MATRIZ DE RIESGOS DE SST'!Z219,'TABLA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20" spans="1:27" ht="195" x14ac:dyDescent="0.25">
      <c r="A220" s="123"/>
      <c r="B220" s="123"/>
      <c r="C220" s="123"/>
      <c r="D220" s="123"/>
      <c r="E220" s="123"/>
      <c r="F220" s="123"/>
      <c r="G220" s="123"/>
      <c r="H220" s="123"/>
      <c r="I220" s="123"/>
      <c r="J220" s="100" t="s">
        <v>755</v>
      </c>
      <c r="K220" s="100" t="s">
        <v>33</v>
      </c>
      <c r="L220" s="101" t="s">
        <v>706</v>
      </c>
      <c r="M220" s="76" t="s">
        <v>182</v>
      </c>
      <c r="N220" s="111">
        <f>VLOOKUP('MATRIZ DE RIESGOS DE SST'!M220,'MAPAS DE RIESGOS INHER Y RESID'!$E$3:$F$7,2,FALSE)</f>
        <v>2</v>
      </c>
      <c r="O220" s="76" t="s">
        <v>186</v>
      </c>
      <c r="P220" s="111">
        <f>VLOOKUP('MATRIZ DE RIESGOS DE SST'!O220,'MAPAS DE RIESGOS INHER Y RESID'!$O$3:$P$7,2,FALSE)</f>
        <v>16</v>
      </c>
      <c r="Q220" s="111">
        <f t="shared" si="39"/>
        <v>32</v>
      </c>
      <c r="R220" s="76" t="str">
        <f>IF(OR('MAPAS DE RIESGOS INHER Y RESID'!$G$7='MATRIZ DE RIESGOS DE SST'!Q220,Q220&lt;'MAPAS DE RIESGOS INHER Y RESID'!$G$3+1),'MAPAS DE RIESGOS INHER Y RESID'!$M$6,IF(OR('MAPAS DE RIESGOS INHER Y RESID'!$H$5='MATRIZ DE RIESGOS DE SST'!Q220,Q220&lt;'MAPAS DE RIESGOS INHER Y RESID'!$I$5+1),'MAPAS DE RIESGOS INHER Y RESID'!$M$5,IF(OR('MAPAS DE RIESGOS INHER Y RESID'!$I$4='MATRIZ DE RIESGOS DE SST'!Q220,Q220&lt;'MAPAS DE RIESGOS INHER Y RESID'!$J$4+1),'MAPAS DE RIESGOS INHER Y RESID'!$M$4,'MAPAS DE RIESGOS INHER Y RESID'!$M$3)))</f>
        <v>MODERADO</v>
      </c>
      <c r="S220" s="116"/>
      <c r="T220" s="116" t="s">
        <v>273</v>
      </c>
      <c r="U220" s="116" t="s">
        <v>707</v>
      </c>
      <c r="V220" s="117" t="s">
        <v>708</v>
      </c>
      <c r="W220" s="118" t="s">
        <v>177</v>
      </c>
      <c r="X220" s="92">
        <f>VLOOKUP(W220,'MAPAS DE RIESGOS INHER Y RESID'!$E$16:$F$18,2,FALSE)</f>
        <v>0.9</v>
      </c>
      <c r="Y220" s="119">
        <f t="shared" si="40"/>
        <v>3.1999999999999993</v>
      </c>
      <c r="Z220" s="76" t="str">
        <f>IF(OR('MAPAS DE RIESGOS INHER Y RESID'!$G$18='MATRIZ DE RIESGOS DE SST'!Y220,Y220&lt;'MAPAS DE RIESGOS INHER Y RESID'!$G$16+1),'MAPAS DE RIESGOS INHER Y RESID'!$M$19,IF(OR('MAPAS DE RIESGOS INHER Y RESID'!$H$17='MATRIZ DE RIESGOS DE SST'!Y220,Y220&lt;'MAPAS DE RIESGOS INHER Y RESID'!$I$18+1),'MAPAS DE RIESGOS INHER Y RESID'!$M$18,IF(OR('MAPAS DE RIESGOS INHER Y RESID'!$I$17='MATRIZ DE RIESGOS DE SST'!Y220,Y220&lt;'MAPAS DE RIESGOS INHER Y RESID'!$J$17+1),'MAPAS DE RIESGOS INHER Y RESID'!$M$17,'MAPAS DE RIESGOS INHER Y RESID'!$M$16)))</f>
        <v>BAJO</v>
      </c>
      <c r="AA220" s="99" t="str">
        <f>VLOOKUP('MATRIZ DE RIESGOS DE SST'!Z220,'TABLA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21" spans="1:27" ht="195" x14ac:dyDescent="0.25">
      <c r="A221" s="123"/>
      <c r="B221" s="123"/>
      <c r="C221" s="123"/>
      <c r="D221" s="123"/>
      <c r="E221" s="123"/>
      <c r="F221" s="123"/>
      <c r="G221" s="123"/>
      <c r="H221" s="123"/>
      <c r="I221" s="123"/>
      <c r="J221" s="100" t="s">
        <v>756</v>
      </c>
      <c r="K221" s="100" t="s">
        <v>710</v>
      </c>
      <c r="L221" s="101" t="s">
        <v>709</v>
      </c>
      <c r="M221" s="76" t="s">
        <v>183</v>
      </c>
      <c r="N221" s="111">
        <f>VLOOKUP('MATRIZ DE RIESGOS DE SST'!M221,'MAPAS DE RIESGOS INHER Y RESID'!$E$3:$F$7,2,FALSE)</f>
        <v>1</v>
      </c>
      <c r="O221" s="76" t="s">
        <v>186</v>
      </c>
      <c r="P221" s="111">
        <f>VLOOKUP('MATRIZ DE RIESGOS DE SST'!O221,'MAPAS DE RIESGOS INHER Y RESID'!$O$3:$P$7,2,FALSE)</f>
        <v>16</v>
      </c>
      <c r="Q221" s="111">
        <f t="shared" si="39"/>
        <v>16</v>
      </c>
      <c r="R221" s="76" t="str">
        <f>IF(OR('MAPAS DE RIESGOS INHER Y RESID'!$G$7='MATRIZ DE RIESGOS DE SST'!Q221,Q221&lt;'MAPAS DE RIESGOS INHER Y RESID'!$G$3+1),'MAPAS DE RIESGOS INHER Y RESID'!$M$6,IF(OR('MAPAS DE RIESGOS INHER Y RESID'!$H$5='MATRIZ DE RIESGOS DE SST'!Q221,Q221&lt;'MAPAS DE RIESGOS INHER Y RESID'!$I$5+1),'MAPAS DE RIESGOS INHER Y RESID'!$M$5,IF(OR('MAPAS DE RIESGOS INHER Y RESID'!$I$4='MATRIZ DE RIESGOS DE SST'!Q221,Q221&lt;'MAPAS DE RIESGOS INHER Y RESID'!$J$4+1),'MAPAS DE RIESGOS INHER Y RESID'!$M$4,'MAPAS DE RIESGOS INHER Y RESID'!$M$3)))</f>
        <v>MODERADO</v>
      </c>
      <c r="S221" s="116"/>
      <c r="T221" s="116"/>
      <c r="U221" s="116"/>
      <c r="V221" s="117" t="s">
        <v>711</v>
      </c>
      <c r="W221" s="118" t="s">
        <v>177</v>
      </c>
      <c r="X221" s="92">
        <f>VLOOKUP(W221,'MAPAS DE RIESGOS INHER Y RESID'!$E$16:$F$18,2,FALSE)</f>
        <v>0.9</v>
      </c>
      <c r="Y221" s="119">
        <f t="shared" si="40"/>
        <v>1.5999999999999996</v>
      </c>
      <c r="Z221" s="76" t="str">
        <f>IF(OR('MAPAS DE RIESGOS INHER Y RESID'!$G$18='MATRIZ DE RIESGOS DE SST'!Y221,Y221&lt;'MAPAS DE RIESGOS INHER Y RESID'!$G$16+1),'MAPAS DE RIESGOS INHER Y RESID'!$M$19,IF(OR('MAPAS DE RIESGOS INHER Y RESID'!$H$17='MATRIZ DE RIESGOS DE SST'!Y221,Y221&lt;'MAPAS DE RIESGOS INHER Y RESID'!$I$18+1),'MAPAS DE RIESGOS INHER Y RESID'!$M$18,IF(OR('MAPAS DE RIESGOS INHER Y RESID'!$I$17='MATRIZ DE RIESGOS DE SST'!Y221,Y221&lt;'MAPAS DE RIESGOS INHER Y RESID'!$J$17+1),'MAPAS DE RIESGOS INHER Y RESID'!$M$17,'MAPAS DE RIESGOS INHER Y RESID'!$M$16)))</f>
        <v>BAJO</v>
      </c>
      <c r="AA221" s="99" t="str">
        <f>VLOOKUP('MATRIZ DE RIESGOS DE SST'!Z221,'TABLA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22" spans="1:27" ht="156" x14ac:dyDescent="0.25">
      <c r="A222" s="123"/>
      <c r="B222" s="123"/>
      <c r="C222" s="123"/>
      <c r="D222" s="123"/>
      <c r="E222" s="123"/>
      <c r="F222" s="123"/>
      <c r="G222" s="123"/>
      <c r="H222" s="123"/>
      <c r="I222" s="123"/>
      <c r="J222" s="101" t="s">
        <v>757</v>
      </c>
      <c r="K222" s="100" t="s">
        <v>48</v>
      </c>
      <c r="L222" s="101" t="s">
        <v>713</v>
      </c>
      <c r="M222" s="76" t="s">
        <v>182</v>
      </c>
      <c r="N222" s="111">
        <f>VLOOKUP('MATRIZ DE RIESGOS DE SST'!M222,'MAPAS DE RIESGOS INHER Y RESID'!$E$3:$F$7,2,FALSE)</f>
        <v>2</v>
      </c>
      <c r="O222" s="76" t="s">
        <v>187</v>
      </c>
      <c r="P222" s="111">
        <f>VLOOKUP('MATRIZ DE RIESGOS DE SST'!O222,'MAPAS DE RIESGOS INHER Y RESID'!$O$3:$P$7,2,FALSE)</f>
        <v>256</v>
      </c>
      <c r="Q222" s="111">
        <f t="shared" si="39"/>
        <v>512</v>
      </c>
      <c r="R222" s="76" t="str">
        <f>IF(OR('MAPAS DE RIESGOS INHER Y RESID'!$G$7='MATRIZ DE RIESGOS DE SST'!Q222,Q222&lt;'MAPAS DE RIESGOS INHER Y RESID'!$G$3+1),'MAPAS DE RIESGOS INHER Y RESID'!$M$6,IF(OR('MAPAS DE RIESGOS INHER Y RESID'!$H$5='MATRIZ DE RIESGOS DE SST'!Q222,Q222&lt;'MAPAS DE RIESGOS INHER Y RESID'!$I$5+1),'MAPAS DE RIESGOS INHER Y RESID'!$M$5,IF(OR('MAPAS DE RIESGOS INHER Y RESID'!$I$4='MATRIZ DE RIESGOS DE SST'!Q222,Q222&lt;'MAPAS DE RIESGOS INHER Y RESID'!$J$4+1),'MAPAS DE RIESGOS INHER Y RESID'!$M$4,'MAPAS DE RIESGOS INHER Y RESID'!$M$3)))</f>
        <v>ALTO</v>
      </c>
      <c r="S222" s="116"/>
      <c r="T222" s="116" t="s">
        <v>328</v>
      </c>
      <c r="U222" s="116" t="s">
        <v>714</v>
      </c>
      <c r="V222" s="117"/>
      <c r="W222" s="118" t="s">
        <v>177</v>
      </c>
      <c r="X222" s="92">
        <f>VLOOKUP(W222,'MAPAS DE RIESGOS INHER Y RESID'!$E$16:$F$18,2,FALSE)</f>
        <v>0.9</v>
      </c>
      <c r="Y222" s="119">
        <f t="shared" si="40"/>
        <v>51.199999999999989</v>
      </c>
      <c r="Z222" s="76" t="str">
        <f>IF(OR('MAPAS DE RIESGOS INHER Y RESID'!$G$18='MATRIZ DE RIESGOS DE SST'!Y222,Y222&lt;'MAPAS DE RIESGOS INHER Y RESID'!$G$16+1),'MAPAS DE RIESGOS INHER Y RESID'!$M$19,IF(OR('MAPAS DE RIESGOS INHER Y RESID'!$H$17='MATRIZ DE RIESGOS DE SST'!Y222,Y222&lt;'MAPAS DE RIESGOS INHER Y RESID'!$I$18+1),'MAPAS DE RIESGOS INHER Y RESID'!$M$18,IF(OR('MAPAS DE RIESGOS INHER Y RESID'!$I$17='MATRIZ DE RIESGOS DE SST'!Y222,Y222&lt;'MAPAS DE RIESGOS INHER Y RESID'!$J$17+1),'MAPAS DE RIESGOS INHER Y RESID'!$M$17,'MAPAS DE RIESGOS INHER Y RESID'!$M$16)))</f>
        <v>MODERADO</v>
      </c>
      <c r="AA222" s="99" t="str">
        <f>VLOOKUP('MATRIZ DE RIESGOS DE SST'!Z222,'TABLA DE CRITERIOS'!$A$25:$B$28,2,FALSE)</f>
        <v>Reforzar la divulgación y aplicación de los controles existentes para mejorar su eficacia o complementar dichos controles estableciendo el plan de acción necesario, teniendo en cuenta la jerarquía de definición de controles.</v>
      </c>
    </row>
    <row r="223" spans="1:27" ht="195" x14ac:dyDescent="0.25">
      <c r="A223" s="123"/>
      <c r="B223" s="123"/>
      <c r="C223" s="123"/>
      <c r="D223" s="123"/>
      <c r="E223" s="123"/>
      <c r="F223" s="123"/>
      <c r="G223" s="123"/>
      <c r="H223" s="123"/>
      <c r="I223" s="123"/>
      <c r="J223" s="100" t="s">
        <v>274</v>
      </c>
      <c r="K223" s="100" t="s">
        <v>333</v>
      </c>
      <c r="L223" s="101" t="s">
        <v>716</v>
      </c>
      <c r="M223" s="76" t="s">
        <v>182</v>
      </c>
      <c r="N223" s="111">
        <f>VLOOKUP('MATRIZ DE RIESGOS DE SST'!M223,'MAPAS DE RIESGOS INHER Y RESID'!$E$3:$F$7,2,FALSE)</f>
        <v>2</v>
      </c>
      <c r="O223" s="76" t="s">
        <v>185</v>
      </c>
      <c r="P223" s="111">
        <f>VLOOKUP('MATRIZ DE RIESGOS DE SST'!O223,'MAPAS DE RIESGOS INHER Y RESID'!$O$3:$P$7,2,FALSE)</f>
        <v>4</v>
      </c>
      <c r="Q223" s="111">
        <f t="shared" si="39"/>
        <v>8</v>
      </c>
      <c r="R223" s="76" t="str">
        <f>IF(OR('MAPAS DE RIESGOS INHER Y RESID'!$G$7='MATRIZ DE RIESGOS DE SST'!Q223,Q223&lt;'MAPAS DE RIESGOS INHER Y RESID'!$G$3+1),'MAPAS DE RIESGOS INHER Y RESID'!$M$6,IF(OR('MAPAS DE RIESGOS INHER Y RESID'!$H$5='MATRIZ DE RIESGOS DE SST'!Q223,Q223&lt;'MAPAS DE RIESGOS INHER Y RESID'!$I$5+1),'MAPAS DE RIESGOS INHER Y RESID'!$M$5,IF(OR('MAPAS DE RIESGOS INHER Y RESID'!$I$4='MATRIZ DE RIESGOS DE SST'!Q223,Q223&lt;'MAPAS DE RIESGOS INHER Y RESID'!$J$4+1),'MAPAS DE RIESGOS INHER Y RESID'!$M$4,'MAPAS DE RIESGOS INHER Y RESID'!$M$3)))</f>
        <v>BAJO</v>
      </c>
      <c r="S223" s="116"/>
      <c r="T223" s="116" t="s">
        <v>367</v>
      </c>
      <c r="U223" s="116" t="s">
        <v>334</v>
      </c>
      <c r="V223" s="117" t="s">
        <v>718</v>
      </c>
      <c r="W223" s="118" t="s">
        <v>177</v>
      </c>
      <c r="X223" s="92">
        <f>VLOOKUP(W223,'MAPAS DE RIESGOS INHER Y RESID'!$E$16:$F$18,2,FALSE)</f>
        <v>0.9</v>
      </c>
      <c r="Y223" s="119">
        <f t="shared" si="40"/>
        <v>0.79999999999999982</v>
      </c>
      <c r="Z223" s="76" t="str">
        <f>IF(OR('MAPAS DE RIESGOS INHER Y RESID'!$G$18='MATRIZ DE RIESGOS DE SST'!Y223,Y223&lt;'MAPAS DE RIESGOS INHER Y RESID'!$G$16+1),'MAPAS DE RIESGOS INHER Y RESID'!$M$19,IF(OR('MAPAS DE RIESGOS INHER Y RESID'!$H$17='MATRIZ DE RIESGOS DE SST'!Y223,Y223&lt;'MAPAS DE RIESGOS INHER Y RESID'!$I$18+1),'MAPAS DE RIESGOS INHER Y RESID'!$M$18,IF(OR('MAPAS DE RIESGOS INHER Y RESID'!$I$17='MATRIZ DE RIESGOS DE SST'!Y223,Y223&lt;'MAPAS DE RIESGOS INHER Y RESID'!$J$17+1),'MAPAS DE RIESGOS INHER Y RESID'!$M$17,'MAPAS DE RIESGOS INHER Y RESID'!$M$16)))</f>
        <v>BAJO</v>
      </c>
      <c r="AA223" s="99" t="str">
        <f>VLOOKUP('MATRIZ DE RIESGOS DE SST'!Z223,'TABLA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24" spans="1:27" ht="195" x14ac:dyDescent="0.25">
      <c r="A224" s="123"/>
      <c r="B224" s="123"/>
      <c r="C224" s="123"/>
      <c r="D224" s="123"/>
      <c r="E224" s="123"/>
      <c r="F224" s="123"/>
      <c r="G224" s="123"/>
      <c r="H224" s="123"/>
      <c r="I224" s="123"/>
      <c r="J224" s="100" t="s">
        <v>722</v>
      </c>
      <c r="K224" s="100" t="s">
        <v>723</v>
      </c>
      <c r="L224" s="101" t="s">
        <v>58</v>
      </c>
      <c r="M224" s="76" t="s">
        <v>182</v>
      </c>
      <c r="N224" s="111">
        <f>VLOOKUP('MATRIZ DE RIESGOS DE SST'!M224,'MAPAS DE RIESGOS INHER Y RESID'!$E$3:$F$7,2,FALSE)</f>
        <v>2</v>
      </c>
      <c r="O224" s="76" t="s">
        <v>185</v>
      </c>
      <c r="P224" s="111">
        <f>VLOOKUP('MATRIZ DE RIESGOS DE SST'!O224,'MAPAS DE RIESGOS INHER Y RESID'!$O$3:$P$7,2,FALSE)</f>
        <v>4</v>
      </c>
      <c r="Q224" s="111">
        <f t="shared" si="39"/>
        <v>8</v>
      </c>
      <c r="R224" s="76" t="str">
        <f>IF(OR('MAPAS DE RIESGOS INHER Y RESID'!$G$7='MATRIZ DE RIESGOS DE SST'!Q224,Q224&lt;'MAPAS DE RIESGOS INHER Y RESID'!$G$3+1),'MAPAS DE RIESGOS INHER Y RESID'!$M$6,IF(OR('MAPAS DE RIESGOS INHER Y RESID'!$H$5='MATRIZ DE RIESGOS DE SST'!Q224,Q224&lt;'MAPAS DE RIESGOS INHER Y RESID'!$I$5+1),'MAPAS DE RIESGOS INHER Y RESID'!$M$5,IF(OR('MAPAS DE RIESGOS INHER Y RESID'!$I$4='MATRIZ DE RIESGOS DE SST'!Q224,Q224&lt;'MAPAS DE RIESGOS INHER Y RESID'!$J$4+1),'MAPAS DE RIESGOS INHER Y RESID'!$M$4,'MAPAS DE RIESGOS INHER Y RESID'!$M$3)))</f>
        <v>BAJO</v>
      </c>
      <c r="S224" s="116"/>
      <c r="T224" s="116" t="s">
        <v>326</v>
      </c>
      <c r="U224" s="116" t="s">
        <v>720</v>
      </c>
      <c r="V224" s="117" t="s">
        <v>721</v>
      </c>
      <c r="W224" s="118" t="s">
        <v>177</v>
      </c>
      <c r="X224" s="92">
        <f>VLOOKUP(W224,'MAPAS DE RIESGOS INHER Y RESID'!$E$16:$F$18,2,FALSE)</f>
        <v>0.9</v>
      </c>
      <c r="Y224" s="119">
        <f t="shared" si="40"/>
        <v>0.79999999999999982</v>
      </c>
      <c r="Z224" s="76" t="str">
        <f>IF(OR('MAPAS DE RIESGOS INHER Y RESID'!$G$18='MATRIZ DE RIESGOS DE SST'!Y224,Y224&lt;'MAPAS DE RIESGOS INHER Y RESID'!$G$16+1),'MAPAS DE RIESGOS INHER Y RESID'!$M$19,IF(OR('MAPAS DE RIESGOS INHER Y RESID'!$H$17='MATRIZ DE RIESGOS DE SST'!Y224,Y224&lt;'MAPAS DE RIESGOS INHER Y RESID'!$I$18+1),'MAPAS DE RIESGOS INHER Y RESID'!$M$18,IF(OR('MAPAS DE RIESGOS INHER Y RESID'!$I$17='MATRIZ DE RIESGOS DE SST'!Y224,Y224&lt;'MAPAS DE RIESGOS INHER Y RESID'!$J$17+1),'MAPAS DE RIESGOS INHER Y RESID'!$M$17,'MAPAS DE RIESGOS INHER Y RESID'!$M$16)))</f>
        <v>BAJO</v>
      </c>
      <c r="AA224" s="99" t="str">
        <f>VLOOKUP('MATRIZ DE RIESGOS DE SST'!Z224,'TABLA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25" spans="1:27" ht="156" x14ac:dyDescent="0.25">
      <c r="A225" s="123"/>
      <c r="B225" s="123"/>
      <c r="C225" s="123"/>
      <c r="D225" s="123"/>
      <c r="E225" s="123"/>
      <c r="F225" s="123"/>
      <c r="G225" s="123"/>
      <c r="H225" s="123"/>
      <c r="I225" s="123"/>
      <c r="J225" s="100" t="s">
        <v>285</v>
      </c>
      <c r="K225" s="100" t="s">
        <v>340</v>
      </c>
      <c r="L225" s="101" t="s">
        <v>725</v>
      </c>
      <c r="M225" s="76" t="s">
        <v>182</v>
      </c>
      <c r="N225" s="111">
        <f>VLOOKUP('MATRIZ DE RIESGOS DE SST'!M225,'MAPAS DE RIESGOS INHER Y RESID'!$E$3:$F$7,2,FALSE)</f>
        <v>2</v>
      </c>
      <c r="O225" s="76" t="s">
        <v>187</v>
      </c>
      <c r="P225" s="111">
        <f>VLOOKUP('MATRIZ DE RIESGOS DE SST'!O225,'MAPAS DE RIESGOS INHER Y RESID'!$O$3:$P$7,2,FALSE)</f>
        <v>256</v>
      </c>
      <c r="Q225" s="111">
        <f>+N225*P225</f>
        <v>512</v>
      </c>
      <c r="R225" s="76" t="str">
        <f>IF(OR('MAPAS DE RIESGOS INHER Y RESID'!$G$7='MATRIZ DE RIESGOS DE SST'!Q225,Q225&lt;'MAPAS DE RIESGOS INHER Y RESID'!$G$3+1),'MAPAS DE RIESGOS INHER Y RESID'!$M$6,IF(OR('MAPAS DE RIESGOS INHER Y RESID'!$H$5='MATRIZ DE RIESGOS DE SST'!Q225,Q225&lt;'MAPAS DE RIESGOS INHER Y RESID'!$I$5+1),'MAPAS DE RIESGOS INHER Y RESID'!$M$5,IF(OR('MAPAS DE RIESGOS INHER Y RESID'!$I$4='MATRIZ DE RIESGOS DE SST'!Q225,Q225&lt;'MAPAS DE RIESGOS INHER Y RESID'!$J$4+1),'MAPAS DE RIESGOS INHER Y RESID'!$M$4,'MAPAS DE RIESGOS INHER Y RESID'!$M$3)))</f>
        <v>ALTO</v>
      </c>
      <c r="S225" s="116" t="s">
        <v>728</v>
      </c>
      <c r="T225" s="116" t="s">
        <v>727</v>
      </c>
      <c r="U225" s="116" t="s">
        <v>254</v>
      </c>
      <c r="V225" s="117" t="s">
        <v>255</v>
      </c>
      <c r="W225" s="118" t="s">
        <v>177</v>
      </c>
      <c r="X225" s="92">
        <f>VLOOKUP(W225,'MAPAS DE RIESGOS INHER Y RESID'!$E$16:$F$18,2,FALSE)</f>
        <v>0.9</v>
      </c>
      <c r="Y225" s="119">
        <f t="shared" si="40"/>
        <v>51.199999999999989</v>
      </c>
      <c r="Z225" s="76" t="str">
        <f>IF(OR('MAPAS DE RIESGOS INHER Y RESID'!$G$18='MATRIZ DE RIESGOS DE SST'!Y225,Y225&lt;'MAPAS DE RIESGOS INHER Y RESID'!$G$16+1),'MAPAS DE RIESGOS INHER Y RESID'!$M$19,IF(OR('MAPAS DE RIESGOS INHER Y RESID'!$H$17='MATRIZ DE RIESGOS DE SST'!Y225,Y225&lt;'MAPAS DE RIESGOS INHER Y RESID'!$I$18+1),'MAPAS DE RIESGOS INHER Y RESID'!$M$18,IF(OR('MAPAS DE RIESGOS INHER Y RESID'!$I$17='MATRIZ DE RIESGOS DE SST'!Y225,Y225&lt;'MAPAS DE RIESGOS INHER Y RESID'!$J$17+1),'MAPAS DE RIESGOS INHER Y RESID'!$M$17,'MAPAS DE RIESGOS INHER Y RESID'!$M$16)))</f>
        <v>MODERADO</v>
      </c>
      <c r="AA225" s="99" t="str">
        <f>VLOOKUP('MATRIZ DE RIESGOS DE SST'!Z225,'TABLA DE CRITERIOS'!$A$25:$B$28,2,FALSE)</f>
        <v>Reforzar la divulgación y aplicación de los controles existentes para mejorar su eficacia o complementar dichos controles estableciendo el plan de acción necesario, teniendo en cuenta la jerarquía de definición de controles.</v>
      </c>
    </row>
    <row r="226" spans="1:27" ht="214.5" x14ac:dyDescent="0.25">
      <c r="A226" s="123"/>
      <c r="B226" s="123"/>
      <c r="C226" s="123"/>
      <c r="D226" s="123"/>
      <c r="E226" s="123"/>
      <c r="F226" s="123"/>
      <c r="G226" s="123"/>
      <c r="H226" s="123"/>
      <c r="I226" s="123"/>
      <c r="J226" s="99" t="s">
        <v>61</v>
      </c>
      <c r="K226" s="102" t="s">
        <v>303</v>
      </c>
      <c r="L226" s="99" t="s">
        <v>729</v>
      </c>
      <c r="M226" s="76" t="s">
        <v>182</v>
      </c>
      <c r="N226" s="111">
        <f>VLOOKUP('MATRIZ DE RIESGOS DE SST'!M226,'MAPAS DE RIESGOS INHER Y RESID'!$E$3:$F$7,2,FALSE)</f>
        <v>2</v>
      </c>
      <c r="O226" s="76" t="s">
        <v>185</v>
      </c>
      <c r="P226" s="111">
        <f>VLOOKUP('MATRIZ DE RIESGOS DE SST'!O226,'MAPAS DE RIESGOS INHER Y RESID'!$O$3:$P$7,2,FALSE)</f>
        <v>4</v>
      </c>
      <c r="Q226" s="111">
        <f t="shared" si="39"/>
        <v>8</v>
      </c>
      <c r="R226" s="76" t="str">
        <f>IF(OR('MAPAS DE RIESGOS INHER Y RESID'!$G$7='MATRIZ DE RIESGOS DE SST'!Q226,Q226&lt;'MAPAS DE RIESGOS INHER Y RESID'!$G$3+1),'MAPAS DE RIESGOS INHER Y RESID'!$M$6,IF(OR('MAPAS DE RIESGOS INHER Y RESID'!$H$5='MATRIZ DE RIESGOS DE SST'!Q226,Q226&lt;'MAPAS DE RIESGOS INHER Y RESID'!$I$5+1),'MAPAS DE RIESGOS INHER Y RESID'!$M$5,IF(OR('MAPAS DE RIESGOS INHER Y RESID'!$I$4='MATRIZ DE RIESGOS DE SST'!Q226,Q226&lt;'MAPAS DE RIESGOS INHER Y RESID'!$J$4+1),'MAPAS DE RIESGOS INHER Y RESID'!$M$4,'MAPAS DE RIESGOS INHER Y RESID'!$M$3)))</f>
        <v>BAJO</v>
      </c>
      <c r="S226" s="116"/>
      <c r="T226" s="116" t="s">
        <v>347</v>
      </c>
      <c r="U226" s="116" t="s">
        <v>731</v>
      </c>
      <c r="V226" s="117" t="s">
        <v>730</v>
      </c>
      <c r="W226" s="118" t="s">
        <v>177</v>
      </c>
      <c r="X226" s="92">
        <f>VLOOKUP(W226,'MAPAS DE RIESGOS INHER Y RESID'!$E$16:$F$18,2,FALSE)</f>
        <v>0.9</v>
      </c>
      <c r="Y226" s="119">
        <f t="shared" si="40"/>
        <v>0.79999999999999982</v>
      </c>
      <c r="Z226" s="76" t="str">
        <f>IF(OR('MAPAS DE RIESGOS INHER Y RESID'!$G$18='MATRIZ DE RIESGOS DE SST'!Y226,Y226&lt;'MAPAS DE RIESGOS INHER Y RESID'!$G$16+1),'MAPAS DE RIESGOS INHER Y RESID'!$M$19,IF(OR('MAPAS DE RIESGOS INHER Y RESID'!$H$17='MATRIZ DE RIESGOS DE SST'!Y226,Y226&lt;'MAPAS DE RIESGOS INHER Y RESID'!$I$18+1),'MAPAS DE RIESGOS INHER Y RESID'!$M$18,IF(OR('MAPAS DE RIESGOS INHER Y RESID'!$I$17='MATRIZ DE RIESGOS DE SST'!Y226,Y226&lt;'MAPAS DE RIESGOS INHER Y RESID'!$J$17+1),'MAPAS DE RIESGOS INHER Y RESID'!$M$17,'MAPAS DE RIESGOS INHER Y RESID'!$M$16)))</f>
        <v>BAJO</v>
      </c>
      <c r="AA226" s="99" t="str">
        <f>VLOOKUP('MATRIZ DE RIESGOS DE SST'!Z226,'TABLA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27" spans="1:27" ht="273" x14ac:dyDescent="0.25">
      <c r="A227" s="123"/>
      <c r="B227" s="123"/>
      <c r="C227" s="123"/>
      <c r="D227" s="123"/>
      <c r="E227" s="123"/>
      <c r="F227" s="123"/>
      <c r="G227" s="123"/>
      <c r="H227" s="123"/>
      <c r="I227" s="123"/>
      <c r="J227" s="100" t="s">
        <v>63</v>
      </c>
      <c r="K227" s="100" t="s">
        <v>64</v>
      </c>
      <c r="L227" s="101" t="s">
        <v>65</v>
      </c>
      <c r="M227" s="76" t="s">
        <v>182</v>
      </c>
      <c r="N227" s="111">
        <f>VLOOKUP('MATRIZ DE RIESGOS DE SST'!M227,'MAPAS DE RIESGOS INHER Y RESID'!$E$3:$F$7,2,FALSE)</f>
        <v>2</v>
      </c>
      <c r="O227" s="76" t="s">
        <v>186</v>
      </c>
      <c r="P227" s="111">
        <f>VLOOKUP('MATRIZ DE RIESGOS DE SST'!O227,'MAPAS DE RIESGOS INHER Y RESID'!$O$3:$P$7,2,FALSE)</f>
        <v>16</v>
      </c>
      <c r="Q227" s="111">
        <f t="shared" ref="Q227:Q238" si="41">+N227*P227</f>
        <v>32</v>
      </c>
      <c r="R227" s="76" t="str">
        <f>IF(OR('MAPAS DE RIESGOS INHER Y RESID'!$G$7='MATRIZ DE RIESGOS DE SST'!Q227,Q227&lt;'MAPAS DE RIESGOS INHER Y RESID'!$G$3+1),'MAPAS DE RIESGOS INHER Y RESID'!$M$6,IF(OR('MAPAS DE RIESGOS INHER Y RESID'!$H$5='MATRIZ DE RIESGOS DE SST'!Q227,Q227&lt;'MAPAS DE RIESGOS INHER Y RESID'!$I$5+1),'MAPAS DE RIESGOS INHER Y RESID'!$M$5,IF(OR('MAPAS DE RIESGOS INHER Y RESID'!$I$4='MATRIZ DE RIESGOS DE SST'!Q227,Q227&lt;'MAPAS DE RIESGOS INHER Y RESID'!$J$4+1),'MAPAS DE RIESGOS INHER Y RESID'!$M$4,'MAPAS DE RIESGOS INHER Y RESID'!$M$3)))</f>
        <v>MODERADO</v>
      </c>
      <c r="S227" s="116" t="s">
        <v>260</v>
      </c>
      <c r="T227" s="116"/>
      <c r="U227" s="116" t="s">
        <v>654</v>
      </c>
      <c r="V227" s="117" t="s">
        <v>656</v>
      </c>
      <c r="W227" s="118" t="s">
        <v>177</v>
      </c>
      <c r="X227" s="92">
        <f>VLOOKUP(W227,'MAPAS DE RIESGOS INHER Y RESID'!$E$16:$F$18,2,FALSE)</f>
        <v>0.9</v>
      </c>
      <c r="Y227" s="119">
        <f t="shared" ref="Y227:Y238" si="42">Q227-(Q227*X227)</f>
        <v>3.1999999999999993</v>
      </c>
      <c r="Z227" s="76" t="str">
        <f>IF(OR('MAPAS DE RIESGOS INHER Y RESID'!$G$18='MATRIZ DE RIESGOS DE SST'!Y227,Y227&lt;'MAPAS DE RIESGOS INHER Y RESID'!$G$16+1),'MAPAS DE RIESGOS INHER Y RESID'!$M$19,IF(OR('MAPAS DE RIESGOS INHER Y RESID'!$H$17='MATRIZ DE RIESGOS DE SST'!Y227,Y227&lt;'MAPAS DE RIESGOS INHER Y RESID'!$I$18+1),'MAPAS DE RIESGOS INHER Y RESID'!$M$18,IF(OR('MAPAS DE RIESGOS INHER Y RESID'!$I$17='MATRIZ DE RIESGOS DE SST'!Y227,Y227&lt;'MAPAS DE RIESGOS INHER Y RESID'!$J$17+1),'MAPAS DE RIESGOS INHER Y RESID'!$M$17,'MAPAS DE RIESGOS INHER Y RESID'!$M$16)))</f>
        <v>BAJO</v>
      </c>
      <c r="AA227" s="99" t="str">
        <f>VLOOKUP('MATRIZ DE RIESGOS DE SST'!Z227,'TABLA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28" spans="1:27" s="27" customFormat="1" ht="253.5" x14ac:dyDescent="0.25">
      <c r="A228" s="123"/>
      <c r="B228" s="123"/>
      <c r="C228" s="123"/>
      <c r="D228" s="123"/>
      <c r="E228" s="123"/>
      <c r="F228" s="123"/>
      <c r="G228" s="123"/>
      <c r="H228" s="123"/>
      <c r="I228" s="123"/>
      <c r="J228" s="100" t="s">
        <v>292</v>
      </c>
      <c r="K228" s="100" t="s">
        <v>361</v>
      </c>
      <c r="L228" s="101" t="s">
        <v>67</v>
      </c>
      <c r="M228" s="76" t="s">
        <v>183</v>
      </c>
      <c r="N228" s="111">
        <f>VLOOKUP('MATRIZ DE RIESGOS DE SST'!M228,'MAPAS DE RIESGOS INHER Y RESID'!$E$3:$F$7,2,FALSE)</f>
        <v>1</v>
      </c>
      <c r="O228" s="76" t="s">
        <v>185</v>
      </c>
      <c r="P228" s="111">
        <f>VLOOKUP('MATRIZ DE RIESGOS DE SST'!O228,'MAPAS DE RIESGOS INHER Y RESID'!$O$3:$P$7,2,FALSE)</f>
        <v>4</v>
      </c>
      <c r="Q228" s="111">
        <f t="shared" si="41"/>
        <v>4</v>
      </c>
      <c r="R228" s="76" t="str">
        <f>IF(OR('MAPAS DE RIESGOS INHER Y RESID'!$G$7='MATRIZ DE RIESGOS DE SST'!Q228,Q228&lt;'MAPAS DE RIESGOS INHER Y RESID'!$G$3+1),'MAPAS DE RIESGOS INHER Y RESID'!$M$6,IF(OR('MAPAS DE RIESGOS INHER Y RESID'!$H$5='MATRIZ DE RIESGOS DE SST'!Q228,Q228&lt;'MAPAS DE RIESGOS INHER Y RESID'!$I$5+1),'MAPAS DE RIESGOS INHER Y RESID'!$M$5,IF(OR('MAPAS DE RIESGOS INHER Y RESID'!$I$4='MATRIZ DE RIESGOS DE SST'!Q228,Q228&lt;'MAPAS DE RIESGOS INHER Y RESID'!$J$4+1),'MAPAS DE RIESGOS INHER Y RESID'!$M$4,'MAPAS DE RIESGOS INHER Y RESID'!$M$3)))</f>
        <v>BAJO</v>
      </c>
      <c r="S228" s="116"/>
      <c r="T228" s="116"/>
      <c r="U228" s="116"/>
      <c r="V228" s="117" t="s">
        <v>747</v>
      </c>
      <c r="W228" s="118" t="s">
        <v>177</v>
      </c>
      <c r="X228" s="92">
        <f>VLOOKUP(W228,'MAPAS DE RIESGOS INHER Y RESID'!$E$16:$F$18,2,FALSE)</f>
        <v>0.9</v>
      </c>
      <c r="Y228" s="119">
        <f t="shared" si="42"/>
        <v>0.39999999999999991</v>
      </c>
      <c r="Z228" s="76" t="str">
        <f>IF(OR('MAPAS DE RIESGOS INHER Y RESID'!$G$18='MATRIZ DE RIESGOS DE SST'!Y228,Y228&lt;'MAPAS DE RIESGOS INHER Y RESID'!$G$16+1),'MAPAS DE RIESGOS INHER Y RESID'!$M$19,IF(OR('MAPAS DE RIESGOS INHER Y RESID'!$H$17='MATRIZ DE RIESGOS DE SST'!Y228,Y228&lt;'MAPAS DE RIESGOS INHER Y RESID'!$I$18+1),'MAPAS DE RIESGOS INHER Y RESID'!$M$18,IF(OR('MAPAS DE RIESGOS INHER Y RESID'!$I$17='MATRIZ DE RIESGOS DE SST'!Y228,Y228&lt;'MAPAS DE RIESGOS INHER Y RESID'!$J$17+1),'MAPAS DE RIESGOS INHER Y RESID'!$M$17,'MAPAS DE RIESGOS INHER Y RESID'!$M$16)))</f>
        <v>BAJO</v>
      </c>
      <c r="AA228" s="99" t="str">
        <f>VLOOKUP('MATRIZ DE RIESGOS DE SST'!Z228,'TABLA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29" spans="1:27" ht="331.5" x14ac:dyDescent="0.25">
      <c r="A229" s="123"/>
      <c r="B229" s="123"/>
      <c r="C229" s="123"/>
      <c r="D229" s="123"/>
      <c r="E229" s="123"/>
      <c r="F229" s="123"/>
      <c r="G229" s="123"/>
      <c r="H229" s="123"/>
      <c r="I229" s="123"/>
      <c r="J229" s="101" t="s">
        <v>293</v>
      </c>
      <c r="K229" s="100" t="s">
        <v>375</v>
      </c>
      <c r="L229" s="101" t="s">
        <v>70</v>
      </c>
      <c r="M229" s="76" t="s">
        <v>182</v>
      </c>
      <c r="N229" s="111">
        <f>VLOOKUP('MATRIZ DE RIESGOS DE SST'!M229,'MAPAS DE RIESGOS INHER Y RESID'!$E$3:$F$7,2,FALSE)</f>
        <v>2</v>
      </c>
      <c r="O229" s="76" t="s">
        <v>186</v>
      </c>
      <c r="P229" s="111">
        <f>VLOOKUP('MATRIZ DE RIESGOS DE SST'!O229,'MAPAS DE RIESGOS INHER Y RESID'!$O$3:$P$7,2,FALSE)</f>
        <v>16</v>
      </c>
      <c r="Q229" s="111">
        <f t="shared" si="41"/>
        <v>32</v>
      </c>
      <c r="R229" s="76" t="str">
        <f>IF(OR('MAPAS DE RIESGOS INHER Y RESID'!$G$7='MATRIZ DE RIESGOS DE SST'!Q229,Q229&lt;'MAPAS DE RIESGOS INHER Y RESID'!$G$3+1),'MAPAS DE RIESGOS INHER Y RESID'!$M$6,IF(OR('MAPAS DE RIESGOS INHER Y RESID'!$H$5='MATRIZ DE RIESGOS DE SST'!Q229,Q229&lt;'MAPAS DE RIESGOS INHER Y RESID'!$I$5+1),'MAPAS DE RIESGOS INHER Y RESID'!$M$5,IF(OR('MAPAS DE RIESGOS INHER Y RESID'!$I$4='MATRIZ DE RIESGOS DE SST'!Q229,Q229&lt;'MAPAS DE RIESGOS INHER Y RESID'!$J$4+1),'MAPAS DE RIESGOS INHER Y RESID'!$M$4,'MAPAS DE RIESGOS INHER Y RESID'!$M$3)))</f>
        <v>MODERADO</v>
      </c>
      <c r="S229" s="116"/>
      <c r="T229" s="116"/>
      <c r="U229" s="116"/>
      <c r="V229" s="117" t="s">
        <v>376</v>
      </c>
      <c r="W229" s="118" t="s">
        <v>177</v>
      </c>
      <c r="X229" s="92">
        <f>VLOOKUP(W229,'MAPAS DE RIESGOS INHER Y RESID'!$E$16:$F$18,2,FALSE)</f>
        <v>0.9</v>
      </c>
      <c r="Y229" s="119">
        <f t="shared" si="42"/>
        <v>3.1999999999999993</v>
      </c>
      <c r="Z229" s="76" t="str">
        <f>IF(OR('MAPAS DE RIESGOS INHER Y RESID'!$G$18='MATRIZ DE RIESGOS DE SST'!Y229,Y229&lt;'MAPAS DE RIESGOS INHER Y RESID'!$G$16+1),'MAPAS DE RIESGOS INHER Y RESID'!$M$19,IF(OR('MAPAS DE RIESGOS INHER Y RESID'!$H$17='MATRIZ DE RIESGOS DE SST'!Y229,Y229&lt;'MAPAS DE RIESGOS INHER Y RESID'!$I$18+1),'MAPAS DE RIESGOS INHER Y RESID'!$M$18,IF(OR('MAPAS DE RIESGOS INHER Y RESID'!$I$17='MATRIZ DE RIESGOS DE SST'!Y229,Y229&lt;'MAPAS DE RIESGOS INHER Y RESID'!$J$17+1),'MAPAS DE RIESGOS INHER Y RESID'!$M$17,'MAPAS DE RIESGOS INHER Y RESID'!$M$16)))</f>
        <v>BAJO</v>
      </c>
      <c r="AA229" s="99" t="str">
        <f>VLOOKUP('MATRIZ DE RIESGOS DE SST'!Z229,'TABLA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30" spans="1:27" ht="195" x14ac:dyDescent="0.25">
      <c r="A230" s="123"/>
      <c r="B230" s="123"/>
      <c r="C230" s="123"/>
      <c r="D230" s="123"/>
      <c r="E230" s="123"/>
      <c r="F230" s="123"/>
      <c r="G230" s="123"/>
      <c r="H230" s="123"/>
      <c r="I230" s="123"/>
      <c r="J230" s="101" t="s">
        <v>294</v>
      </c>
      <c r="K230" s="100" t="s">
        <v>381</v>
      </c>
      <c r="L230" s="101" t="s">
        <v>70</v>
      </c>
      <c r="M230" s="76" t="s">
        <v>182</v>
      </c>
      <c r="N230" s="111">
        <f>VLOOKUP('MATRIZ DE RIESGOS DE SST'!M230,'MAPAS DE RIESGOS INHER Y RESID'!$E$3:$F$7,2,FALSE)</f>
        <v>2</v>
      </c>
      <c r="O230" s="76" t="s">
        <v>186</v>
      </c>
      <c r="P230" s="111">
        <f>VLOOKUP('MATRIZ DE RIESGOS DE SST'!O230,'MAPAS DE RIESGOS INHER Y RESID'!$O$3:$P$7,2,FALSE)</f>
        <v>16</v>
      </c>
      <c r="Q230" s="111">
        <f t="shared" si="41"/>
        <v>32</v>
      </c>
      <c r="R230" s="76" t="str">
        <f>IF(OR('MAPAS DE RIESGOS INHER Y RESID'!$G$7='MATRIZ DE RIESGOS DE SST'!Q230,Q230&lt;'MAPAS DE RIESGOS INHER Y RESID'!$G$3+1),'MAPAS DE RIESGOS INHER Y RESID'!$M$6,IF(OR('MAPAS DE RIESGOS INHER Y RESID'!$H$5='MATRIZ DE RIESGOS DE SST'!Q230,Q230&lt;'MAPAS DE RIESGOS INHER Y RESID'!$I$5+1),'MAPAS DE RIESGOS INHER Y RESID'!$M$5,IF(OR('MAPAS DE RIESGOS INHER Y RESID'!$I$4='MATRIZ DE RIESGOS DE SST'!Q230,Q230&lt;'MAPAS DE RIESGOS INHER Y RESID'!$J$4+1),'MAPAS DE RIESGOS INHER Y RESID'!$M$4,'MAPAS DE RIESGOS INHER Y RESID'!$M$3)))</f>
        <v>MODERADO</v>
      </c>
      <c r="S230" s="116"/>
      <c r="T230" s="116"/>
      <c r="U230" s="116"/>
      <c r="V230" s="117" t="s">
        <v>382</v>
      </c>
      <c r="W230" s="118" t="s">
        <v>177</v>
      </c>
      <c r="X230" s="92">
        <f>VLOOKUP(W230,'MAPAS DE RIESGOS INHER Y RESID'!$E$16:$F$18,2,FALSE)</f>
        <v>0.9</v>
      </c>
      <c r="Y230" s="119">
        <f t="shared" si="42"/>
        <v>3.1999999999999993</v>
      </c>
      <c r="Z230" s="76" t="str">
        <f>IF(OR('MAPAS DE RIESGOS INHER Y RESID'!$G$18='MATRIZ DE RIESGOS DE SST'!Y230,Y230&lt;'MAPAS DE RIESGOS INHER Y RESID'!$G$16+1),'MAPAS DE RIESGOS INHER Y RESID'!$M$19,IF(OR('MAPAS DE RIESGOS INHER Y RESID'!$H$17='MATRIZ DE RIESGOS DE SST'!Y230,Y230&lt;'MAPAS DE RIESGOS INHER Y RESID'!$I$18+1),'MAPAS DE RIESGOS INHER Y RESID'!$M$18,IF(OR('MAPAS DE RIESGOS INHER Y RESID'!$I$17='MATRIZ DE RIESGOS DE SST'!Y230,Y230&lt;'MAPAS DE RIESGOS INHER Y RESID'!$J$17+1),'MAPAS DE RIESGOS INHER Y RESID'!$M$17,'MAPAS DE RIESGOS INHER Y RESID'!$M$16)))</f>
        <v>BAJO</v>
      </c>
      <c r="AA230" s="99" t="str">
        <f>VLOOKUP('MATRIZ DE RIESGOS DE SST'!Z230,'TABLA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31" spans="1:27" s="27" customFormat="1" ht="195" x14ac:dyDescent="0.25">
      <c r="A231" s="123"/>
      <c r="B231" s="123"/>
      <c r="C231" s="123"/>
      <c r="D231" s="123"/>
      <c r="E231" s="123"/>
      <c r="F231" s="123"/>
      <c r="G231" s="123"/>
      <c r="H231" s="123"/>
      <c r="I231" s="123"/>
      <c r="J231" s="100" t="s">
        <v>295</v>
      </c>
      <c r="K231" s="100" t="s">
        <v>384</v>
      </c>
      <c r="L231" s="101" t="s">
        <v>762</v>
      </c>
      <c r="M231" s="76" t="s">
        <v>182</v>
      </c>
      <c r="N231" s="111">
        <f>VLOOKUP('MATRIZ DE RIESGOS DE SST'!M231,'MAPAS DE RIESGOS INHER Y RESID'!$E$3:$F$7,2,FALSE)</f>
        <v>2</v>
      </c>
      <c r="O231" s="76" t="s">
        <v>186</v>
      </c>
      <c r="P231" s="111">
        <f>VLOOKUP('MATRIZ DE RIESGOS DE SST'!O231,'MAPAS DE RIESGOS INHER Y RESID'!$O$3:$P$7,2,FALSE)</f>
        <v>16</v>
      </c>
      <c r="Q231" s="111">
        <f t="shared" si="41"/>
        <v>32</v>
      </c>
      <c r="R231" s="76" t="str">
        <f>IF(OR('MAPAS DE RIESGOS INHER Y RESID'!$G$7='MATRIZ DE RIESGOS DE SST'!Q231,Q231&lt;'MAPAS DE RIESGOS INHER Y RESID'!$G$3+1),'MAPAS DE RIESGOS INHER Y RESID'!$M$6,IF(OR('MAPAS DE RIESGOS INHER Y RESID'!$H$5='MATRIZ DE RIESGOS DE SST'!Q231,Q231&lt;'MAPAS DE RIESGOS INHER Y RESID'!$I$5+1),'MAPAS DE RIESGOS INHER Y RESID'!$M$5,IF(OR('MAPAS DE RIESGOS INHER Y RESID'!$I$4='MATRIZ DE RIESGOS DE SST'!Q231,Q231&lt;'MAPAS DE RIESGOS INHER Y RESID'!$J$4+1),'MAPAS DE RIESGOS INHER Y RESID'!$M$4,'MAPAS DE RIESGOS INHER Y RESID'!$M$3)))</f>
        <v>MODERADO</v>
      </c>
      <c r="S231" s="116"/>
      <c r="T231" s="116" t="s">
        <v>296</v>
      </c>
      <c r="U231" s="116"/>
      <c r="V231" s="117" t="s">
        <v>652</v>
      </c>
      <c r="W231" s="118" t="s">
        <v>177</v>
      </c>
      <c r="X231" s="92">
        <f>VLOOKUP(W231,'MAPAS DE RIESGOS INHER Y RESID'!$E$16:$F$18,2,FALSE)</f>
        <v>0.9</v>
      </c>
      <c r="Y231" s="119">
        <f t="shared" si="42"/>
        <v>3.1999999999999993</v>
      </c>
      <c r="Z231" s="76" t="str">
        <f>IF(OR('MAPAS DE RIESGOS INHER Y RESID'!$G$18='MATRIZ DE RIESGOS DE SST'!Y231,Y231&lt;'MAPAS DE RIESGOS INHER Y RESID'!$G$16+1),'MAPAS DE RIESGOS INHER Y RESID'!$M$19,IF(OR('MAPAS DE RIESGOS INHER Y RESID'!$H$17='MATRIZ DE RIESGOS DE SST'!Y231,Y231&lt;'MAPAS DE RIESGOS INHER Y RESID'!$I$18+1),'MAPAS DE RIESGOS INHER Y RESID'!$M$18,IF(OR('MAPAS DE RIESGOS INHER Y RESID'!$I$17='MATRIZ DE RIESGOS DE SST'!Y231,Y231&lt;'MAPAS DE RIESGOS INHER Y RESID'!$J$17+1),'MAPAS DE RIESGOS INHER Y RESID'!$M$17,'MAPAS DE RIESGOS INHER Y RESID'!$M$16)))</f>
        <v>BAJO</v>
      </c>
      <c r="AA231" s="99" t="str">
        <f>VLOOKUP('MATRIZ DE RIESGOS DE SST'!Z231,'TABLA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32" spans="1:27" s="27" customFormat="1" ht="234" x14ac:dyDescent="0.25">
      <c r="A232" s="123"/>
      <c r="B232" s="123"/>
      <c r="C232" s="123"/>
      <c r="D232" s="123"/>
      <c r="E232" s="123"/>
      <c r="F232" s="123"/>
      <c r="G232" s="123"/>
      <c r="H232" s="123"/>
      <c r="I232" s="123"/>
      <c r="J232" s="101" t="s">
        <v>298</v>
      </c>
      <c r="K232" s="100" t="s">
        <v>388</v>
      </c>
      <c r="L232" s="101" t="s">
        <v>74</v>
      </c>
      <c r="M232" s="76" t="s">
        <v>176</v>
      </c>
      <c r="N232" s="111">
        <f>VLOOKUP('MATRIZ DE RIESGOS DE SST'!M232,'MAPAS DE RIESGOS INHER Y RESID'!$E$3:$F$7,2,FALSE)</f>
        <v>3</v>
      </c>
      <c r="O232" s="76" t="s">
        <v>187</v>
      </c>
      <c r="P232" s="111">
        <f>VLOOKUP('MATRIZ DE RIESGOS DE SST'!O232,'MAPAS DE RIESGOS INHER Y RESID'!$O$3:$P$7,2,FALSE)</f>
        <v>256</v>
      </c>
      <c r="Q232" s="111">
        <f t="shared" si="41"/>
        <v>768</v>
      </c>
      <c r="R232" s="76" t="str">
        <f>IF(OR('MAPAS DE RIESGOS INHER Y RESID'!$G$7='MATRIZ DE RIESGOS DE SST'!Q232,Q232&lt;'MAPAS DE RIESGOS INHER Y RESID'!$G$3+1),'MAPAS DE RIESGOS INHER Y RESID'!$M$6,IF(OR('MAPAS DE RIESGOS INHER Y RESID'!$H$5='MATRIZ DE RIESGOS DE SST'!Q232,Q232&lt;'MAPAS DE RIESGOS INHER Y RESID'!$I$5+1),'MAPAS DE RIESGOS INHER Y RESID'!$M$5,IF(OR('MAPAS DE RIESGOS INHER Y RESID'!$I$4='MATRIZ DE RIESGOS DE SST'!Q232,Q232&lt;'MAPAS DE RIESGOS INHER Y RESID'!$J$4+1),'MAPAS DE RIESGOS INHER Y RESID'!$M$4,'MAPAS DE RIESGOS INHER Y RESID'!$M$3)))</f>
        <v>ALTO</v>
      </c>
      <c r="S232" s="116"/>
      <c r="T232" s="116" t="s">
        <v>389</v>
      </c>
      <c r="U232" s="116" t="s">
        <v>390</v>
      </c>
      <c r="V232" s="117" t="s">
        <v>391</v>
      </c>
      <c r="W232" s="118" t="s">
        <v>177</v>
      </c>
      <c r="X232" s="92">
        <f>VLOOKUP(W232,'MAPAS DE RIESGOS INHER Y RESID'!$E$16:$F$18,2,FALSE)</f>
        <v>0.9</v>
      </c>
      <c r="Y232" s="119">
        <f t="shared" si="42"/>
        <v>76.799999999999955</v>
      </c>
      <c r="Z232" s="76" t="str">
        <f>IF(OR('MAPAS DE RIESGOS INHER Y RESID'!$G$18='MATRIZ DE RIESGOS DE SST'!Y232,Y232&lt;'MAPAS DE RIESGOS INHER Y RESID'!$G$16+1),'MAPAS DE RIESGOS INHER Y RESID'!$M$19,IF(OR('MAPAS DE RIESGOS INHER Y RESID'!$H$17='MATRIZ DE RIESGOS DE SST'!Y232,Y232&lt;'MAPAS DE RIESGOS INHER Y RESID'!$I$18+1),'MAPAS DE RIESGOS INHER Y RESID'!$M$18,IF(OR('MAPAS DE RIESGOS INHER Y RESID'!$I$17='MATRIZ DE RIESGOS DE SST'!Y232,Y232&lt;'MAPAS DE RIESGOS INHER Y RESID'!$J$17+1),'MAPAS DE RIESGOS INHER Y RESID'!$M$17,'MAPAS DE RIESGOS INHER Y RESID'!$M$16)))</f>
        <v>MODERADO</v>
      </c>
      <c r="AA232" s="99" t="str">
        <f>VLOOKUP('MATRIZ DE RIESGOS DE SST'!Z232,'TABLA DE CRITERIOS'!$A$25:$B$28,2,FALSE)</f>
        <v>Reforzar la divulgación y aplicación de los controles existentes para mejorar su eficacia o complementar dichos controles estableciendo el plan de acción necesario, teniendo en cuenta la jerarquía de definición de controles.</v>
      </c>
    </row>
    <row r="233" spans="1:27" s="27" customFormat="1" ht="214.5" x14ac:dyDescent="0.25">
      <c r="A233" s="123"/>
      <c r="B233" s="123"/>
      <c r="C233" s="123"/>
      <c r="D233" s="123"/>
      <c r="E233" s="123"/>
      <c r="F233" s="123"/>
      <c r="G233" s="123"/>
      <c r="H233" s="123"/>
      <c r="I233" s="123"/>
      <c r="J233" s="100" t="s">
        <v>299</v>
      </c>
      <c r="K233" s="100" t="s">
        <v>76</v>
      </c>
      <c r="L233" s="101" t="s">
        <v>762</v>
      </c>
      <c r="M233" s="76" t="s">
        <v>176</v>
      </c>
      <c r="N233" s="111">
        <f>VLOOKUP('MATRIZ DE RIESGOS DE SST'!M233,'MAPAS DE RIESGOS INHER Y RESID'!$E$3:$F$7,2,FALSE)</f>
        <v>3</v>
      </c>
      <c r="O233" s="76" t="s">
        <v>186</v>
      </c>
      <c r="P233" s="111">
        <f>VLOOKUP('MATRIZ DE RIESGOS DE SST'!O233,'MAPAS DE RIESGOS INHER Y RESID'!$O$3:$P$7,2,FALSE)</f>
        <v>16</v>
      </c>
      <c r="Q233" s="111">
        <f t="shared" si="41"/>
        <v>48</v>
      </c>
      <c r="R233" s="76" t="str">
        <f>IF(OR('MAPAS DE RIESGOS INHER Y RESID'!$G$7='MATRIZ DE RIESGOS DE SST'!Q233,Q233&lt;'MAPAS DE RIESGOS INHER Y RESID'!$G$3+1),'MAPAS DE RIESGOS INHER Y RESID'!$M$6,IF(OR('MAPAS DE RIESGOS INHER Y RESID'!$H$5='MATRIZ DE RIESGOS DE SST'!Q233,Q233&lt;'MAPAS DE RIESGOS INHER Y RESID'!$I$5+1),'MAPAS DE RIESGOS INHER Y RESID'!$M$5,IF(OR('MAPAS DE RIESGOS INHER Y RESID'!$I$4='MATRIZ DE RIESGOS DE SST'!Q233,Q233&lt;'MAPAS DE RIESGOS INHER Y RESID'!$J$4+1),'MAPAS DE RIESGOS INHER Y RESID'!$M$4,'MAPAS DE RIESGOS INHER Y RESID'!$M$3)))</f>
        <v>MODERADO</v>
      </c>
      <c r="S233" s="116"/>
      <c r="T233" s="116" t="s">
        <v>300</v>
      </c>
      <c r="U233" s="116" t="s">
        <v>397</v>
      </c>
      <c r="V233" s="117" t="s">
        <v>398</v>
      </c>
      <c r="W233" s="118" t="s">
        <v>177</v>
      </c>
      <c r="X233" s="92">
        <f>VLOOKUP(W233,'MAPAS DE RIESGOS INHER Y RESID'!$E$16:$F$18,2,FALSE)</f>
        <v>0.9</v>
      </c>
      <c r="Y233" s="119">
        <f t="shared" si="42"/>
        <v>4.7999999999999972</v>
      </c>
      <c r="Z233" s="76" t="str">
        <f>IF(OR('MAPAS DE RIESGOS INHER Y RESID'!$G$18='MATRIZ DE RIESGOS DE SST'!Y233,Y233&lt;'MAPAS DE RIESGOS INHER Y RESID'!$G$16+1),'MAPAS DE RIESGOS INHER Y RESID'!$M$19,IF(OR('MAPAS DE RIESGOS INHER Y RESID'!$H$17='MATRIZ DE RIESGOS DE SST'!Y233,Y233&lt;'MAPAS DE RIESGOS INHER Y RESID'!$I$18+1),'MAPAS DE RIESGOS INHER Y RESID'!$M$18,IF(OR('MAPAS DE RIESGOS INHER Y RESID'!$I$17='MATRIZ DE RIESGOS DE SST'!Y233,Y233&lt;'MAPAS DE RIESGOS INHER Y RESID'!$J$17+1),'MAPAS DE RIESGOS INHER Y RESID'!$M$17,'MAPAS DE RIESGOS INHER Y RESID'!$M$16)))</f>
        <v>BAJO</v>
      </c>
      <c r="AA233" s="99" t="str">
        <f>VLOOKUP('MATRIZ DE RIESGOS DE SST'!Z233,'TABLA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34" spans="1:27" s="27" customFormat="1" ht="195" x14ac:dyDescent="0.25">
      <c r="A234" s="123"/>
      <c r="B234" s="123"/>
      <c r="C234" s="123"/>
      <c r="D234" s="123"/>
      <c r="E234" s="123"/>
      <c r="F234" s="123"/>
      <c r="G234" s="123"/>
      <c r="H234" s="123"/>
      <c r="I234" s="123"/>
      <c r="J234" s="101" t="s">
        <v>415</v>
      </c>
      <c r="K234" s="100" t="s">
        <v>393</v>
      </c>
      <c r="L234" s="101" t="s">
        <v>762</v>
      </c>
      <c r="M234" s="76" t="s">
        <v>183</v>
      </c>
      <c r="N234" s="111">
        <f>VLOOKUP('MATRIZ DE RIESGOS DE SST'!M234,'MAPAS DE RIESGOS INHER Y RESID'!$E$3:$F$7,2,FALSE)</f>
        <v>1</v>
      </c>
      <c r="O234" s="76" t="s">
        <v>186</v>
      </c>
      <c r="P234" s="111">
        <f>VLOOKUP('MATRIZ DE RIESGOS DE SST'!O234,'MAPAS DE RIESGOS INHER Y RESID'!$O$3:$P$7,2,FALSE)</f>
        <v>16</v>
      </c>
      <c r="Q234" s="111">
        <f t="shared" si="41"/>
        <v>16</v>
      </c>
      <c r="R234" s="76" t="str">
        <f>IF(OR('MAPAS DE RIESGOS INHER Y RESID'!$G$7='MATRIZ DE RIESGOS DE SST'!Q234,Q234&lt;'MAPAS DE RIESGOS INHER Y RESID'!$G$3+1),'MAPAS DE RIESGOS INHER Y RESID'!$M$6,IF(OR('MAPAS DE RIESGOS INHER Y RESID'!$H$5='MATRIZ DE RIESGOS DE SST'!Q234,Q234&lt;'MAPAS DE RIESGOS INHER Y RESID'!$I$5+1),'MAPAS DE RIESGOS INHER Y RESID'!$M$5,IF(OR('MAPAS DE RIESGOS INHER Y RESID'!$I$4='MATRIZ DE RIESGOS DE SST'!Q234,Q234&lt;'MAPAS DE RIESGOS INHER Y RESID'!$J$4+1),'MAPAS DE RIESGOS INHER Y RESID'!$M$4,'MAPAS DE RIESGOS INHER Y RESID'!$M$3)))</f>
        <v>MODERADO</v>
      </c>
      <c r="S234" s="116"/>
      <c r="T234" s="116" t="s">
        <v>399</v>
      </c>
      <c r="U234" s="116"/>
      <c r="V234" s="117" t="s">
        <v>297</v>
      </c>
      <c r="W234" s="118" t="s">
        <v>177</v>
      </c>
      <c r="X234" s="92">
        <f>VLOOKUP(W234,'MAPAS DE RIESGOS INHER Y RESID'!$E$16:$F$18,2,FALSE)</f>
        <v>0.9</v>
      </c>
      <c r="Y234" s="119">
        <f t="shared" si="42"/>
        <v>1.5999999999999996</v>
      </c>
      <c r="Z234" s="76" t="str">
        <f>IF(OR('MAPAS DE RIESGOS INHER Y RESID'!$G$18='MATRIZ DE RIESGOS DE SST'!Y234,Y234&lt;'MAPAS DE RIESGOS INHER Y RESID'!$G$16+1),'MAPAS DE RIESGOS INHER Y RESID'!$M$19,IF(OR('MAPAS DE RIESGOS INHER Y RESID'!$H$17='MATRIZ DE RIESGOS DE SST'!Y234,Y234&lt;'MAPAS DE RIESGOS INHER Y RESID'!$I$18+1),'MAPAS DE RIESGOS INHER Y RESID'!$M$18,IF(OR('MAPAS DE RIESGOS INHER Y RESID'!$I$17='MATRIZ DE RIESGOS DE SST'!Y234,Y234&lt;'MAPAS DE RIESGOS INHER Y RESID'!$J$17+1),'MAPAS DE RIESGOS INHER Y RESID'!$M$17,'MAPAS DE RIESGOS INHER Y RESID'!$M$16)))</f>
        <v>BAJO</v>
      </c>
      <c r="AA234" s="99" t="str">
        <f>VLOOKUP('MATRIZ DE RIESGOS DE SST'!Z234,'TABLA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35" spans="1:27" ht="195" x14ac:dyDescent="0.25">
      <c r="A235" s="123"/>
      <c r="B235" s="123"/>
      <c r="C235" s="123"/>
      <c r="D235" s="123"/>
      <c r="E235" s="123"/>
      <c r="F235" s="123"/>
      <c r="G235" s="123"/>
      <c r="H235" s="123"/>
      <c r="I235" s="123"/>
      <c r="J235" s="101" t="s">
        <v>416</v>
      </c>
      <c r="K235" s="100" t="s">
        <v>417</v>
      </c>
      <c r="L235" s="101" t="s">
        <v>765</v>
      </c>
      <c r="M235" s="76" t="s">
        <v>182</v>
      </c>
      <c r="N235" s="111">
        <f>VLOOKUP('MATRIZ DE RIESGOS DE SST'!M235,'MAPAS DE RIESGOS INHER Y RESID'!$E$3:$F$7,2,FALSE)</f>
        <v>2</v>
      </c>
      <c r="O235" s="76" t="s">
        <v>185</v>
      </c>
      <c r="P235" s="111">
        <f>VLOOKUP('MATRIZ DE RIESGOS DE SST'!O235,'MAPAS DE RIESGOS INHER Y RESID'!$O$3:$P$7,2,FALSE)</f>
        <v>4</v>
      </c>
      <c r="Q235" s="111">
        <f t="shared" si="41"/>
        <v>8</v>
      </c>
      <c r="R235" s="76" t="str">
        <f>IF(OR('MAPAS DE RIESGOS INHER Y RESID'!$G$7='MATRIZ DE RIESGOS DE SST'!Q235,Q235&lt;'MAPAS DE RIESGOS INHER Y RESID'!$G$3+1),'MAPAS DE RIESGOS INHER Y RESID'!$M$6,IF(OR('MAPAS DE RIESGOS INHER Y RESID'!$H$5='MATRIZ DE RIESGOS DE SST'!Q235,Q235&lt;'MAPAS DE RIESGOS INHER Y RESID'!$I$5+1),'MAPAS DE RIESGOS INHER Y RESID'!$M$5,IF(OR('MAPAS DE RIESGOS INHER Y RESID'!$I$4='MATRIZ DE RIESGOS DE SST'!Q235,Q235&lt;'MAPAS DE RIESGOS INHER Y RESID'!$J$4+1),'MAPAS DE RIESGOS INHER Y RESID'!$M$4,'MAPAS DE RIESGOS INHER Y RESID'!$M$3)))</f>
        <v>BAJO</v>
      </c>
      <c r="S235" s="116"/>
      <c r="T235" s="116" t="s">
        <v>302</v>
      </c>
      <c r="U235" s="116" t="s">
        <v>404</v>
      </c>
      <c r="V235" s="117" t="s">
        <v>263</v>
      </c>
      <c r="W235" s="118" t="s">
        <v>177</v>
      </c>
      <c r="X235" s="92">
        <f>VLOOKUP(W235,'MAPAS DE RIESGOS INHER Y RESID'!$E$16:$F$18,2,FALSE)</f>
        <v>0.9</v>
      </c>
      <c r="Y235" s="119">
        <f t="shared" si="42"/>
        <v>0.79999999999999982</v>
      </c>
      <c r="Z235" s="76" t="str">
        <f>IF(OR('MAPAS DE RIESGOS INHER Y RESID'!$G$18='MATRIZ DE RIESGOS DE SST'!Y235,Y235&lt;'MAPAS DE RIESGOS INHER Y RESID'!$G$16+1),'MAPAS DE RIESGOS INHER Y RESID'!$M$19,IF(OR('MAPAS DE RIESGOS INHER Y RESID'!$H$17='MATRIZ DE RIESGOS DE SST'!Y235,Y235&lt;'MAPAS DE RIESGOS INHER Y RESID'!$I$18+1),'MAPAS DE RIESGOS INHER Y RESID'!$M$18,IF(OR('MAPAS DE RIESGOS INHER Y RESID'!$I$17='MATRIZ DE RIESGOS DE SST'!Y235,Y235&lt;'MAPAS DE RIESGOS INHER Y RESID'!$J$17+1),'MAPAS DE RIESGOS INHER Y RESID'!$M$17,'MAPAS DE RIESGOS INHER Y RESID'!$M$16)))</f>
        <v>BAJO</v>
      </c>
      <c r="AA235" s="99" t="str">
        <f>VLOOKUP('MATRIZ DE RIESGOS DE SST'!Z235,'TABLA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36" spans="1:27" ht="292.5" x14ac:dyDescent="0.25">
      <c r="A236" s="123"/>
      <c r="B236" s="123"/>
      <c r="C236" s="123"/>
      <c r="D236" s="123"/>
      <c r="E236" s="123"/>
      <c r="F236" s="123"/>
      <c r="G236" s="123"/>
      <c r="H236" s="123"/>
      <c r="I236" s="123"/>
      <c r="J236" s="101" t="s">
        <v>424</v>
      </c>
      <c r="K236" s="100" t="s">
        <v>430</v>
      </c>
      <c r="L236" s="101" t="s">
        <v>85</v>
      </c>
      <c r="M236" s="76" t="s">
        <v>182</v>
      </c>
      <c r="N236" s="111">
        <f>VLOOKUP('MATRIZ DE RIESGOS DE SST'!M236,'MAPAS DE RIESGOS INHER Y RESID'!$E$3:$F$7,2,FALSE)</f>
        <v>2</v>
      </c>
      <c r="O236" s="76" t="s">
        <v>187</v>
      </c>
      <c r="P236" s="111">
        <f>VLOOKUP('MATRIZ DE RIESGOS DE SST'!O236,'MAPAS DE RIESGOS INHER Y RESID'!$O$3:$P$7,2,FALSE)</f>
        <v>256</v>
      </c>
      <c r="Q236" s="111">
        <f t="shared" si="41"/>
        <v>512</v>
      </c>
      <c r="R236" s="76" t="str">
        <f>IF(OR('MAPAS DE RIESGOS INHER Y RESID'!$G$7='MATRIZ DE RIESGOS DE SST'!Q236,Q236&lt;'MAPAS DE RIESGOS INHER Y RESID'!$G$3+1),'MAPAS DE RIESGOS INHER Y RESID'!$M$6,IF(OR('MAPAS DE RIESGOS INHER Y RESID'!$H$5='MATRIZ DE RIESGOS DE SST'!Q236,Q236&lt;'MAPAS DE RIESGOS INHER Y RESID'!$I$5+1),'MAPAS DE RIESGOS INHER Y RESID'!$M$5,IF(OR('MAPAS DE RIESGOS INHER Y RESID'!$I$4='MATRIZ DE RIESGOS DE SST'!Q236,Q236&lt;'MAPAS DE RIESGOS INHER Y RESID'!$J$4+1),'MAPAS DE RIESGOS INHER Y RESID'!$M$4,'MAPAS DE RIESGOS INHER Y RESID'!$M$3)))</f>
        <v>ALTO</v>
      </c>
      <c r="S236" s="116" t="s">
        <v>431</v>
      </c>
      <c r="T236" s="116" t="s">
        <v>436</v>
      </c>
      <c r="U236" s="116" t="s">
        <v>264</v>
      </c>
      <c r="V236" s="117" t="s">
        <v>435</v>
      </c>
      <c r="W236" s="118" t="s">
        <v>177</v>
      </c>
      <c r="X236" s="92">
        <f>VLOOKUP(W236,'MAPAS DE RIESGOS INHER Y RESID'!$E$16:$F$18,2,FALSE)</f>
        <v>0.9</v>
      </c>
      <c r="Y236" s="119">
        <f t="shared" si="42"/>
        <v>51.199999999999989</v>
      </c>
      <c r="Z236" s="76" t="str">
        <f>IF(OR('MAPAS DE RIESGOS INHER Y RESID'!$G$18='MATRIZ DE RIESGOS DE SST'!Y236,Y236&lt;'MAPAS DE RIESGOS INHER Y RESID'!$G$16+1),'MAPAS DE RIESGOS INHER Y RESID'!$M$19,IF(OR('MAPAS DE RIESGOS INHER Y RESID'!$H$17='MATRIZ DE RIESGOS DE SST'!Y236,Y236&lt;'MAPAS DE RIESGOS INHER Y RESID'!$I$18+1),'MAPAS DE RIESGOS INHER Y RESID'!$M$18,IF(OR('MAPAS DE RIESGOS INHER Y RESID'!$I$17='MATRIZ DE RIESGOS DE SST'!Y236,Y236&lt;'MAPAS DE RIESGOS INHER Y RESID'!$J$17+1),'MAPAS DE RIESGOS INHER Y RESID'!$M$17,'MAPAS DE RIESGOS INHER Y RESID'!$M$16)))</f>
        <v>MODERADO</v>
      </c>
      <c r="AA236" s="99" t="str">
        <f>VLOOKUP('MATRIZ DE RIESGOS DE SST'!Z236,'TABLA DE CRITERIOS'!$A$25:$B$28,2,FALSE)</f>
        <v>Reforzar la divulgación y aplicación de los controles existentes para mejorar su eficacia o complementar dichos controles estableciendo el plan de acción necesario, teniendo en cuenta la jerarquía de definición de controles.</v>
      </c>
    </row>
    <row r="237" spans="1:27" ht="195" x14ac:dyDescent="0.25">
      <c r="A237" s="123"/>
      <c r="B237" s="123"/>
      <c r="C237" s="123"/>
      <c r="D237" s="123"/>
      <c r="E237" s="123"/>
      <c r="F237" s="123"/>
      <c r="G237" s="123"/>
      <c r="H237" s="123"/>
      <c r="I237" s="123"/>
      <c r="J237" s="102" t="s">
        <v>460</v>
      </c>
      <c r="K237" s="102" t="s">
        <v>465</v>
      </c>
      <c r="L237" s="99" t="s">
        <v>92</v>
      </c>
      <c r="M237" s="76" t="s">
        <v>182</v>
      </c>
      <c r="N237" s="111">
        <f>VLOOKUP('MATRIZ DE RIESGOS DE SST'!M237,'MAPAS DE RIESGOS INHER Y RESID'!$E$3:$F$7,2,FALSE)</f>
        <v>2</v>
      </c>
      <c r="O237" s="76" t="s">
        <v>186</v>
      </c>
      <c r="P237" s="111">
        <f>VLOOKUP('MATRIZ DE RIESGOS DE SST'!O237,'MAPAS DE RIESGOS INHER Y RESID'!$O$3:$P$7,2,FALSE)</f>
        <v>16</v>
      </c>
      <c r="Q237" s="111">
        <f t="shared" si="41"/>
        <v>32</v>
      </c>
      <c r="R237" s="76" t="str">
        <f>IF(OR('MAPAS DE RIESGOS INHER Y RESID'!$G$7='MATRIZ DE RIESGOS DE SST'!Q237,Q237&lt;'MAPAS DE RIESGOS INHER Y RESID'!$G$3+1),'MAPAS DE RIESGOS INHER Y RESID'!$M$6,IF(OR('MAPAS DE RIESGOS INHER Y RESID'!$H$5='MATRIZ DE RIESGOS DE SST'!Q237,Q237&lt;'MAPAS DE RIESGOS INHER Y RESID'!$I$5+1),'MAPAS DE RIESGOS INHER Y RESID'!$M$5,IF(OR('MAPAS DE RIESGOS INHER Y RESID'!$I$4='MATRIZ DE RIESGOS DE SST'!Q237,Q237&lt;'MAPAS DE RIESGOS INHER Y RESID'!$J$4+1),'MAPAS DE RIESGOS INHER Y RESID'!$M$4,'MAPAS DE RIESGOS INHER Y RESID'!$M$3)))</f>
        <v>MODERADO</v>
      </c>
      <c r="S237" s="116"/>
      <c r="T237" s="116" t="s">
        <v>326</v>
      </c>
      <c r="U237" s="116" t="s">
        <v>463</v>
      </c>
      <c r="V237" s="117" t="s">
        <v>257</v>
      </c>
      <c r="W237" s="118" t="s">
        <v>177</v>
      </c>
      <c r="X237" s="92">
        <f>VLOOKUP(W237,'MAPAS DE RIESGOS INHER Y RESID'!$E$16:$F$18,2,FALSE)</f>
        <v>0.9</v>
      </c>
      <c r="Y237" s="119">
        <f t="shared" si="42"/>
        <v>3.1999999999999993</v>
      </c>
      <c r="Z237" s="76" t="str">
        <f>IF(OR('MAPAS DE RIESGOS INHER Y RESID'!$G$18='MATRIZ DE RIESGOS DE SST'!Y237,Y237&lt;'MAPAS DE RIESGOS INHER Y RESID'!$G$16+1),'MAPAS DE RIESGOS INHER Y RESID'!$M$19,IF(OR('MAPAS DE RIESGOS INHER Y RESID'!$H$17='MATRIZ DE RIESGOS DE SST'!Y237,Y237&lt;'MAPAS DE RIESGOS INHER Y RESID'!$I$18+1),'MAPAS DE RIESGOS INHER Y RESID'!$M$18,IF(OR('MAPAS DE RIESGOS INHER Y RESID'!$I$17='MATRIZ DE RIESGOS DE SST'!Y237,Y237&lt;'MAPAS DE RIESGOS INHER Y RESID'!$J$17+1),'MAPAS DE RIESGOS INHER Y RESID'!$M$17,'MAPAS DE RIESGOS INHER Y RESID'!$M$16)))</f>
        <v>BAJO</v>
      </c>
      <c r="AA237" s="99" t="str">
        <f>VLOOKUP('MATRIZ DE RIESGOS DE SST'!Z237,'TABLA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38" spans="1:27" ht="195" x14ac:dyDescent="0.25">
      <c r="A238" s="123"/>
      <c r="B238" s="123"/>
      <c r="C238" s="123"/>
      <c r="D238" s="123"/>
      <c r="E238" s="123"/>
      <c r="F238" s="123"/>
      <c r="G238" s="123"/>
      <c r="H238" s="123"/>
      <c r="I238" s="123"/>
      <c r="J238" s="99" t="s">
        <v>475</v>
      </c>
      <c r="K238" s="102" t="s">
        <v>94</v>
      </c>
      <c r="L238" s="99" t="s">
        <v>621</v>
      </c>
      <c r="M238" s="76" t="s">
        <v>176</v>
      </c>
      <c r="N238" s="111">
        <f>VLOOKUP('MATRIZ DE RIESGOS DE SST'!M238,'MAPAS DE RIESGOS INHER Y RESID'!$E$3:$F$7,2,FALSE)</f>
        <v>3</v>
      </c>
      <c r="O238" s="76" t="s">
        <v>185</v>
      </c>
      <c r="P238" s="111">
        <f>VLOOKUP('MATRIZ DE RIESGOS DE SST'!O238,'MAPAS DE RIESGOS INHER Y RESID'!$O$3:$P$7,2,FALSE)</f>
        <v>4</v>
      </c>
      <c r="Q238" s="111">
        <f t="shared" si="41"/>
        <v>12</v>
      </c>
      <c r="R238" s="76" t="str">
        <f>IF(OR('MAPAS DE RIESGOS INHER Y RESID'!$G$7='MATRIZ DE RIESGOS DE SST'!Q238,Q238&lt;'MAPAS DE RIESGOS INHER Y RESID'!$G$3+1),'MAPAS DE RIESGOS INHER Y RESID'!$M$6,IF(OR('MAPAS DE RIESGOS INHER Y RESID'!$H$5='MATRIZ DE RIESGOS DE SST'!Q238,Q238&lt;'MAPAS DE RIESGOS INHER Y RESID'!$I$5+1),'MAPAS DE RIESGOS INHER Y RESID'!$M$5,IF(OR('MAPAS DE RIESGOS INHER Y RESID'!$I$4='MATRIZ DE RIESGOS DE SST'!Q238,Q238&lt;'MAPAS DE RIESGOS INHER Y RESID'!$J$4+1),'MAPAS DE RIESGOS INHER Y RESID'!$M$4,'MAPAS DE RIESGOS INHER Y RESID'!$M$3)))</f>
        <v>MODERADO</v>
      </c>
      <c r="S238" s="116"/>
      <c r="T238" s="116" t="s">
        <v>251</v>
      </c>
      <c r="U238" s="116" t="s">
        <v>476</v>
      </c>
      <c r="V238" s="117" t="s">
        <v>252</v>
      </c>
      <c r="W238" s="118" t="s">
        <v>176</v>
      </c>
      <c r="X238" s="92">
        <f>VLOOKUP(W238,'MAPAS DE RIESGOS INHER Y RESID'!$E$16:$F$18,2,FALSE)</f>
        <v>0.4</v>
      </c>
      <c r="Y238" s="119">
        <f t="shared" si="42"/>
        <v>7.1999999999999993</v>
      </c>
      <c r="Z238" s="76" t="str">
        <f>IF(OR('MAPAS DE RIESGOS INHER Y RESID'!$G$18='MATRIZ DE RIESGOS DE SST'!Y238,Y238&lt;'MAPAS DE RIESGOS INHER Y RESID'!$G$16+1),'MAPAS DE RIESGOS INHER Y RESID'!$M$19,IF(OR('MAPAS DE RIESGOS INHER Y RESID'!$H$17='MATRIZ DE RIESGOS DE SST'!Y238,Y238&lt;'MAPAS DE RIESGOS INHER Y RESID'!$I$18+1),'MAPAS DE RIESGOS INHER Y RESID'!$M$18,IF(OR('MAPAS DE RIESGOS INHER Y RESID'!$I$17='MATRIZ DE RIESGOS DE SST'!Y238,Y238&lt;'MAPAS DE RIESGOS INHER Y RESID'!$J$17+1),'MAPAS DE RIESGOS INHER Y RESID'!$M$17,'MAPAS DE RIESGOS INHER Y RESID'!$M$16)))</f>
        <v>BAJO</v>
      </c>
      <c r="AA238" s="99" t="str">
        <f>VLOOKUP('MATRIZ DE RIESGOS DE SST'!Z238,'TABLA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39" spans="1:27" ht="156" x14ac:dyDescent="0.25">
      <c r="A239" s="123"/>
      <c r="B239" s="123"/>
      <c r="C239" s="123"/>
      <c r="D239" s="123"/>
      <c r="E239" s="123"/>
      <c r="F239" s="123"/>
      <c r="G239" s="123"/>
      <c r="H239" s="123"/>
      <c r="I239" s="123"/>
      <c r="J239" s="100" t="s">
        <v>489</v>
      </c>
      <c r="K239" s="100" t="s">
        <v>492</v>
      </c>
      <c r="L239" s="101" t="s">
        <v>491</v>
      </c>
      <c r="M239" s="76" t="s">
        <v>176</v>
      </c>
      <c r="N239" s="111">
        <f>VLOOKUP('MATRIZ DE RIESGOS DE SST'!M239,'MAPAS DE RIESGOS INHER Y RESID'!$E$3:$F$7,2,FALSE)</f>
        <v>3</v>
      </c>
      <c r="O239" s="76" t="s">
        <v>186</v>
      </c>
      <c r="P239" s="111">
        <f>VLOOKUP('MATRIZ DE RIESGOS DE SST'!O239,'MAPAS DE RIESGOS INHER Y RESID'!$O$3:$P$7,2,FALSE)</f>
        <v>16</v>
      </c>
      <c r="Q239" s="111">
        <f t="shared" ref="Q239:Q240" si="43">+N239*P239</f>
        <v>48</v>
      </c>
      <c r="R239" s="76" t="str">
        <f>IF(OR('MAPAS DE RIESGOS INHER Y RESID'!$G$7='MATRIZ DE RIESGOS DE SST'!Q239,Q239&lt;'MAPAS DE RIESGOS INHER Y RESID'!$G$3+1),'MAPAS DE RIESGOS INHER Y RESID'!$M$6,IF(OR('MAPAS DE RIESGOS INHER Y RESID'!$H$5='MATRIZ DE RIESGOS DE SST'!Q239,Q239&lt;'MAPAS DE RIESGOS INHER Y RESID'!$I$5+1),'MAPAS DE RIESGOS INHER Y RESID'!$M$5,IF(OR('MAPAS DE RIESGOS INHER Y RESID'!$I$4='MATRIZ DE RIESGOS DE SST'!Q239,Q239&lt;'MAPAS DE RIESGOS INHER Y RESID'!$J$4+1),'MAPAS DE RIESGOS INHER Y RESID'!$M$4,'MAPAS DE RIESGOS INHER Y RESID'!$M$3)))</f>
        <v>MODERADO</v>
      </c>
      <c r="S239" s="116"/>
      <c r="T239" s="116" t="s">
        <v>490</v>
      </c>
      <c r="U239" s="116" t="s">
        <v>452</v>
      </c>
      <c r="V239" s="117" t="s">
        <v>257</v>
      </c>
      <c r="W239" s="118" t="s">
        <v>176</v>
      </c>
      <c r="X239" s="92">
        <f>VLOOKUP(W239,'MAPAS DE RIESGOS INHER Y RESID'!$E$16:$F$18,2,FALSE)</f>
        <v>0.4</v>
      </c>
      <c r="Y239" s="119">
        <f t="shared" ref="Y239:Y240" si="44">Q239-(Q239*X239)</f>
        <v>28.799999999999997</v>
      </c>
      <c r="Z239" s="76" t="str">
        <f>IF(OR('MAPAS DE RIESGOS INHER Y RESID'!$G$18='MATRIZ DE RIESGOS DE SST'!Y239,Y239&lt;'MAPAS DE RIESGOS INHER Y RESID'!$G$16+1),'MAPAS DE RIESGOS INHER Y RESID'!$M$19,IF(OR('MAPAS DE RIESGOS INHER Y RESID'!$H$17='MATRIZ DE RIESGOS DE SST'!Y239,Y239&lt;'MAPAS DE RIESGOS INHER Y RESID'!$I$18+1),'MAPAS DE RIESGOS INHER Y RESID'!$M$18,IF(OR('MAPAS DE RIESGOS INHER Y RESID'!$I$17='MATRIZ DE RIESGOS DE SST'!Y239,Y239&lt;'MAPAS DE RIESGOS INHER Y RESID'!$J$17+1),'MAPAS DE RIESGOS INHER Y RESID'!$M$17,'MAPAS DE RIESGOS INHER Y RESID'!$M$16)))</f>
        <v>MODERADO</v>
      </c>
      <c r="AA239" s="99" t="str">
        <f>VLOOKUP('MATRIZ DE RIESGOS DE SST'!Z239,'TABLA DE CRITERIOS'!$A$25:$B$28,2,FALSE)</f>
        <v>Reforzar la divulgación y aplicación de los controles existentes para mejorar su eficacia o complementar dichos controles estableciendo el plan de acción necesario, teniendo en cuenta la jerarquía de definición de controles.</v>
      </c>
    </row>
    <row r="240" spans="1:27" ht="195" x14ac:dyDescent="0.25">
      <c r="A240" s="123"/>
      <c r="B240" s="123"/>
      <c r="C240" s="123"/>
      <c r="D240" s="123"/>
      <c r="E240" s="123"/>
      <c r="F240" s="123"/>
      <c r="G240" s="123"/>
      <c r="H240" s="123"/>
      <c r="I240" s="123"/>
      <c r="J240" s="99" t="s">
        <v>544</v>
      </c>
      <c r="K240" s="102" t="s">
        <v>108</v>
      </c>
      <c r="L240" s="99" t="s">
        <v>109</v>
      </c>
      <c r="M240" s="76" t="s">
        <v>182</v>
      </c>
      <c r="N240" s="111">
        <f>VLOOKUP('MATRIZ DE RIESGOS DE SST'!M240,'MAPAS DE RIESGOS INHER Y RESID'!$E$3:$F$7,2,FALSE)</f>
        <v>2</v>
      </c>
      <c r="O240" s="76" t="s">
        <v>185</v>
      </c>
      <c r="P240" s="111">
        <f>VLOOKUP('MATRIZ DE RIESGOS DE SST'!O240,'MAPAS DE RIESGOS INHER Y RESID'!$O$3:$P$7,2,FALSE)</f>
        <v>4</v>
      </c>
      <c r="Q240" s="111">
        <f t="shared" si="43"/>
        <v>8</v>
      </c>
      <c r="R240" s="76" t="str">
        <f>IF(OR('MAPAS DE RIESGOS INHER Y RESID'!$G$7='MATRIZ DE RIESGOS DE SST'!Q240,Q240&lt;'MAPAS DE RIESGOS INHER Y RESID'!$G$3+1),'MAPAS DE RIESGOS INHER Y RESID'!$M$6,IF(OR('MAPAS DE RIESGOS INHER Y RESID'!$H$5='MATRIZ DE RIESGOS DE SST'!Q240,Q240&lt;'MAPAS DE RIESGOS INHER Y RESID'!$I$5+1),'MAPAS DE RIESGOS INHER Y RESID'!$M$5,IF(OR('MAPAS DE RIESGOS INHER Y RESID'!$I$4='MATRIZ DE RIESGOS DE SST'!Q240,Q240&lt;'MAPAS DE RIESGOS INHER Y RESID'!$J$4+1),'MAPAS DE RIESGOS INHER Y RESID'!$M$4,'MAPAS DE RIESGOS INHER Y RESID'!$M$3)))</f>
        <v>BAJO</v>
      </c>
      <c r="S240" s="116" t="s">
        <v>259</v>
      </c>
      <c r="T240" s="116" t="s">
        <v>548</v>
      </c>
      <c r="U240" s="116" t="s">
        <v>546</v>
      </c>
      <c r="V240" s="117" t="s">
        <v>552</v>
      </c>
      <c r="W240" s="118" t="s">
        <v>177</v>
      </c>
      <c r="X240" s="92">
        <f>VLOOKUP(W240,'MAPAS DE RIESGOS INHER Y RESID'!$E$16:$F$18,2,FALSE)</f>
        <v>0.9</v>
      </c>
      <c r="Y240" s="119">
        <f t="shared" si="44"/>
        <v>0.79999999999999982</v>
      </c>
      <c r="Z240" s="76" t="str">
        <f>IF(OR('MAPAS DE RIESGOS INHER Y RESID'!$G$18='MATRIZ DE RIESGOS DE SST'!Y240,Y240&lt;'MAPAS DE RIESGOS INHER Y RESID'!$G$16+1),'MAPAS DE RIESGOS INHER Y RESID'!$M$19,IF(OR('MAPAS DE RIESGOS INHER Y RESID'!$H$17='MATRIZ DE RIESGOS DE SST'!Y240,Y240&lt;'MAPAS DE RIESGOS INHER Y RESID'!$I$18+1),'MAPAS DE RIESGOS INHER Y RESID'!$M$18,IF(OR('MAPAS DE RIESGOS INHER Y RESID'!$I$17='MATRIZ DE RIESGOS DE SST'!Y240,Y240&lt;'MAPAS DE RIESGOS INHER Y RESID'!$J$17+1),'MAPAS DE RIESGOS INHER Y RESID'!$M$17,'MAPAS DE RIESGOS INHER Y RESID'!$M$16)))</f>
        <v>BAJO</v>
      </c>
      <c r="AA240" s="99" t="str">
        <f>VLOOKUP('MATRIZ DE RIESGOS DE SST'!Z240,'TABLA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41" spans="1:27" ht="195" x14ac:dyDescent="0.25">
      <c r="A241" s="123"/>
      <c r="B241" s="123"/>
      <c r="C241" s="123"/>
      <c r="D241" s="123"/>
      <c r="E241" s="123"/>
      <c r="F241" s="123"/>
      <c r="G241" s="123"/>
      <c r="H241" s="123"/>
      <c r="I241" s="123"/>
      <c r="J241" s="102" t="s">
        <v>567</v>
      </c>
      <c r="K241" s="102" t="s">
        <v>562</v>
      </c>
      <c r="L241" s="99" t="s">
        <v>113</v>
      </c>
      <c r="M241" s="76" t="s">
        <v>182</v>
      </c>
      <c r="N241" s="111">
        <f>VLOOKUP('MATRIZ DE RIESGOS DE SST'!M241,'MAPAS DE RIESGOS INHER Y RESID'!$E$3:$F$7,2,FALSE)</f>
        <v>2</v>
      </c>
      <c r="O241" s="76" t="s">
        <v>186</v>
      </c>
      <c r="P241" s="111">
        <f>VLOOKUP('MATRIZ DE RIESGOS DE SST'!O241,'MAPAS DE RIESGOS INHER Y RESID'!$O$3:$P$7,2,FALSE)</f>
        <v>16</v>
      </c>
      <c r="Q241" s="111">
        <f>+N241*P241</f>
        <v>32</v>
      </c>
      <c r="R241" s="76" t="str">
        <f>IF(OR('MAPAS DE RIESGOS INHER Y RESID'!$G$7='MATRIZ DE RIESGOS DE SST'!Q241,Q241&lt;'MAPAS DE RIESGOS INHER Y RESID'!$G$3+1),'MAPAS DE RIESGOS INHER Y RESID'!$M$6,IF(OR('MAPAS DE RIESGOS INHER Y RESID'!$H$5='MATRIZ DE RIESGOS DE SST'!Q241,Q241&lt;'MAPAS DE RIESGOS INHER Y RESID'!$I$5+1),'MAPAS DE RIESGOS INHER Y RESID'!$M$5,IF(OR('MAPAS DE RIESGOS INHER Y RESID'!$I$4='MATRIZ DE RIESGOS DE SST'!Q241,Q241&lt;'MAPAS DE RIESGOS INHER Y RESID'!$J$4+1),'MAPAS DE RIESGOS INHER Y RESID'!$M$4,'MAPAS DE RIESGOS INHER Y RESID'!$M$3)))</f>
        <v>MODERADO</v>
      </c>
      <c r="S241" s="116"/>
      <c r="T241" s="116"/>
      <c r="U241" s="116" t="s">
        <v>566</v>
      </c>
      <c r="V241" s="117" t="s">
        <v>257</v>
      </c>
      <c r="W241" s="118" t="s">
        <v>177</v>
      </c>
      <c r="X241" s="92">
        <f>VLOOKUP(W241,'MAPAS DE RIESGOS INHER Y RESID'!$E$16:$F$18,2,FALSE)</f>
        <v>0.9</v>
      </c>
      <c r="Y241" s="119">
        <f>Q241-(Q241*X241)</f>
        <v>3.1999999999999993</v>
      </c>
      <c r="Z241" s="76" t="str">
        <f>IF(OR('MAPAS DE RIESGOS INHER Y RESID'!$G$18='MATRIZ DE RIESGOS DE SST'!Y241,Y241&lt;'MAPAS DE RIESGOS INHER Y RESID'!$G$16+1),'MAPAS DE RIESGOS INHER Y RESID'!$M$19,IF(OR('MAPAS DE RIESGOS INHER Y RESID'!$H$17='MATRIZ DE RIESGOS DE SST'!Y241,Y241&lt;'MAPAS DE RIESGOS INHER Y RESID'!$I$18+1),'MAPAS DE RIESGOS INHER Y RESID'!$M$18,IF(OR('MAPAS DE RIESGOS INHER Y RESID'!$I$17='MATRIZ DE RIESGOS DE SST'!Y241,Y241&lt;'MAPAS DE RIESGOS INHER Y RESID'!$J$17+1),'MAPAS DE RIESGOS INHER Y RESID'!$M$17,'MAPAS DE RIESGOS INHER Y RESID'!$M$16)))</f>
        <v>BAJO</v>
      </c>
      <c r="AA241" s="99" t="str">
        <f>VLOOKUP('MATRIZ DE RIESGOS DE SST'!Z241,'TABLA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42" spans="1:27" ht="273" x14ac:dyDescent="0.25">
      <c r="A242" s="123"/>
      <c r="B242" s="123"/>
      <c r="C242" s="123"/>
      <c r="D242" s="123"/>
      <c r="E242" s="123"/>
      <c r="F242" s="123"/>
      <c r="G242" s="123"/>
      <c r="H242" s="123"/>
      <c r="I242" s="123"/>
      <c r="J242" s="101" t="s">
        <v>569</v>
      </c>
      <c r="K242" s="100" t="s">
        <v>605</v>
      </c>
      <c r="L242" s="101" t="s">
        <v>116</v>
      </c>
      <c r="M242" s="76" t="s">
        <v>182</v>
      </c>
      <c r="N242" s="111">
        <f>VLOOKUP('MATRIZ DE RIESGOS DE SST'!M242,'MAPAS DE RIESGOS INHER Y RESID'!$E$3:$F$7,2,FALSE)</f>
        <v>2</v>
      </c>
      <c r="O242" s="76" t="s">
        <v>187</v>
      </c>
      <c r="P242" s="111">
        <f>VLOOKUP('MATRIZ DE RIESGOS DE SST'!O242,'MAPAS DE RIESGOS INHER Y RESID'!$O$3:$P$7,2,FALSE)</f>
        <v>256</v>
      </c>
      <c r="Q242" s="111">
        <f>+N242*P242</f>
        <v>512</v>
      </c>
      <c r="R242" s="76" t="str">
        <f>IF(OR('MAPAS DE RIESGOS INHER Y RESID'!$G$7='MATRIZ DE RIESGOS DE SST'!Q242,Q242&lt;'MAPAS DE RIESGOS INHER Y RESID'!$G$3+1),'MAPAS DE RIESGOS INHER Y RESID'!$M$6,IF(OR('MAPAS DE RIESGOS INHER Y RESID'!$H$5='MATRIZ DE RIESGOS DE SST'!Q242,Q242&lt;'MAPAS DE RIESGOS INHER Y RESID'!$I$5+1),'MAPAS DE RIESGOS INHER Y RESID'!$M$5,IF(OR('MAPAS DE RIESGOS INHER Y RESID'!$I$4='MATRIZ DE RIESGOS DE SST'!Q242,Q242&lt;'MAPAS DE RIESGOS INHER Y RESID'!$J$4+1),'MAPAS DE RIESGOS INHER Y RESID'!$M$4,'MAPAS DE RIESGOS INHER Y RESID'!$M$3)))</f>
        <v>ALTO</v>
      </c>
      <c r="S242" s="116"/>
      <c r="T242" s="116" t="s">
        <v>568</v>
      </c>
      <c r="U242" s="116" t="s">
        <v>566</v>
      </c>
      <c r="V242" s="117" t="s">
        <v>257</v>
      </c>
      <c r="W242" s="118" t="s">
        <v>177</v>
      </c>
      <c r="X242" s="92">
        <f>VLOOKUP(W242,'MAPAS DE RIESGOS INHER Y RESID'!$E$16:$F$18,2,FALSE)</f>
        <v>0.9</v>
      </c>
      <c r="Y242" s="119">
        <f>Q242-(Q242*X242)</f>
        <v>51.199999999999989</v>
      </c>
      <c r="Z242" s="76" t="str">
        <f>IF(OR('MAPAS DE RIESGOS INHER Y RESID'!$G$18='MATRIZ DE RIESGOS DE SST'!Y242,Y242&lt;'MAPAS DE RIESGOS INHER Y RESID'!$G$16+1),'MAPAS DE RIESGOS INHER Y RESID'!$M$19,IF(OR('MAPAS DE RIESGOS INHER Y RESID'!$H$17='MATRIZ DE RIESGOS DE SST'!Y242,Y242&lt;'MAPAS DE RIESGOS INHER Y RESID'!$I$18+1),'MAPAS DE RIESGOS INHER Y RESID'!$M$18,IF(OR('MAPAS DE RIESGOS INHER Y RESID'!$I$17='MATRIZ DE RIESGOS DE SST'!Y242,Y242&lt;'MAPAS DE RIESGOS INHER Y RESID'!$J$17+1),'MAPAS DE RIESGOS INHER Y RESID'!$M$17,'MAPAS DE RIESGOS INHER Y RESID'!$M$16)))</f>
        <v>MODERADO</v>
      </c>
      <c r="AA242" s="99" t="str">
        <f>VLOOKUP('MATRIZ DE RIESGOS DE SST'!Z242,'TABLA DE CRITERIOS'!$A$25:$B$28,2,FALSE)</f>
        <v>Reforzar la divulgación y aplicación de los controles existentes para mejorar su eficacia o complementar dichos controles estableciendo el plan de acción necesario, teniendo en cuenta la jerarquía de definición de controles.</v>
      </c>
    </row>
    <row r="243" spans="1:27" ht="195" x14ac:dyDescent="0.25">
      <c r="A243" s="123"/>
      <c r="B243" s="123"/>
      <c r="C243" s="123"/>
      <c r="D243" s="123"/>
      <c r="E243" s="123"/>
      <c r="F243" s="123"/>
      <c r="G243" s="123"/>
      <c r="H243" s="123"/>
      <c r="I243" s="123"/>
      <c r="J243" s="100" t="s">
        <v>759</v>
      </c>
      <c r="K243" s="100" t="s">
        <v>606</v>
      </c>
      <c r="L243" s="101" t="s">
        <v>766</v>
      </c>
      <c r="M243" s="76" t="s">
        <v>182</v>
      </c>
      <c r="N243" s="111">
        <f>VLOOKUP('MATRIZ DE RIESGOS DE SST'!M243,'MAPAS DE RIESGOS INHER Y RESID'!$E$3:$F$7,2,FALSE)</f>
        <v>2</v>
      </c>
      <c r="O243" s="76" t="s">
        <v>187</v>
      </c>
      <c r="P243" s="111">
        <f>VLOOKUP('MATRIZ DE RIESGOS DE SST'!O243,'MAPAS DE RIESGOS INHER Y RESID'!$O$3:$P$7,2,FALSE)</f>
        <v>256</v>
      </c>
      <c r="Q243" s="111">
        <f>+N243*P243</f>
        <v>512</v>
      </c>
      <c r="R243" s="76" t="str">
        <f>IF(OR('MAPAS DE RIESGOS INHER Y RESID'!$G$7='MATRIZ DE RIESGOS DE SST'!Q243,Q243&lt;'MAPAS DE RIESGOS INHER Y RESID'!$G$3+1),'MAPAS DE RIESGOS INHER Y RESID'!$M$6,IF(OR('MAPAS DE RIESGOS INHER Y RESID'!$H$5='MATRIZ DE RIESGOS DE SST'!Q243,Q243&lt;'MAPAS DE RIESGOS INHER Y RESID'!$I$5+1),'MAPAS DE RIESGOS INHER Y RESID'!$M$5,IF(OR('MAPAS DE RIESGOS INHER Y RESID'!$I$4='MATRIZ DE RIESGOS DE SST'!Q243,Q243&lt;'MAPAS DE RIESGOS INHER Y RESID'!$J$4+1),'MAPAS DE RIESGOS INHER Y RESID'!$M$4,'MAPAS DE RIESGOS INHER Y RESID'!$M$3)))</f>
        <v>ALTO</v>
      </c>
      <c r="S243" s="116"/>
      <c r="T243" s="116" t="s">
        <v>580</v>
      </c>
      <c r="U243" s="116" t="s">
        <v>566</v>
      </c>
      <c r="V243" s="117" t="s">
        <v>578</v>
      </c>
      <c r="W243" s="118" t="s">
        <v>177</v>
      </c>
      <c r="X243" s="92">
        <f>VLOOKUP(W243,'MAPAS DE RIESGOS INHER Y RESID'!$E$16:$F$18,2,FALSE)</f>
        <v>0.9</v>
      </c>
      <c r="Y243" s="119">
        <f>Q243-(Q243*X243)</f>
        <v>51.199999999999989</v>
      </c>
      <c r="Z243" s="76" t="str">
        <f>IF(OR('MAPAS DE RIESGOS INHER Y RESID'!$G$18='MATRIZ DE RIESGOS DE SST'!Y243,Y243&lt;'MAPAS DE RIESGOS INHER Y RESID'!$G$16+1),'MAPAS DE RIESGOS INHER Y RESID'!$M$19,IF(OR('MAPAS DE RIESGOS INHER Y RESID'!$H$17='MATRIZ DE RIESGOS DE SST'!Y243,Y243&lt;'MAPAS DE RIESGOS INHER Y RESID'!$I$18+1),'MAPAS DE RIESGOS INHER Y RESID'!$M$18,IF(OR('MAPAS DE RIESGOS INHER Y RESID'!$I$17='MATRIZ DE RIESGOS DE SST'!Y243,Y243&lt;'MAPAS DE RIESGOS INHER Y RESID'!$J$17+1),'MAPAS DE RIESGOS INHER Y RESID'!$M$17,'MAPAS DE RIESGOS INHER Y RESID'!$M$16)))</f>
        <v>MODERADO</v>
      </c>
      <c r="AA243" s="99" t="str">
        <f>VLOOKUP('MATRIZ DE RIESGOS DE SST'!Z243,'TABLA DE CRITERIOS'!$A$25:$B$28,2,FALSE)</f>
        <v>Reforzar la divulgación y aplicación de los controles existentes para mejorar su eficacia o complementar dichos controles estableciendo el plan de acción necesario, teniendo en cuenta la jerarquía de definición de controles.</v>
      </c>
    </row>
    <row r="244" spans="1:27" ht="214.5" x14ac:dyDescent="0.25">
      <c r="A244" s="123"/>
      <c r="B244" s="123"/>
      <c r="C244" s="123"/>
      <c r="D244" s="123"/>
      <c r="E244" s="123"/>
      <c r="F244" s="123"/>
      <c r="G244" s="123"/>
      <c r="H244" s="123"/>
      <c r="I244" s="123"/>
      <c r="J244" s="100" t="s">
        <v>760</v>
      </c>
      <c r="K244" s="100" t="s">
        <v>605</v>
      </c>
      <c r="L244" s="101" t="s">
        <v>767</v>
      </c>
      <c r="M244" s="76" t="s">
        <v>182</v>
      </c>
      <c r="N244" s="111">
        <f>VLOOKUP('MATRIZ DE RIESGOS DE SST'!M244,'MAPAS DE RIESGOS INHER Y RESID'!$E$3:$F$7,2,FALSE)</f>
        <v>2</v>
      </c>
      <c r="O244" s="76" t="s">
        <v>186</v>
      </c>
      <c r="P244" s="111">
        <f>VLOOKUP('MATRIZ DE RIESGOS DE SST'!O244,'MAPAS DE RIESGOS INHER Y RESID'!$O$3:$P$7,2,FALSE)</f>
        <v>16</v>
      </c>
      <c r="Q244" s="111">
        <f t="shared" ref="Q244" si="45">+N244*P244</f>
        <v>32</v>
      </c>
      <c r="R244" s="76" t="str">
        <f>IF(OR('MAPAS DE RIESGOS INHER Y RESID'!$G$7='MATRIZ DE RIESGOS DE SST'!Q244,Q244&lt;'MAPAS DE RIESGOS INHER Y RESID'!$G$3+1),'MAPAS DE RIESGOS INHER Y RESID'!$M$6,IF(OR('MAPAS DE RIESGOS INHER Y RESID'!$H$5='MATRIZ DE RIESGOS DE SST'!Q244,Q244&lt;'MAPAS DE RIESGOS INHER Y RESID'!$I$5+1),'MAPAS DE RIESGOS INHER Y RESID'!$M$5,IF(OR('MAPAS DE RIESGOS INHER Y RESID'!$I$4='MATRIZ DE RIESGOS DE SST'!Q244,Q244&lt;'MAPAS DE RIESGOS INHER Y RESID'!$J$4+1),'MAPAS DE RIESGOS INHER Y RESID'!$M$4,'MAPAS DE RIESGOS INHER Y RESID'!$M$3)))</f>
        <v>MODERADO</v>
      </c>
      <c r="S244" s="116"/>
      <c r="T244" s="116" t="s">
        <v>326</v>
      </c>
      <c r="U244" s="116" t="s">
        <v>607</v>
      </c>
      <c r="V244" s="117" t="s">
        <v>608</v>
      </c>
      <c r="W244" s="118" t="s">
        <v>176</v>
      </c>
      <c r="X244" s="92">
        <f>VLOOKUP(W244,'MAPAS DE RIESGOS INHER Y RESID'!$E$16:$F$18,2,FALSE)</f>
        <v>0.4</v>
      </c>
      <c r="Y244" s="119">
        <f t="shared" ref="Y244" si="46">Q244-(Q244*X244)</f>
        <v>19.2</v>
      </c>
      <c r="Z244" s="76" t="str">
        <f>IF(OR('MAPAS DE RIESGOS INHER Y RESID'!$G$18='MATRIZ DE RIESGOS DE SST'!Y244,Y244&lt;'MAPAS DE RIESGOS INHER Y RESID'!$G$16+1),'MAPAS DE RIESGOS INHER Y RESID'!$M$19,IF(OR('MAPAS DE RIESGOS INHER Y RESID'!$H$17='MATRIZ DE RIESGOS DE SST'!Y244,Y244&lt;'MAPAS DE RIESGOS INHER Y RESID'!$I$18+1),'MAPAS DE RIESGOS INHER Y RESID'!$M$18,IF(OR('MAPAS DE RIESGOS INHER Y RESID'!$I$17='MATRIZ DE RIESGOS DE SST'!Y244,Y244&lt;'MAPAS DE RIESGOS INHER Y RESID'!$J$17+1),'MAPAS DE RIESGOS INHER Y RESID'!$M$17,'MAPAS DE RIESGOS INHER Y RESID'!$M$16)))</f>
        <v>MODERADO</v>
      </c>
      <c r="AA244" s="99" t="str">
        <f>VLOOKUP('MATRIZ DE RIESGOS DE SST'!Z244,'TABLA DE CRITERIOS'!$A$25:$B$28,2,FALSE)</f>
        <v>Reforzar la divulgación y aplicación de los controles existentes para mejorar su eficacia o complementar dichos controles estableciendo el plan de acción necesario, teniendo en cuenta la jerarquía de definición de controles.</v>
      </c>
    </row>
    <row r="245" spans="1:27" ht="214.5" x14ac:dyDescent="0.25">
      <c r="A245" s="123"/>
      <c r="B245" s="122" t="s">
        <v>665</v>
      </c>
      <c r="C245" s="122" t="s">
        <v>245</v>
      </c>
      <c r="D245" s="122"/>
      <c r="E245" s="122" t="s">
        <v>245</v>
      </c>
      <c r="F245" s="122" t="s">
        <v>245</v>
      </c>
      <c r="G245" s="122" t="s">
        <v>245</v>
      </c>
      <c r="H245" s="122"/>
      <c r="I245" s="122" t="s">
        <v>752</v>
      </c>
      <c r="J245" s="99" t="s">
        <v>276</v>
      </c>
      <c r="K245" s="102" t="s">
        <v>682</v>
      </c>
      <c r="L245" s="99" t="s">
        <v>683</v>
      </c>
      <c r="M245" s="76" t="s">
        <v>182</v>
      </c>
      <c r="N245" s="111">
        <f>VLOOKUP('MATRIZ DE RIESGOS DE SST'!M245,'MAPAS DE RIESGOS INHER Y RESID'!$E$3:$F$7,2,FALSE)</f>
        <v>2</v>
      </c>
      <c r="O245" s="76" t="s">
        <v>186</v>
      </c>
      <c r="P245" s="111">
        <f>VLOOKUP('MATRIZ DE RIESGOS DE SST'!O245,'MAPAS DE RIESGOS INHER Y RESID'!$O$3:$P$7,2,FALSE)</f>
        <v>16</v>
      </c>
      <c r="Q245" s="111">
        <f t="shared" ref="Q245:Q270" si="47">+N245*P245</f>
        <v>32</v>
      </c>
      <c r="R245" s="76" t="str">
        <f>IF(OR('MAPAS DE RIESGOS INHER Y RESID'!$G$7='MATRIZ DE RIESGOS DE SST'!Q245,Q245&lt;'MAPAS DE RIESGOS INHER Y RESID'!$G$3+1),'MAPAS DE RIESGOS INHER Y RESID'!$M$6,IF(OR('MAPAS DE RIESGOS INHER Y RESID'!$H$5='MATRIZ DE RIESGOS DE SST'!Q245,Q245&lt;'MAPAS DE RIESGOS INHER Y RESID'!$I$5+1),'MAPAS DE RIESGOS INHER Y RESID'!$M$5,IF(OR('MAPAS DE RIESGOS INHER Y RESID'!$I$4='MATRIZ DE RIESGOS DE SST'!Q245,Q245&lt;'MAPAS DE RIESGOS INHER Y RESID'!$J$4+1),'MAPAS DE RIESGOS INHER Y RESID'!$M$4,'MAPAS DE RIESGOS INHER Y RESID'!$M$3)))</f>
        <v>MODERADO</v>
      </c>
      <c r="S245" s="116"/>
      <c r="T245" s="116"/>
      <c r="U245" s="116" t="s">
        <v>645</v>
      </c>
      <c r="V245" s="117" t="s">
        <v>686</v>
      </c>
      <c r="W245" s="118" t="s">
        <v>177</v>
      </c>
      <c r="X245" s="92">
        <f>VLOOKUP(W245,'MAPAS DE RIESGOS INHER Y RESID'!$E$16:$F$18,2,FALSE)</f>
        <v>0.9</v>
      </c>
      <c r="Y245" s="119">
        <f t="shared" ref="Y245:Y270" si="48">Q245-(Q245*X245)</f>
        <v>3.1999999999999993</v>
      </c>
      <c r="Z245" s="76" t="str">
        <f>IF(OR('MAPAS DE RIESGOS INHER Y RESID'!$G$18='MATRIZ DE RIESGOS DE SST'!Y245,Y245&lt;'MAPAS DE RIESGOS INHER Y RESID'!$G$16+1),'MAPAS DE RIESGOS INHER Y RESID'!$M$19,IF(OR('MAPAS DE RIESGOS INHER Y RESID'!$H$17='MATRIZ DE RIESGOS DE SST'!Y245,Y245&lt;'MAPAS DE RIESGOS INHER Y RESID'!$I$18+1),'MAPAS DE RIESGOS INHER Y RESID'!$M$18,IF(OR('MAPAS DE RIESGOS INHER Y RESID'!$I$17='MATRIZ DE RIESGOS DE SST'!Y245,Y245&lt;'MAPAS DE RIESGOS INHER Y RESID'!$J$17+1),'MAPAS DE RIESGOS INHER Y RESID'!$M$17,'MAPAS DE RIESGOS INHER Y RESID'!$M$16)))</f>
        <v>BAJO</v>
      </c>
      <c r="AA245" s="99" t="str">
        <f>VLOOKUP('MATRIZ DE RIESGOS DE SST'!Z245,'TABLA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46" spans="1:27" ht="195" x14ac:dyDescent="0.25">
      <c r="A246" s="123"/>
      <c r="B246" s="123"/>
      <c r="C246" s="123"/>
      <c r="D246" s="123"/>
      <c r="E246" s="123"/>
      <c r="F246" s="123"/>
      <c r="G246" s="123"/>
      <c r="H246" s="123"/>
      <c r="I246" s="123"/>
      <c r="J246" s="99" t="s">
        <v>277</v>
      </c>
      <c r="K246" s="102" t="s">
        <v>311</v>
      </c>
      <c r="L246" s="99" t="s">
        <v>685</v>
      </c>
      <c r="M246" s="76" t="s">
        <v>176</v>
      </c>
      <c r="N246" s="111">
        <f>VLOOKUP('MATRIZ DE RIESGOS DE SST'!M246,'MAPAS DE RIESGOS INHER Y RESID'!$E$3:$F$7,2,FALSE)</f>
        <v>3</v>
      </c>
      <c r="O246" s="76" t="s">
        <v>186</v>
      </c>
      <c r="P246" s="111">
        <f>VLOOKUP('MATRIZ DE RIESGOS DE SST'!O246,'MAPAS DE RIESGOS INHER Y RESID'!$O$3:$P$7,2,FALSE)</f>
        <v>16</v>
      </c>
      <c r="Q246" s="111">
        <f t="shared" si="47"/>
        <v>48</v>
      </c>
      <c r="R246" s="76" t="str">
        <f>IF(OR('MAPAS DE RIESGOS INHER Y RESID'!$G$7='MATRIZ DE RIESGOS DE SST'!Q246,Q246&lt;'MAPAS DE RIESGOS INHER Y RESID'!$G$3+1),'MAPAS DE RIESGOS INHER Y RESID'!$M$6,IF(OR('MAPAS DE RIESGOS INHER Y RESID'!$H$5='MATRIZ DE RIESGOS DE SST'!Q246,Q246&lt;'MAPAS DE RIESGOS INHER Y RESID'!$I$5+1),'MAPAS DE RIESGOS INHER Y RESID'!$M$5,IF(OR('MAPAS DE RIESGOS INHER Y RESID'!$I$4='MATRIZ DE RIESGOS DE SST'!Q246,Q246&lt;'MAPAS DE RIESGOS INHER Y RESID'!$J$4+1),'MAPAS DE RIESGOS INHER Y RESID'!$M$4,'MAPAS DE RIESGOS INHER Y RESID'!$M$3)))</f>
        <v>MODERADO</v>
      </c>
      <c r="S246" s="116"/>
      <c r="T246" s="116"/>
      <c r="U246" s="116" t="s">
        <v>689</v>
      </c>
      <c r="V246" s="117"/>
      <c r="W246" s="118" t="s">
        <v>177</v>
      </c>
      <c r="X246" s="92">
        <f>VLOOKUP(W246,'MAPAS DE RIESGOS INHER Y RESID'!$E$16:$F$18,2,FALSE)</f>
        <v>0.9</v>
      </c>
      <c r="Y246" s="119">
        <f t="shared" si="48"/>
        <v>4.7999999999999972</v>
      </c>
      <c r="Z246" s="76" t="str">
        <f>IF(OR('MAPAS DE RIESGOS INHER Y RESID'!$G$18='MATRIZ DE RIESGOS DE SST'!Y246,Y246&lt;'MAPAS DE RIESGOS INHER Y RESID'!$G$16+1),'MAPAS DE RIESGOS INHER Y RESID'!$M$19,IF(OR('MAPAS DE RIESGOS INHER Y RESID'!$H$17='MATRIZ DE RIESGOS DE SST'!Y246,Y246&lt;'MAPAS DE RIESGOS INHER Y RESID'!$I$18+1),'MAPAS DE RIESGOS INHER Y RESID'!$M$18,IF(OR('MAPAS DE RIESGOS INHER Y RESID'!$I$17='MATRIZ DE RIESGOS DE SST'!Y246,Y246&lt;'MAPAS DE RIESGOS INHER Y RESID'!$J$17+1),'MAPAS DE RIESGOS INHER Y RESID'!$M$17,'MAPAS DE RIESGOS INHER Y RESID'!$M$16)))</f>
        <v>BAJO</v>
      </c>
      <c r="AA246" s="99" t="str">
        <f>VLOOKUP('MATRIZ DE RIESGOS DE SST'!Z246,'TABLA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47" spans="1:27" ht="156" x14ac:dyDescent="0.25">
      <c r="A247" s="123"/>
      <c r="B247" s="123"/>
      <c r="C247" s="123"/>
      <c r="D247" s="123"/>
      <c r="E247" s="123"/>
      <c r="F247" s="123"/>
      <c r="G247" s="123"/>
      <c r="H247" s="123"/>
      <c r="I247" s="123"/>
      <c r="J247" s="100" t="s">
        <v>278</v>
      </c>
      <c r="K247" s="100" t="s">
        <v>314</v>
      </c>
      <c r="L247" s="101" t="s">
        <v>690</v>
      </c>
      <c r="M247" s="76" t="s">
        <v>176</v>
      </c>
      <c r="N247" s="111">
        <f>VLOOKUP('MATRIZ DE RIESGOS DE SST'!M247,'MAPAS DE RIESGOS INHER Y RESID'!$E$3:$F$7,2,FALSE)</f>
        <v>3</v>
      </c>
      <c r="O247" s="76" t="s">
        <v>187</v>
      </c>
      <c r="P247" s="111">
        <f>VLOOKUP('MATRIZ DE RIESGOS DE SST'!O247,'MAPAS DE RIESGOS INHER Y RESID'!$O$3:$P$7,2,FALSE)</f>
        <v>256</v>
      </c>
      <c r="Q247" s="111">
        <f t="shared" si="47"/>
        <v>768</v>
      </c>
      <c r="R247" s="76" t="str">
        <f>IF(OR('MAPAS DE RIESGOS INHER Y RESID'!$G$7='MATRIZ DE RIESGOS DE SST'!Q247,Q247&lt;'MAPAS DE RIESGOS INHER Y RESID'!$G$3+1),'MAPAS DE RIESGOS INHER Y RESID'!$M$6,IF(OR('MAPAS DE RIESGOS INHER Y RESID'!$H$5='MATRIZ DE RIESGOS DE SST'!Q247,Q247&lt;'MAPAS DE RIESGOS INHER Y RESID'!$I$5+1),'MAPAS DE RIESGOS INHER Y RESID'!$M$5,IF(OR('MAPAS DE RIESGOS INHER Y RESID'!$I$4='MATRIZ DE RIESGOS DE SST'!Q247,Q247&lt;'MAPAS DE RIESGOS INHER Y RESID'!$J$4+1),'MAPAS DE RIESGOS INHER Y RESID'!$M$4,'MAPAS DE RIESGOS INHER Y RESID'!$M$3)))</f>
        <v>ALTO</v>
      </c>
      <c r="S247" s="116"/>
      <c r="T247" s="116"/>
      <c r="U247" s="116" t="s">
        <v>691</v>
      </c>
      <c r="V247" s="117" t="s">
        <v>692</v>
      </c>
      <c r="W247" s="118" t="s">
        <v>177</v>
      </c>
      <c r="X247" s="92">
        <f>VLOOKUP(W247,'MAPAS DE RIESGOS INHER Y RESID'!$E$16:$F$18,2,FALSE)</f>
        <v>0.9</v>
      </c>
      <c r="Y247" s="119">
        <f t="shared" si="48"/>
        <v>76.799999999999955</v>
      </c>
      <c r="Z247" s="76" t="str">
        <f>IF(OR('MAPAS DE RIESGOS INHER Y RESID'!$G$18='MATRIZ DE RIESGOS DE SST'!Y247,Y247&lt;'MAPAS DE RIESGOS INHER Y RESID'!$G$16+1),'MAPAS DE RIESGOS INHER Y RESID'!$M$19,IF(OR('MAPAS DE RIESGOS INHER Y RESID'!$H$17='MATRIZ DE RIESGOS DE SST'!Y247,Y247&lt;'MAPAS DE RIESGOS INHER Y RESID'!$I$18+1),'MAPAS DE RIESGOS INHER Y RESID'!$M$18,IF(OR('MAPAS DE RIESGOS INHER Y RESID'!$I$17='MATRIZ DE RIESGOS DE SST'!Y247,Y247&lt;'MAPAS DE RIESGOS INHER Y RESID'!$J$17+1),'MAPAS DE RIESGOS INHER Y RESID'!$M$17,'MAPAS DE RIESGOS INHER Y RESID'!$M$16)))</f>
        <v>MODERADO</v>
      </c>
      <c r="AA247" s="99" t="str">
        <f>VLOOKUP('MATRIZ DE RIESGOS DE SST'!Z247,'TABLA DE CRITERIOS'!$A$25:$B$28,2,FALSE)</f>
        <v>Reforzar la divulgación y aplicación de los controles existentes para mejorar su eficacia o complementar dichos controles estableciendo el plan de acción necesario, teniendo en cuenta la jerarquía de definición de controles.</v>
      </c>
    </row>
    <row r="248" spans="1:27" ht="195" x14ac:dyDescent="0.25">
      <c r="A248" s="123"/>
      <c r="B248" s="123"/>
      <c r="C248" s="123"/>
      <c r="D248" s="123"/>
      <c r="E248" s="123"/>
      <c r="F248" s="123"/>
      <c r="G248" s="123"/>
      <c r="H248" s="123"/>
      <c r="I248" s="123"/>
      <c r="J248" s="101" t="s">
        <v>279</v>
      </c>
      <c r="K248" s="100" t="s">
        <v>23</v>
      </c>
      <c r="L248" s="101" t="s">
        <v>694</v>
      </c>
      <c r="M248" s="76" t="s">
        <v>182</v>
      </c>
      <c r="N248" s="111">
        <f>VLOOKUP('MATRIZ DE RIESGOS DE SST'!M248,'MAPAS DE RIESGOS INHER Y RESID'!$E$3:$F$7,2,FALSE)</f>
        <v>2</v>
      </c>
      <c r="O248" s="76" t="s">
        <v>186</v>
      </c>
      <c r="P248" s="111">
        <f>VLOOKUP('MATRIZ DE RIESGOS DE SST'!O248,'MAPAS DE RIESGOS INHER Y RESID'!$O$3:$P$7,2,FALSE)</f>
        <v>16</v>
      </c>
      <c r="Q248" s="111">
        <f t="shared" si="47"/>
        <v>32</v>
      </c>
      <c r="R248" s="76" t="str">
        <f>IF(OR('MAPAS DE RIESGOS INHER Y RESID'!$G$7='MATRIZ DE RIESGOS DE SST'!Q248,Q248&lt;'MAPAS DE RIESGOS INHER Y RESID'!$G$3+1),'MAPAS DE RIESGOS INHER Y RESID'!$M$6,IF(OR('MAPAS DE RIESGOS INHER Y RESID'!$H$5='MATRIZ DE RIESGOS DE SST'!Q248,Q248&lt;'MAPAS DE RIESGOS INHER Y RESID'!$I$5+1),'MAPAS DE RIESGOS INHER Y RESID'!$M$5,IF(OR('MAPAS DE RIESGOS INHER Y RESID'!$I$4='MATRIZ DE RIESGOS DE SST'!Q248,Q248&lt;'MAPAS DE RIESGOS INHER Y RESID'!$J$4+1),'MAPAS DE RIESGOS INHER Y RESID'!$M$4,'MAPAS DE RIESGOS INHER Y RESID'!$M$3)))</f>
        <v>MODERADO</v>
      </c>
      <c r="S248" s="116"/>
      <c r="T248" s="116" t="s">
        <v>272</v>
      </c>
      <c r="U248" s="116"/>
      <c r="V248" s="117" t="s">
        <v>695</v>
      </c>
      <c r="W248" s="118" t="s">
        <v>177</v>
      </c>
      <c r="X248" s="92">
        <f>VLOOKUP(W248,'MAPAS DE RIESGOS INHER Y RESID'!$E$16:$F$18,2,FALSE)</f>
        <v>0.9</v>
      </c>
      <c r="Y248" s="119">
        <f t="shared" si="48"/>
        <v>3.1999999999999993</v>
      </c>
      <c r="Z248" s="76" t="str">
        <f>IF(OR('MAPAS DE RIESGOS INHER Y RESID'!$G$18='MATRIZ DE RIESGOS DE SST'!Y248,Y248&lt;'MAPAS DE RIESGOS INHER Y RESID'!$G$16+1),'MAPAS DE RIESGOS INHER Y RESID'!$M$19,IF(OR('MAPAS DE RIESGOS INHER Y RESID'!$H$17='MATRIZ DE RIESGOS DE SST'!Y248,Y248&lt;'MAPAS DE RIESGOS INHER Y RESID'!$I$18+1),'MAPAS DE RIESGOS INHER Y RESID'!$M$18,IF(OR('MAPAS DE RIESGOS INHER Y RESID'!$I$17='MATRIZ DE RIESGOS DE SST'!Y248,Y248&lt;'MAPAS DE RIESGOS INHER Y RESID'!$J$17+1),'MAPAS DE RIESGOS INHER Y RESID'!$M$17,'MAPAS DE RIESGOS INHER Y RESID'!$M$16)))</f>
        <v>BAJO</v>
      </c>
      <c r="AA248" s="99" t="str">
        <f>VLOOKUP('MATRIZ DE RIESGOS DE SST'!Z248,'TABLA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49" spans="1:27" ht="195" x14ac:dyDescent="0.25">
      <c r="A249" s="123"/>
      <c r="B249" s="123"/>
      <c r="C249" s="123"/>
      <c r="D249" s="123"/>
      <c r="E249" s="123"/>
      <c r="F249" s="123"/>
      <c r="G249" s="123"/>
      <c r="H249" s="123"/>
      <c r="I249" s="123"/>
      <c r="J249" s="100" t="s">
        <v>755</v>
      </c>
      <c r="K249" s="100" t="s">
        <v>33</v>
      </c>
      <c r="L249" s="101" t="s">
        <v>706</v>
      </c>
      <c r="M249" s="76" t="s">
        <v>182</v>
      </c>
      <c r="N249" s="111">
        <f>VLOOKUP('MATRIZ DE RIESGOS DE SST'!M249,'MAPAS DE RIESGOS INHER Y RESID'!$E$3:$F$7,2,FALSE)</f>
        <v>2</v>
      </c>
      <c r="O249" s="76" t="s">
        <v>186</v>
      </c>
      <c r="P249" s="111">
        <f>VLOOKUP('MATRIZ DE RIESGOS DE SST'!O249,'MAPAS DE RIESGOS INHER Y RESID'!$O$3:$P$7,2,FALSE)</f>
        <v>16</v>
      </c>
      <c r="Q249" s="111">
        <f>+N249*P249</f>
        <v>32</v>
      </c>
      <c r="R249" s="76" t="str">
        <f>IF(OR('MAPAS DE RIESGOS INHER Y RESID'!$G$7='MATRIZ DE RIESGOS DE SST'!Q249,Q249&lt;'MAPAS DE RIESGOS INHER Y RESID'!$G$3+1),'MAPAS DE RIESGOS INHER Y RESID'!$M$6,IF(OR('MAPAS DE RIESGOS INHER Y RESID'!$H$5='MATRIZ DE RIESGOS DE SST'!Q249,Q249&lt;'MAPAS DE RIESGOS INHER Y RESID'!$I$5+1),'MAPAS DE RIESGOS INHER Y RESID'!$M$5,IF(OR('MAPAS DE RIESGOS INHER Y RESID'!$I$4='MATRIZ DE RIESGOS DE SST'!Q249,Q249&lt;'MAPAS DE RIESGOS INHER Y RESID'!$J$4+1),'MAPAS DE RIESGOS INHER Y RESID'!$M$4,'MAPAS DE RIESGOS INHER Y RESID'!$M$3)))</f>
        <v>MODERADO</v>
      </c>
      <c r="S249" s="116"/>
      <c r="T249" s="116" t="s">
        <v>273</v>
      </c>
      <c r="U249" s="116" t="s">
        <v>707</v>
      </c>
      <c r="V249" s="117" t="s">
        <v>708</v>
      </c>
      <c r="W249" s="118" t="s">
        <v>177</v>
      </c>
      <c r="X249" s="92">
        <f>VLOOKUP(W249,'MAPAS DE RIESGOS INHER Y RESID'!$E$16:$F$18,2,FALSE)</f>
        <v>0.9</v>
      </c>
      <c r="Y249" s="119">
        <f>Q249-(Q249*X249)</f>
        <v>3.1999999999999993</v>
      </c>
      <c r="Z249" s="76" t="str">
        <f>IF(OR('MAPAS DE RIESGOS INHER Y RESID'!$G$18='MATRIZ DE RIESGOS DE SST'!Y249,Y249&lt;'MAPAS DE RIESGOS INHER Y RESID'!$G$16+1),'MAPAS DE RIESGOS INHER Y RESID'!$M$19,IF(OR('MAPAS DE RIESGOS INHER Y RESID'!$H$17='MATRIZ DE RIESGOS DE SST'!Y249,Y249&lt;'MAPAS DE RIESGOS INHER Y RESID'!$I$18+1),'MAPAS DE RIESGOS INHER Y RESID'!$M$18,IF(OR('MAPAS DE RIESGOS INHER Y RESID'!$I$17='MATRIZ DE RIESGOS DE SST'!Y249,Y249&lt;'MAPAS DE RIESGOS INHER Y RESID'!$J$17+1),'MAPAS DE RIESGOS INHER Y RESID'!$M$17,'MAPAS DE RIESGOS INHER Y RESID'!$M$16)))</f>
        <v>BAJO</v>
      </c>
      <c r="AA249" s="99" t="str">
        <f>VLOOKUP('MATRIZ DE RIESGOS DE SST'!Z249,'TABLA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50" spans="1:27" ht="156" x14ac:dyDescent="0.25">
      <c r="A250" s="123"/>
      <c r="B250" s="123"/>
      <c r="C250" s="123"/>
      <c r="D250" s="123"/>
      <c r="E250" s="123"/>
      <c r="F250" s="123"/>
      <c r="G250" s="123"/>
      <c r="H250" s="123"/>
      <c r="I250" s="123"/>
      <c r="J250" s="101" t="s">
        <v>757</v>
      </c>
      <c r="K250" s="100" t="s">
        <v>48</v>
      </c>
      <c r="L250" s="101" t="s">
        <v>713</v>
      </c>
      <c r="M250" s="76" t="s">
        <v>182</v>
      </c>
      <c r="N250" s="111">
        <f>VLOOKUP('MATRIZ DE RIESGOS DE SST'!M250,'MAPAS DE RIESGOS INHER Y RESID'!$E$3:$F$7,2,FALSE)</f>
        <v>2</v>
      </c>
      <c r="O250" s="76" t="s">
        <v>187</v>
      </c>
      <c r="P250" s="111">
        <f>VLOOKUP('MATRIZ DE RIESGOS DE SST'!O250,'MAPAS DE RIESGOS INHER Y RESID'!$O$3:$P$7,2,FALSE)</f>
        <v>256</v>
      </c>
      <c r="Q250" s="111">
        <f t="shared" ref="Q250" si="49">+N250*P250</f>
        <v>512</v>
      </c>
      <c r="R250" s="76" t="str">
        <f>IF(OR('MAPAS DE RIESGOS INHER Y RESID'!$G$7='MATRIZ DE RIESGOS DE SST'!Q250,Q250&lt;'MAPAS DE RIESGOS INHER Y RESID'!$G$3+1),'MAPAS DE RIESGOS INHER Y RESID'!$M$6,IF(OR('MAPAS DE RIESGOS INHER Y RESID'!$H$5='MATRIZ DE RIESGOS DE SST'!Q250,Q250&lt;'MAPAS DE RIESGOS INHER Y RESID'!$I$5+1),'MAPAS DE RIESGOS INHER Y RESID'!$M$5,IF(OR('MAPAS DE RIESGOS INHER Y RESID'!$I$4='MATRIZ DE RIESGOS DE SST'!Q250,Q250&lt;'MAPAS DE RIESGOS INHER Y RESID'!$J$4+1),'MAPAS DE RIESGOS INHER Y RESID'!$M$4,'MAPAS DE RIESGOS INHER Y RESID'!$M$3)))</f>
        <v>ALTO</v>
      </c>
      <c r="S250" s="116"/>
      <c r="T250" s="116" t="s">
        <v>328</v>
      </c>
      <c r="U250" s="116" t="s">
        <v>714</v>
      </c>
      <c r="V250" s="117"/>
      <c r="W250" s="118" t="s">
        <v>177</v>
      </c>
      <c r="X250" s="92">
        <f>VLOOKUP(W250,'MAPAS DE RIESGOS INHER Y RESID'!$E$16:$F$18,2,FALSE)</f>
        <v>0.9</v>
      </c>
      <c r="Y250" s="119">
        <f t="shared" ref="Y250" si="50">Q250-(Q250*X250)</f>
        <v>51.199999999999989</v>
      </c>
      <c r="Z250" s="76" t="str">
        <f>IF(OR('MAPAS DE RIESGOS INHER Y RESID'!$G$18='MATRIZ DE RIESGOS DE SST'!Y250,Y250&lt;'MAPAS DE RIESGOS INHER Y RESID'!$G$16+1),'MAPAS DE RIESGOS INHER Y RESID'!$M$19,IF(OR('MAPAS DE RIESGOS INHER Y RESID'!$H$17='MATRIZ DE RIESGOS DE SST'!Y250,Y250&lt;'MAPAS DE RIESGOS INHER Y RESID'!$I$18+1),'MAPAS DE RIESGOS INHER Y RESID'!$M$18,IF(OR('MAPAS DE RIESGOS INHER Y RESID'!$I$17='MATRIZ DE RIESGOS DE SST'!Y250,Y250&lt;'MAPAS DE RIESGOS INHER Y RESID'!$J$17+1),'MAPAS DE RIESGOS INHER Y RESID'!$M$17,'MAPAS DE RIESGOS INHER Y RESID'!$M$16)))</f>
        <v>MODERADO</v>
      </c>
      <c r="AA250" s="99" t="str">
        <f>VLOOKUP('MATRIZ DE RIESGOS DE SST'!Z250,'TABLA DE CRITERIOS'!$A$25:$B$28,2,FALSE)</f>
        <v>Reforzar la divulgación y aplicación de los controles existentes para mejorar su eficacia o complementar dichos controles estableciendo el plan de acción necesario, teniendo en cuenta la jerarquía de definición de controles.</v>
      </c>
    </row>
    <row r="251" spans="1:27" ht="234" x14ac:dyDescent="0.25">
      <c r="A251" s="123"/>
      <c r="B251" s="123"/>
      <c r="C251" s="123"/>
      <c r="D251" s="123"/>
      <c r="E251" s="123"/>
      <c r="F251" s="123"/>
      <c r="G251" s="123"/>
      <c r="H251" s="123"/>
      <c r="I251" s="123"/>
      <c r="J251" s="100" t="s">
        <v>284</v>
      </c>
      <c r="K251" s="100" t="s">
        <v>48</v>
      </c>
      <c r="L251" s="101" t="s">
        <v>715</v>
      </c>
      <c r="M251" s="76" t="s">
        <v>182</v>
      </c>
      <c r="N251" s="111">
        <f>VLOOKUP('MATRIZ DE RIESGOS DE SST'!M251,'MAPAS DE RIESGOS INHER Y RESID'!$E$3:$F$7,2,FALSE)</f>
        <v>2</v>
      </c>
      <c r="O251" s="76" t="s">
        <v>186</v>
      </c>
      <c r="P251" s="111">
        <f>VLOOKUP('MATRIZ DE RIESGOS DE SST'!O251,'MAPAS DE RIESGOS INHER Y RESID'!$O$3:$P$7,2,FALSE)</f>
        <v>16</v>
      </c>
      <c r="Q251" s="111">
        <f>+N251*P251</f>
        <v>32</v>
      </c>
      <c r="R251" s="76" t="str">
        <f>IF(OR('MAPAS DE RIESGOS INHER Y RESID'!$G$7='MATRIZ DE RIESGOS DE SST'!Q251,Q251&lt;'MAPAS DE RIESGOS INHER Y RESID'!$G$3+1),'MAPAS DE RIESGOS INHER Y RESID'!$M$6,IF(OR('MAPAS DE RIESGOS INHER Y RESID'!$H$5='MATRIZ DE RIESGOS DE SST'!Q251,Q251&lt;'MAPAS DE RIESGOS INHER Y RESID'!$I$5+1),'MAPAS DE RIESGOS INHER Y RESID'!$M$5,IF(OR('MAPAS DE RIESGOS INHER Y RESID'!$I$4='MATRIZ DE RIESGOS DE SST'!Q251,Q251&lt;'MAPAS DE RIESGOS INHER Y RESID'!$J$4+1),'MAPAS DE RIESGOS INHER Y RESID'!$M$4,'MAPAS DE RIESGOS INHER Y RESID'!$M$3)))</f>
        <v>MODERADO</v>
      </c>
      <c r="S251" s="116"/>
      <c r="T251" s="116" t="s">
        <v>330</v>
      </c>
      <c r="U251" s="116" t="s">
        <v>327</v>
      </c>
      <c r="V251" s="117" t="s">
        <v>711</v>
      </c>
      <c r="W251" s="118" t="s">
        <v>177</v>
      </c>
      <c r="X251" s="92">
        <f>VLOOKUP(W251,'MAPAS DE RIESGOS INHER Y RESID'!$E$16:$F$18,2,FALSE)</f>
        <v>0.9</v>
      </c>
      <c r="Y251" s="119">
        <f>Q251-(Q251*X251)</f>
        <v>3.1999999999999993</v>
      </c>
      <c r="Z251" s="76" t="str">
        <f>IF(OR('MAPAS DE RIESGOS INHER Y RESID'!$G$18='MATRIZ DE RIESGOS DE SST'!Y251,Y251&lt;'MAPAS DE RIESGOS INHER Y RESID'!$G$16+1),'MAPAS DE RIESGOS INHER Y RESID'!$M$19,IF(OR('MAPAS DE RIESGOS INHER Y RESID'!$H$17='MATRIZ DE RIESGOS DE SST'!Y251,Y251&lt;'MAPAS DE RIESGOS INHER Y RESID'!$I$18+1),'MAPAS DE RIESGOS INHER Y RESID'!$M$18,IF(OR('MAPAS DE RIESGOS INHER Y RESID'!$I$17='MATRIZ DE RIESGOS DE SST'!Y251,Y251&lt;'MAPAS DE RIESGOS INHER Y RESID'!$J$17+1),'MAPAS DE RIESGOS INHER Y RESID'!$M$17,'MAPAS DE RIESGOS INHER Y RESID'!$M$16)))</f>
        <v>BAJO</v>
      </c>
      <c r="AA251" s="99" t="str">
        <f>VLOOKUP('MATRIZ DE RIESGOS DE SST'!Z251,'TABLA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52" spans="1:27" ht="195" x14ac:dyDescent="0.25">
      <c r="A252" s="123"/>
      <c r="B252" s="123"/>
      <c r="C252" s="123"/>
      <c r="D252" s="123"/>
      <c r="E252" s="123"/>
      <c r="F252" s="123"/>
      <c r="G252" s="123"/>
      <c r="H252" s="123"/>
      <c r="I252" s="123"/>
      <c r="J252" s="100" t="s">
        <v>274</v>
      </c>
      <c r="K252" s="100" t="s">
        <v>333</v>
      </c>
      <c r="L252" s="101" t="s">
        <v>716</v>
      </c>
      <c r="M252" s="76" t="s">
        <v>182</v>
      </c>
      <c r="N252" s="111">
        <f>VLOOKUP('MATRIZ DE RIESGOS DE SST'!M252,'MAPAS DE RIESGOS INHER Y RESID'!$E$3:$F$7,2,FALSE)</f>
        <v>2</v>
      </c>
      <c r="O252" s="76" t="s">
        <v>185</v>
      </c>
      <c r="P252" s="111">
        <f>VLOOKUP('MATRIZ DE RIESGOS DE SST'!O252,'MAPAS DE RIESGOS INHER Y RESID'!$O$3:$P$7,2,FALSE)</f>
        <v>4</v>
      </c>
      <c r="Q252" s="111">
        <f>+N252*P252</f>
        <v>8</v>
      </c>
      <c r="R252" s="76" t="str">
        <f>IF(OR('MAPAS DE RIESGOS INHER Y RESID'!$G$7='MATRIZ DE RIESGOS DE SST'!Q252,Q252&lt;'MAPAS DE RIESGOS INHER Y RESID'!$G$3+1),'MAPAS DE RIESGOS INHER Y RESID'!$M$6,IF(OR('MAPAS DE RIESGOS INHER Y RESID'!$H$5='MATRIZ DE RIESGOS DE SST'!Q252,Q252&lt;'MAPAS DE RIESGOS INHER Y RESID'!$I$5+1),'MAPAS DE RIESGOS INHER Y RESID'!$M$5,IF(OR('MAPAS DE RIESGOS INHER Y RESID'!$I$4='MATRIZ DE RIESGOS DE SST'!Q252,Q252&lt;'MAPAS DE RIESGOS INHER Y RESID'!$J$4+1),'MAPAS DE RIESGOS INHER Y RESID'!$M$4,'MAPAS DE RIESGOS INHER Y RESID'!$M$3)))</f>
        <v>BAJO</v>
      </c>
      <c r="S252" s="116"/>
      <c r="T252" s="116" t="s">
        <v>365</v>
      </c>
      <c r="U252" s="116" t="s">
        <v>334</v>
      </c>
      <c r="V252" s="117" t="s">
        <v>718</v>
      </c>
      <c r="W252" s="118" t="s">
        <v>177</v>
      </c>
      <c r="X252" s="92">
        <f>VLOOKUP(W252,'MAPAS DE RIESGOS INHER Y RESID'!$E$16:$F$18,2,FALSE)</f>
        <v>0.9</v>
      </c>
      <c r="Y252" s="119">
        <f>Q252-(Q252*X252)</f>
        <v>0.79999999999999982</v>
      </c>
      <c r="Z252" s="76" t="str">
        <f>IF(OR('MAPAS DE RIESGOS INHER Y RESID'!$G$18='MATRIZ DE RIESGOS DE SST'!Y252,Y252&lt;'MAPAS DE RIESGOS INHER Y RESID'!$G$16+1),'MAPAS DE RIESGOS INHER Y RESID'!$M$19,IF(OR('MAPAS DE RIESGOS INHER Y RESID'!$H$17='MATRIZ DE RIESGOS DE SST'!Y252,Y252&lt;'MAPAS DE RIESGOS INHER Y RESID'!$I$18+1),'MAPAS DE RIESGOS INHER Y RESID'!$M$18,IF(OR('MAPAS DE RIESGOS INHER Y RESID'!$I$17='MATRIZ DE RIESGOS DE SST'!Y252,Y252&lt;'MAPAS DE RIESGOS INHER Y RESID'!$J$17+1),'MAPAS DE RIESGOS INHER Y RESID'!$M$17,'MAPAS DE RIESGOS INHER Y RESID'!$M$16)))</f>
        <v>BAJO</v>
      </c>
      <c r="AA252" s="99" t="str">
        <f>VLOOKUP('MATRIZ DE RIESGOS DE SST'!Z252,'TABLA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53" spans="1:27" ht="195" x14ac:dyDescent="0.25">
      <c r="A253" s="123"/>
      <c r="B253" s="123"/>
      <c r="C253" s="123"/>
      <c r="D253" s="123"/>
      <c r="E253" s="123"/>
      <c r="F253" s="123"/>
      <c r="G253" s="123"/>
      <c r="H253" s="123"/>
      <c r="I253" s="123"/>
      <c r="J253" s="100" t="s">
        <v>722</v>
      </c>
      <c r="K253" s="100" t="s">
        <v>723</v>
      </c>
      <c r="L253" s="101" t="s">
        <v>58</v>
      </c>
      <c r="M253" s="76" t="s">
        <v>182</v>
      </c>
      <c r="N253" s="111">
        <f>VLOOKUP('MATRIZ DE RIESGOS DE SST'!M253,'MAPAS DE RIESGOS INHER Y RESID'!$E$3:$F$7,2,FALSE)</f>
        <v>2</v>
      </c>
      <c r="O253" s="76" t="s">
        <v>185</v>
      </c>
      <c r="P253" s="111">
        <f>VLOOKUP('MATRIZ DE RIESGOS DE SST'!O253,'MAPAS DE RIESGOS INHER Y RESID'!$O$3:$P$7,2,FALSE)</f>
        <v>4</v>
      </c>
      <c r="Q253" s="111">
        <f>+N253*P253</f>
        <v>8</v>
      </c>
      <c r="R253" s="76" t="str">
        <f>IF(OR('MAPAS DE RIESGOS INHER Y RESID'!$G$7='MATRIZ DE RIESGOS DE SST'!Q253,Q253&lt;'MAPAS DE RIESGOS INHER Y RESID'!$G$3+1),'MAPAS DE RIESGOS INHER Y RESID'!$M$6,IF(OR('MAPAS DE RIESGOS INHER Y RESID'!$H$5='MATRIZ DE RIESGOS DE SST'!Q253,Q253&lt;'MAPAS DE RIESGOS INHER Y RESID'!$I$5+1),'MAPAS DE RIESGOS INHER Y RESID'!$M$5,IF(OR('MAPAS DE RIESGOS INHER Y RESID'!$I$4='MATRIZ DE RIESGOS DE SST'!Q253,Q253&lt;'MAPAS DE RIESGOS INHER Y RESID'!$J$4+1),'MAPAS DE RIESGOS INHER Y RESID'!$M$4,'MAPAS DE RIESGOS INHER Y RESID'!$M$3)))</f>
        <v>BAJO</v>
      </c>
      <c r="S253" s="116"/>
      <c r="T253" s="116"/>
      <c r="U253" s="116" t="s">
        <v>720</v>
      </c>
      <c r="V253" s="117" t="s">
        <v>721</v>
      </c>
      <c r="W253" s="118" t="s">
        <v>177</v>
      </c>
      <c r="X253" s="92">
        <f>VLOOKUP(W253,'MAPAS DE RIESGOS INHER Y RESID'!$E$16:$F$18,2,FALSE)</f>
        <v>0.9</v>
      </c>
      <c r="Y253" s="119">
        <f>Q253-(Q253*X253)</f>
        <v>0.79999999999999982</v>
      </c>
      <c r="Z253" s="76" t="str">
        <f>IF(OR('MAPAS DE RIESGOS INHER Y RESID'!$G$18='MATRIZ DE RIESGOS DE SST'!Y253,Y253&lt;'MAPAS DE RIESGOS INHER Y RESID'!$G$16+1),'MAPAS DE RIESGOS INHER Y RESID'!$M$19,IF(OR('MAPAS DE RIESGOS INHER Y RESID'!$H$17='MATRIZ DE RIESGOS DE SST'!Y253,Y253&lt;'MAPAS DE RIESGOS INHER Y RESID'!$I$18+1),'MAPAS DE RIESGOS INHER Y RESID'!$M$18,IF(OR('MAPAS DE RIESGOS INHER Y RESID'!$I$17='MATRIZ DE RIESGOS DE SST'!Y253,Y253&lt;'MAPAS DE RIESGOS INHER Y RESID'!$J$17+1),'MAPAS DE RIESGOS INHER Y RESID'!$M$17,'MAPAS DE RIESGOS INHER Y RESID'!$M$16)))</f>
        <v>BAJO</v>
      </c>
      <c r="AA253" s="99" t="str">
        <f>VLOOKUP('MATRIZ DE RIESGOS DE SST'!Z253,'TABLA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54" spans="1:27" ht="156" x14ac:dyDescent="0.25">
      <c r="A254" s="123"/>
      <c r="B254" s="123"/>
      <c r="C254" s="123"/>
      <c r="D254" s="123"/>
      <c r="E254" s="123"/>
      <c r="F254" s="123"/>
      <c r="G254" s="123"/>
      <c r="H254" s="123"/>
      <c r="I254" s="123"/>
      <c r="J254" s="100" t="s">
        <v>285</v>
      </c>
      <c r="K254" s="100" t="s">
        <v>340</v>
      </c>
      <c r="L254" s="101" t="s">
        <v>725</v>
      </c>
      <c r="M254" s="76" t="s">
        <v>182</v>
      </c>
      <c r="N254" s="111">
        <f>VLOOKUP('MATRIZ DE RIESGOS DE SST'!M254,'MAPAS DE RIESGOS INHER Y RESID'!$E$3:$F$7,2,FALSE)</f>
        <v>2</v>
      </c>
      <c r="O254" s="76" t="s">
        <v>187</v>
      </c>
      <c r="P254" s="111">
        <f>VLOOKUP('MATRIZ DE RIESGOS DE SST'!O254,'MAPAS DE RIESGOS INHER Y RESID'!$O$3:$P$7,2,FALSE)</f>
        <v>256</v>
      </c>
      <c r="Q254" s="111">
        <f>+N254*P254</f>
        <v>512</v>
      </c>
      <c r="R254" s="76" t="str">
        <f>IF(OR('MAPAS DE RIESGOS INHER Y RESID'!$G$7='MATRIZ DE RIESGOS DE SST'!Q254,Q254&lt;'MAPAS DE RIESGOS INHER Y RESID'!$G$3+1),'MAPAS DE RIESGOS INHER Y RESID'!$M$6,IF(OR('MAPAS DE RIESGOS INHER Y RESID'!$H$5='MATRIZ DE RIESGOS DE SST'!Q254,Q254&lt;'MAPAS DE RIESGOS INHER Y RESID'!$I$5+1),'MAPAS DE RIESGOS INHER Y RESID'!$M$5,IF(OR('MAPAS DE RIESGOS INHER Y RESID'!$I$4='MATRIZ DE RIESGOS DE SST'!Q254,Q254&lt;'MAPAS DE RIESGOS INHER Y RESID'!$J$4+1),'MAPAS DE RIESGOS INHER Y RESID'!$M$4,'MAPAS DE RIESGOS INHER Y RESID'!$M$3)))</f>
        <v>ALTO</v>
      </c>
      <c r="S254" s="116" t="s">
        <v>287</v>
      </c>
      <c r="T254" s="116"/>
      <c r="U254" s="116" t="s">
        <v>254</v>
      </c>
      <c r="V254" s="117" t="s">
        <v>255</v>
      </c>
      <c r="W254" s="118" t="s">
        <v>177</v>
      </c>
      <c r="X254" s="92">
        <f>VLOOKUP(W254,'MAPAS DE RIESGOS INHER Y RESID'!$E$16:$F$18,2,FALSE)</f>
        <v>0.9</v>
      </c>
      <c r="Y254" s="119">
        <f t="shared" si="48"/>
        <v>51.199999999999989</v>
      </c>
      <c r="Z254" s="76" t="str">
        <f>IF(OR('MAPAS DE RIESGOS INHER Y RESID'!$G$18='MATRIZ DE RIESGOS DE SST'!Y254,Y254&lt;'MAPAS DE RIESGOS INHER Y RESID'!$G$16+1),'MAPAS DE RIESGOS INHER Y RESID'!$M$19,IF(OR('MAPAS DE RIESGOS INHER Y RESID'!$H$17='MATRIZ DE RIESGOS DE SST'!Y254,Y254&lt;'MAPAS DE RIESGOS INHER Y RESID'!$I$18+1),'MAPAS DE RIESGOS INHER Y RESID'!$M$18,IF(OR('MAPAS DE RIESGOS INHER Y RESID'!$I$17='MATRIZ DE RIESGOS DE SST'!Y254,Y254&lt;'MAPAS DE RIESGOS INHER Y RESID'!$J$17+1),'MAPAS DE RIESGOS INHER Y RESID'!$M$17,'MAPAS DE RIESGOS INHER Y RESID'!$M$16)))</f>
        <v>MODERADO</v>
      </c>
      <c r="AA254" s="99" t="str">
        <f>VLOOKUP('MATRIZ DE RIESGOS DE SST'!Z254,'TABLA DE CRITERIOS'!$A$25:$B$28,2,FALSE)</f>
        <v>Reforzar la divulgación y aplicación de los controles existentes para mejorar su eficacia o complementar dichos controles estableciendo el plan de acción necesario, teniendo en cuenta la jerarquía de definición de controles.</v>
      </c>
    </row>
    <row r="255" spans="1:27" ht="214.5" x14ac:dyDescent="0.25">
      <c r="A255" s="123"/>
      <c r="B255" s="123"/>
      <c r="C255" s="123"/>
      <c r="D255" s="123"/>
      <c r="E255" s="123"/>
      <c r="F255" s="123"/>
      <c r="G255" s="123"/>
      <c r="H255" s="123"/>
      <c r="I255" s="123"/>
      <c r="J255" s="99" t="s">
        <v>61</v>
      </c>
      <c r="K255" s="102" t="s">
        <v>348</v>
      </c>
      <c r="L255" s="99" t="s">
        <v>729</v>
      </c>
      <c r="M255" s="76" t="s">
        <v>182</v>
      </c>
      <c r="N255" s="111">
        <f>VLOOKUP('MATRIZ DE RIESGOS DE SST'!M255,'MAPAS DE RIESGOS INHER Y RESID'!$E$3:$F$7,2,FALSE)</f>
        <v>2</v>
      </c>
      <c r="O255" s="76" t="s">
        <v>185</v>
      </c>
      <c r="P255" s="111">
        <f>VLOOKUP('MATRIZ DE RIESGOS DE SST'!O255,'MAPAS DE RIESGOS INHER Y RESID'!$O$3:$P$7,2,FALSE)</f>
        <v>4</v>
      </c>
      <c r="Q255" s="111">
        <f t="shared" si="47"/>
        <v>8</v>
      </c>
      <c r="R255" s="76" t="str">
        <f>IF(OR('MAPAS DE RIESGOS INHER Y RESID'!$G$7='MATRIZ DE RIESGOS DE SST'!Q255,Q255&lt;'MAPAS DE RIESGOS INHER Y RESID'!$G$3+1),'MAPAS DE RIESGOS INHER Y RESID'!$M$6,IF(OR('MAPAS DE RIESGOS INHER Y RESID'!$H$5='MATRIZ DE RIESGOS DE SST'!Q255,Q255&lt;'MAPAS DE RIESGOS INHER Y RESID'!$I$5+1),'MAPAS DE RIESGOS INHER Y RESID'!$M$5,IF(OR('MAPAS DE RIESGOS INHER Y RESID'!$I$4='MATRIZ DE RIESGOS DE SST'!Q255,Q255&lt;'MAPAS DE RIESGOS INHER Y RESID'!$J$4+1),'MAPAS DE RIESGOS INHER Y RESID'!$M$4,'MAPAS DE RIESGOS INHER Y RESID'!$M$3)))</f>
        <v>BAJO</v>
      </c>
      <c r="S255" s="116"/>
      <c r="T255" s="116"/>
      <c r="U255" s="116" t="s">
        <v>732</v>
      </c>
      <c r="V255" s="117" t="s">
        <v>730</v>
      </c>
      <c r="W255" s="118" t="s">
        <v>177</v>
      </c>
      <c r="X255" s="92">
        <f>VLOOKUP(W255,'MAPAS DE RIESGOS INHER Y RESID'!$E$16:$F$18,2,FALSE)</f>
        <v>0.9</v>
      </c>
      <c r="Y255" s="119">
        <f t="shared" si="48"/>
        <v>0.79999999999999982</v>
      </c>
      <c r="Z255" s="76" t="str">
        <f>IF(OR('MAPAS DE RIESGOS INHER Y RESID'!$G$18='MATRIZ DE RIESGOS DE SST'!Y255,Y255&lt;'MAPAS DE RIESGOS INHER Y RESID'!$G$16+1),'MAPAS DE RIESGOS INHER Y RESID'!$M$19,IF(OR('MAPAS DE RIESGOS INHER Y RESID'!$H$17='MATRIZ DE RIESGOS DE SST'!Y255,Y255&lt;'MAPAS DE RIESGOS INHER Y RESID'!$I$18+1),'MAPAS DE RIESGOS INHER Y RESID'!$M$18,IF(OR('MAPAS DE RIESGOS INHER Y RESID'!$I$17='MATRIZ DE RIESGOS DE SST'!Y255,Y255&lt;'MAPAS DE RIESGOS INHER Y RESID'!$J$17+1),'MAPAS DE RIESGOS INHER Y RESID'!$M$17,'MAPAS DE RIESGOS INHER Y RESID'!$M$16)))</f>
        <v>BAJO</v>
      </c>
      <c r="AA255" s="99" t="str">
        <f>VLOOKUP('MATRIZ DE RIESGOS DE SST'!Z255,'TABLA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56" spans="1:27" ht="273" x14ac:dyDescent="0.25">
      <c r="A256" s="123"/>
      <c r="B256" s="123"/>
      <c r="C256" s="123"/>
      <c r="D256" s="123"/>
      <c r="E256" s="123"/>
      <c r="F256" s="123"/>
      <c r="G256" s="123"/>
      <c r="H256" s="123"/>
      <c r="I256" s="123"/>
      <c r="J256" s="100" t="s">
        <v>63</v>
      </c>
      <c r="K256" s="100" t="s">
        <v>64</v>
      </c>
      <c r="L256" s="101" t="s">
        <v>65</v>
      </c>
      <c r="M256" s="76" t="s">
        <v>182</v>
      </c>
      <c r="N256" s="111">
        <f>VLOOKUP('MATRIZ DE RIESGOS DE SST'!M256,'MAPAS DE RIESGOS INHER Y RESID'!$E$3:$F$7,2,FALSE)</f>
        <v>2</v>
      </c>
      <c r="O256" s="76" t="s">
        <v>186</v>
      </c>
      <c r="P256" s="111">
        <f>VLOOKUP('MATRIZ DE RIESGOS DE SST'!O256,'MAPAS DE RIESGOS INHER Y RESID'!$O$3:$P$7,2,FALSE)</f>
        <v>16</v>
      </c>
      <c r="Q256" s="111">
        <f t="shared" si="47"/>
        <v>32</v>
      </c>
      <c r="R256" s="76" t="str">
        <f>IF(OR('MAPAS DE RIESGOS INHER Y RESID'!$G$7='MATRIZ DE RIESGOS DE SST'!Q256,Q256&lt;'MAPAS DE RIESGOS INHER Y RESID'!$G$3+1),'MAPAS DE RIESGOS INHER Y RESID'!$M$6,IF(OR('MAPAS DE RIESGOS INHER Y RESID'!$H$5='MATRIZ DE RIESGOS DE SST'!Q256,Q256&lt;'MAPAS DE RIESGOS INHER Y RESID'!$I$5+1),'MAPAS DE RIESGOS INHER Y RESID'!$M$5,IF(OR('MAPAS DE RIESGOS INHER Y RESID'!$I$4='MATRIZ DE RIESGOS DE SST'!Q256,Q256&lt;'MAPAS DE RIESGOS INHER Y RESID'!$J$4+1),'MAPAS DE RIESGOS INHER Y RESID'!$M$4,'MAPAS DE RIESGOS INHER Y RESID'!$M$3)))</f>
        <v>MODERADO</v>
      </c>
      <c r="S256" s="116" t="s">
        <v>260</v>
      </c>
      <c r="T256" s="116" t="s">
        <v>358</v>
      </c>
      <c r="U256" s="116" t="s">
        <v>654</v>
      </c>
      <c r="V256" s="117" t="s">
        <v>657</v>
      </c>
      <c r="W256" s="118" t="s">
        <v>177</v>
      </c>
      <c r="X256" s="92">
        <f>VLOOKUP(W256,'MAPAS DE RIESGOS INHER Y RESID'!$E$16:$F$18,2,FALSE)</f>
        <v>0.9</v>
      </c>
      <c r="Y256" s="119">
        <f t="shared" si="48"/>
        <v>3.1999999999999993</v>
      </c>
      <c r="Z256" s="76" t="str">
        <f>IF(OR('MAPAS DE RIESGOS INHER Y RESID'!$G$18='MATRIZ DE RIESGOS DE SST'!Y256,Y256&lt;'MAPAS DE RIESGOS INHER Y RESID'!$G$16+1),'MAPAS DE RIESGOS INHER Y RESID'!$M$19,IF(OR('MAPAS DE RIESGOS INHER Y RESID'!$H$17='MATRIZ DE RIESGOS DE SST'!Y256,Y256&lt;'MAPAS DE RIESGOS INHER Y RESID'!$I$18+1),'MAPAS DE RIESGOS INHER Y RESID'!$M$18,IF(OR('MAPAS DE RIESGOS INHER Y RESID'!$I$17='MATRIZ DE RIESGOS DE SST'!Y256,Y256&lt;'MAPAS DE RIESGOS INHER Y RESID'!$J$17+1),'MAPAS DE RIESGOS INHER Y RESID'!$M$17,'MAPAS DE RIESGOS INHER Y RESID'!$M$16)))</f>
        <v>BAJO</v>
      </c>
      <c r="AA256" s="99" t="str">
        <f>VLOOKUP('MATRIZ DE RIESGOS DE SST'!Z256,'TABLA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57" spans="1:27" ht="253.5" x14ac:dyDescent="0.25">
      <c r="A257" s="123"/>
      <c r="B257" s="123"/>
      <c r="C257" s="123"/>
      <c r="D257" s="123"/>
      <c r="E257" s="123"/>
      <c r="F257" s="123"/>
      <c r="G257" s="123"/>
      <c r="H257" s="123"/>
      <c r="I257" s="123"/>
      <c r="J257" s="100" t="s">
        <v>292</v>
      </c>
      <c r="K257" s="100" t="s">
        <v>361</v>
      </c>
      <c r="L257" s="101" t="s">
        <v>67</v>
      </c>
      <c r="M257" s="76" t="s">
        <v>183</v>
      </c>
      <c r="N257" s="111">
        <f>VLOOKUP('MATRIZ DE RIESGOS DE SST'!M257,'MAPAS DE RIESGOS INHER Y RESID'!$E$3:$F$7,2,FALSE)</f>
        <v>1</v>
      </c>
      <c r="O257" s="76" t="s">
        <v>185</v>
      </c>
      <c r="P257" s="111">
        <f>VLOOKUP('MATRIZ DE RIESGOS DE SST'!O257,'MAPAS DE RIESGOS INHER Y RESID'!$O$3:$P$7,2,FALSE)</f>
        <v>4</v>
      </c>
      <c r="Q257" s="111">
        <f t="shared" si="47"/>
        <v>4</v>
      </c>
      <c r="R257" s="76" t="str">
        <f>IF(OR('MAPAS DE RIESGOS INHER Y RESID'!$G$7='MATRIZ DE RIESGOS DE SST'!Q257,Q257&lt;'MAPAS DE RIESGOS INHER Y RESID'!$G$3+1),'MAPAS DE RIESGOS INHER Y RESID'!$M$6,IF(OR('MAPAS DE RIESGOS INHER Y RESID'!$H$5='MATRIZ DE RIESGOS DE SST'!Q257,Q257&lt;'MAPAS DE RIESGOS INHER Y RESID'!$I$5+1),'MAPAS DE RIESGOS INHER Y RESID'!$M$5,IF(OR('MAPAS DE RIESGOS INHER Y RESID'!$I$4='MATRIZ DE RIESGOS DE SST'!Q257,Q257&lt;'MAPAS DE RIESGOS INHER Y RESID'!$J$4+1),'MAPAS DE RIESGOS INHER Y RESID'!$M$4,'MAPAS DE RIESGOS INHER Y RESID'!$M$3)))</f>
        <v>BAJO</v>
      </c>
      <c r="S257" s="116"/>
      <c r="T257" s="116"/>
      <c r="U257" s="116"/>
      <c r="V257" s="117" t="s">
        <v>747</v>
      </c>
      <c r="W257" s="118" t="s">
        <v>177</v>
      </c>
      <c r="X257" s="92">
        <f>VLOOKUP(W257,'MAPAS DE RIESGOS INHER Y RESID'!$E$16:$F$18,2,FALSE)</f>
        <v>0.9</v>
      </c>
      <c r="Y257" s="119">
        <f t="shared" ref="Y257:Y265" si="51">Q257-(Q257*X257)</f>
        <v>0.39999999999999991</v>
      </c>
      <c r="Z257" s="76" t="str">
        <f>IF(OR('MAPAS DE RIESGOS INHER Y RESID'!$G$18='MATRIZ DE RIESGOS DE SST'!Y257,Y257&lt;'MAPAS DE RIESGOS INHER Y RESID'!$G$16+1),'MAPAS DE RIESGOS INHER Y RESID'!$M$19,IF(OR('MAPAS DE RIESGOS INHER Y RESID'!$H$17='MATRIZ DE RIESGOS DE SST'!Y257,Y257&lt;'MAPAS DE RIESGOS INHER Y RESID'!$I$18+1),'MAPAS DE RIESGOS INHER Y RESID'!$M$18,IF(OR('MAPAS DE RIESGOS INHER Y RESID'!$I$17='MATRIZ DE RIESGOS DE SST'!Y257,Y257&lt;'MAPAS DE RIESGOS INHER Y RESID'!$J$17+1),'MAPAS DE RIESGOS INHER Y RESID'!$M$17,'MAPAS DE RIESGOS INHER Y RESID'!$M$16)))</f>
        <v>BAJO</v>
      </c>
      <c r="AA257" s="99" t="str">
        <f>VLOOKUP('MATRIZ DE RIESGOS DE SST'!Z257,'TABLA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58" spans="1:27" ht="331.5" x14ac:dyDescent="0.25">
      <c r="A258" s="123"/>
      <c r="B258" s="123"/>
      <c r="C258" s="123"/>
      <c r="D258" s="123"/>
      <c r="E258" s="123"/>
      <c r="F258" s="123"/>
      <c r="G258" s="123"/>
      <c r="H258" s="123"/>
      <c r="I258" s="123"/>
      <c r="J258" s="101" t="s">
        <v>293</v>
      </c>
      <c r="K258" s="100" t="s">
        <v>375</v>
      </c>
      <c r="L258" s="101" t="s">
        <v>70</v>
      </c>
      <c r="M258" s="76" t="s">
        <v>182</v>
      </c>
      <c r="N258" s="111">
        <f>VLOOKUP('MATRIZ DE RIESGOS DE SST'!M258,'MAPAS DE RIESGOS INHER Y RESID'!$E$3:$F$7,2,FALSE)</f>
        <v>2</v>
      </c>
      <c r="O258" s="76" t="s">
        <v>186</v>
      </c>
      <c r="P258" s="111">
        <f>VLOOKUP('MATRIZ DE RIESGOS DE SST'!O258,'MAPAS DE RIESGOS INHER Y RESID'!$O$3:$P$7,2,FALSE)</f>
        <v>16</v>
      </c>
      <c r="Q258" s="111">
        <f t="shared" si="47"/>
        <v>32</v>
      </c>
      <c r="R258" s="76" t="str">
        <f>IF(OR('MAPAS DE RIESGOS INHER Y RESID'!$G$7='MATRIZ DE RIESGOS DE SST'!Q258,Q258&lt;'MAPAS DE RIESGOS INHER Y RESID'!$G$3+1),'MAPAS DE RIESGOS INHER Y RESID'!$M$6,IF(OR('MAPAS DE RIESGOS INHER Y RESID'!$H$5='MATRIZ DE RIESGOS DE SST'!Q258,Q258&lt;'MAPAS DE RIESGOS INHER Y RESID'!$I$5+1),'MAPAS DE RIESGOS INHER Y RESID'!$M$5,IF(OR('MAPAS DE RIESGOS INHER Y RESID'!$I$4='MATRIZ DE RIESGOS DE SST'!Q258,Q258&lt;'MAPAS DE RIESGOS INHER Y RESID'!$J$4+1),'MAPAS DE RIESGOS INHER Y RESID'!$M$4,'MAPAS DE RIESGOS INHER Y RESID'!$M$3)))</f>
        <v>MODERADO</v>
      </c>
      <c r="S258" s="116"/>
      <c r="T258" s="116"/>
      <c r="U258" s="116"/>
      <c r="V258" s="117" t="s">
        <v>376</v>
      </c>
      <c r="W258" s="118" t="s">
        <v>177</v>
      </c>
      <c r="X258" s="92">
        <f>VLOOKUP(W258,'MAPAS DE RIESGOS INHER Y RESID'!$E$16:$F$18,2,FALSE)</f>
        <v>0.9</v>
      </c>
      <c r="Y258" s="119">
        <f t="shared" si="51"/>
        <v>3.1999999999999993</v>
      </c>
      <c r="Z258" s="76" t="str">
        <f>IF(OR('MAPAS DE RIESGOS INHER Y RESID'!$G$18='MATRIZ DE RIESGOS DE SST'!Y258,Y258&lt;'MAPAS DE RIESGOS INHER Y RESID'!$G$16+1),'MAPAS DE RIESGOS INHER Y RESID'!$M$19,IF(OR('MAPAS DE RIESGOS INHER Y RESID'!$H$17='MATRIZ DE RIESGOS DE SST'!Y258,Y258&lt;'MAPAS DE RIESGOS INHER Y RESID'!$I$18+1),'MAPAS DE RIESGOS INHER Y RESID'!$M$18,IF(OR('MAPAS DE RIESGOS INHER Y RESID'!$I$17='MATRIZ DE RIESGOS DE SST'!Y258,Y258&lt;'MAPAS DE RIESGOS INHER Y RESID'!$J$17+1),'MAPAS DE RIESGOS INHER Y RESID'!$M$17,'MAPAS DE RIESGOS INHER Y RESID'!$M$16)))</f>
        <v>BAJO</v>
      </c>
      <c r="AA258" s="99" t="str">
        <f>VLOOKUP('MATRIZ DE RIESGOS DE SST'!Z258,'TABLA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59" spans="1:27" ht="195" x14ac:dyDescent="0.25">
      <c r="A259" s="123"/>
      <c r="B259" s="123"/>
      <c r="C259" s="123"/>
      <c r="D259" s="123"/>
      <c r="E259" s="123"/>
      <c r="F259" s="123"/>
      <c r="G259" s="123"/>
      <c r="H259" s="123"/>
      <c r="I259" s="123"/>
      <c r="J259" s="101" t="s">
        <v>294</v>
      </c>
      <c r="K259" s="100" t="s">
        <v>381</v>
      </c>
      <c r="L259" s="101" t="s">
        <v>70</v>
      </c>
      <c r="M259" s="76" t="s">
        <v>182</v>
      </c>
      <c r="N259" s="111">
        <f>VLOOKUP('MATRIZ DE RIESGOS DE SST'!M259,'MAPAS DE RIESGOS INHER Y RESID'!$E$3:$F$7,2,FALSE)</f>
        <v>2</v>
      </c>
      <c r="O259" s="76" t="s">
        <v>186</v>
      </c>
      <c r="P259" s="111">
        <f>VLOOKUP('MATRIZ DE RIESGOS DE SST'!O259,'MAPAS DE RIESGOS INHER Y RESID'!$O$3:$P$7,2,FALSE)</f>
        <v>16</v>
      </c>
      <c r="Q259" s="111">
        <f t="shared" si="47"/>
        <v>32</v>
      </c>
      <c r="R259" s="76" t="str">
        <f>IF(OR('MAPAS DE RIESGOS INHER Y RESID'!$G$7='MATRIZ DE RIESGOS DE SST'!Q259,Q259&lt;'MAPAS DE RIESGOS INHER Y RESID'!$G$3+1),'MAPAS DE RIESGOS INHER Y RESID'!$M$6,IF(OR('MAPAS DE RIESGOS INHER Y RESID'!$H$5='MATRIZ DE RIESGOS DE SST'!Q259,Q259&lt;'MAPAS DE RIESGOS INHER Y RESID'!$I$5+1),'MAPAS DE RIESGOS INHER Y RESID'!$M$5,IF(OR('MAPAS DE RIESGOS INHER Y RESID'!$I$4='MATRIZ DE RIESGOS DE SST'!Q259,Q259&lt;'MAPAS DE RIESGOS INHER Y RESID'!$J$4+1),'MAPAS DE RIESGOS INHER Y RESID'!$M$4,'MAPAS DE RIESGOS INHER Y RESID'!$M$3)))</f>
        <v>MODERADO</v>
      </c>
      <c r="S259" s="116"/>
      <c r="T259" s="116"/>
      <c r="U259" s="116"/>
      <c r="V259" s="117" t="s">
        <v>382</v>
      </c>
      <c r="W259" s="118" t="s">
        <v>177</v>
      </c>
      <c r="X259" s="92">
        <f>VLOOKUP(W259,'MAPAS DE RIESGOS INHER Y RESID'!$E$16:$F$18,2,FALSE)</f>
        <v>0.9</v>
      </c>
      <c r="Y259" s="119">
        <f t="shared" si="51"/>
        <v>3.1999999999999993</v>
      </c>
      <c r="Z259" s="76" t="str">
        <f>IF(OR('MAPAS DE RIESGOS INHER Y RESID'!$G$18='MATRIZ DE RIESGOS DE SST'!Y259,Y259&lt;'MAPAS DE RIESGOS INHER Y RESID'!$G$16+1),'MAPAS DE RIESGOS INHER Y RESID'!$M$19,IF(OR('MAPAS DE RIESGOS INHER Y RESID'!$H$17='MATRIZ DE RIESGOS DE SST'!Y259,Y259&lt;'MAPAS DE RIESGOS INHER Y RESID'!$I$18+1),'MAPAS DE RIESGOS INHER Y RESID'!$M$18,IF(OR('MAPAS DE RIESGOS INHER Y RESID'!$I$17='MATRIZ DE RIESGOS DE SST'!Y259,Y259&lt;'MAPAS DE RIESGOS INHER Y RESID'!$J$17+1),'MAPAS DE RIESGOS INHER Y RESID'!$M$17,'MAPAS DE RIESGOS INHER Y RESID'!$M$16)))</f>
        <v>BAJO</v>
      </c>
      <c r="AA259" s="99" t="str">
        <f>VLOOKUP('MATRIZ DE RIESGOS DE SST'!Z259,'TABLA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60" spans="1:27" s="27" customFormat="1" ht="195" x14ac:dyDescent="0.25">
      <c r="A260" s="123"/>
      <c r="B260" s="123"/>
      <c r="C260" s="123"/>
      <c r="D260" s="123"/>
      <c r="E260" s="123"/>
      <c r="F260" s="123"/>
      <c r="G260" s="123"/>
      <c r="H260" s="123"/>
      <c r="I260" s="123"/>
      <c r="J260" s="100" t="s">
        <v>295</v>
      </c>
      <c r="K260" s="100" t="s">
        <v>384</v>
      </c>
      <c r="L260" s="101" t="s">
        <v>762</v>
      </c>
      <c r="M260" s="76" t="s">
        <v>182</v>
      </c>
      <c r="N260" s="111">
        <f>VLOOKUP('MATRIZ DE RIESGOS DE SST'!M260,'MAPAS DE RIESGOS INHER Y RESID'!$E$3:$F$7,2,FALSE)</f>
        <v>2</v>
      </c>
      <c r="O260" s="76" t="s">
        <v>186</v>
      </c>
      <c r="P260" s="111">
        <f>VLOOKUP('MATRIZ DE RIESGOS DE SST'!O260,'MAPAS DE RIESGOS INHER Y RESID'!$O$3:$P$7,2,FALSE)</f>
        <v>16</v>
      </c>
      <c r="Q260" s="111">
        <f t="shared" ref="Q260:Q265" si="52">+N260*P260</f>
        <v>32</v>
      </c>
      <c r="R260" s="76" t="str">
        <f>IF(OR('MAPAS DE RIESGOS INHER Y RESID'!$G$7='MATRIZ DE RIESGOS DE SST'!Q260,Q260&lt;'MAPAS DE RIESGOS INHER Y RESID'!$G$3+1),'MAPAS DE RIESGOS INHER Y RESID'!$M$6,IF(OR('MAPAS DE RIESGOS INHER Y RESID'!$H$5='MATRIZ DE RIESGOS DE SST'!Q260,Q260&lt;'MAPAS DE RIESGOS INHER Y RESID'!$I$5+1),'MAPAS DE RIESGOS INHER Y RESID'!$M$5,IF(OR('MAPAS DE RIESGOS INHER Y RESID'!$I$4='MATRIZ DE RIESGOS DE SST'!Q260,Q260&lt;'MAPAS DE RIESGOS INHER Y RESID'!$J$4+1),'MAPAS DE RIESGOS INHER Y RESID'!$M$4,'MAPAS DE RIESGOS INHER Y RESID'!$M$3)))</f>
        <v>MODERADO</v>
      </c>
      <c r="S260" s="116"/>
      <c r="T260" s="116" t="s">
        <v>296</v>
      </c>
      <c r="U260" s="116"/>
      <c r="V260" s="117" t="s">
        <v>647</v>
      </c>
      <c r="W260" s="118" t="s">
        <v>177</v>
      </c>
      <c r="X260" s="92">
        <f>VLOOKUP(W260,'MAPAS DE RIESGOS INHER Y RESID'!$E$16:$F$18,2,FALSE)</f>
        <v>0.9</v>
      </c>
      <c r="Y260" s="119">
        <f t="shared" si="51"/>
        <v>3.1999999999999993</v>
      </c>
      <c r="Z260" s="76" t="str">
        <f>IF(OR('MAPAS DE RIESGOS INHER Y RESID'!$G$18='MATRIZ DE RIESGOS DE SST'!Y260,Y260&lt;'MAPAS DE RIESGOS INHER Y RESID'!$G$16+1),'MAPAS DE RIESGOS INHER Y RESID'!$M$19,IF(OR('MAPAS DE RIESGOS INHER Y RESID'!$H$17='MATRIZ DE RIESGOS DE SST'!Y260,Y260&lt;'MAPAS DE RIESGOS INHER Y RESID'!$I$18+1),'MAPAS DE RIESGOS INHER Y RESID'!$M$18,IF(OR('MAPAS DE RIESGOS INHER Y RESID'!$I$17='MATRIZ DE RIESGOS DE SST'!Y260,Y260&lt;'MAPAS DE RIESGOS INHER Y RESID'!$J$17+1),'MAPAS DE RIESGOS INHER Y RESID'!$M$17,'MAPAS DE RIESGOS INHER Y RESID'!$M$16)))</f>
        <v>BAJO</v>
      </c>
      <c r="AA260" s="99" t="str">
        <f>VLOOKUP('MATRIZ DE RIESGOS DE SST'!Z260,'TABLA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61" spans="1:27" s="27" customFormat="1" ht="234" x14ac:dyDescent="0.25">
      <c r="A261" s="123"/>
      <c r="B261" s="123"/>
      <c r="C261" s="123"/>
      <c r="D261" s="123"/>
      <c r="E261" s="123"/>
      <c r="F261" s="123"/>
      <c r="G261" s="123"/>
      <c r="H261" s="123"/>
      <c r="I261" s="123"/>
      <c r="J261" s="101" t="s">
        <v>298</v>
      </c>
      <c r="K261" s="100" t="s">
        <v>388</v>
      </c>
      <c r="L261" s="101" t="s">
        <v>74</v>
      </c>
      <c r="M261" s="76" t="s">
        <v>176</v>
      </c>
      <c r="N261" s="111">
        <f>VLOOKUP('MATRIZ DE RIESGOS DE SST'!M261,'MAPAS DE RIESGOS INHER Y RESID'!$E$3:$F$7,2,FALSE)</f>
        <v>3</v>
      </c>
      <c r="O261" s="76" t="s">
        <v>187</v>
      </c>
      <c r="P261" s="111">
        <f>VLOOKUP('MATRIZ DE RIESGOS DE SST'!O261,'MAPAS DE RIESGOS INHER Y RESID'!$O$3:$P$7,2,FALSE)</f>
        <v>256</v>
      </c>
      <c r="Q261" s="111">
        <f t="shared" si="52"/>
        <v>768</v>
      </c>
      <c r="R261" s="76" t="str">
        <f>IF(OR('MAPAS DE RIESGOS INHER Y RESID'!$G$7='MATRIZ DE RIESGOS DE SST'!Q261,Q261&lt;'MAPAS DE RIESGOS INHER Y RESID'!$G$3+1),'MAPAS DE RIESGOS INHER Y RESID'!$M$6,IF(OR('MAPAS DE RIESGOS INHER Y RESID'!$H$5='MATRIZ DE RIESGOS DE SST'!Q261,Q261&lt;'MAPAS DE RIESGOS INHER Y RESID'!$I$5+1),'MAPAS DE RIESGOS INHER Y RESID'!$M$5,IF(OR('MAPAS DE RIESGOS INHER Y RESID'!$I$4='MATRIZ DE RIESGOS DE SST'!Q261,Q261&lt;'MAPAS DE RIESGOS INHER Y RESID'!$J$4+1),'MAPAS DE RIESGOS INHER Y RESID'!$M$4,'MAPAS DE RIESGOS INHER Y RESID'!$M$3)))</f>
        <v>ALTO</v>
      </c>
      <c r="S261" s="116"/>
      <c r="T261" s="116" t="s">
        <v>389</v>
      </c>
      <c r="U261" s="116" t="s">
        <v>390</v>
      </c>
      <c r="V261" s="117" t="s">
        <v>391</v>
      </c>
      <c r="W261" s="118" t="s">
        <v>177</v>
      </c>
      <c r="X261" s="92">
        <f>VLOOKUP(W261,'MAPAS DE RIESGOS INHER Y RESID'!$E$16:$F$18,2,FALSE)</f>
        <v>0.9</v>
      </c>
      <c r="Y261" s="119">
        <f t="shared" si="51"/>
        <v>76.799999999999955</v>
      </c>
      <c r="Z261" s="76" t="str">
        <f>IF(OR('MAPAS DE RIESGOS INHER Y RESID'!$G$18='MATRIZ DE RIESGOS DE SST'!Y261,Y261&lt;'MAPAS DE RIESGOS INHER Y RESID'!$G$16+1),'MAPAS DE RIESGOS INHER Y RESID'!$M$19,IF(OR('MAPAS DE RIESGOS INHER Y RESID'!$H$17='MATRIZ DE RIESGOS DE SST'!Y261,Y261&lt;'MAPAS DE RIESGOS INHER Y RESID'!$I$18+1),'MAPAS DE RIESGOS INHER Y RESID'!$M$18,IF(OR('MAPAS DE RIESGOS INHER Y RESID'!$I$17='MATRIZ DE RIESGOS DE SST'!Y261,Y261&lt;'MAPAS DE RIESGOS INHER Y RESID'!$J$17+1),'MAPAS DE RIESGOS INHER Y RESID'!$M$17,'MAPAS DE RIESGOS INHER Y RESID'!$M$16)))</f>
        <v>MODERADO</v>
      </c>
      <c r="AA261" s="99" t="str">
        <f>VLOOKUP('MATRIZ DE RIESGOS DE SST'!Z261,'TABLA DE CRITERIOS'!$A$25:$B$28,2,FALSE)</f>
        <v>Reforzar la divulgación y aplicación de los controles existentes para mejorar su eficacia o complementar dichos controles estableciendo el plan de acción necesario, teniendo en cuenta la jerarquía de definición de controles.</v>
      </c>
    </row>
    <row r="262" spans="1:27" s="27" customFormat="1" ht="214.5" x14ac:dyDescent="0.25">
      <c r="A262" s="123"/>
      <c r="B262" s="123"/>
      <c r="C262" s="123"/>
      <c r="D262" s="123"/>
      <c r="E262" s="123"/>
      <c r="F262" s="123"/>
      <c r="G262" s="123"/>
      <c r="H262" s="123"/>
      <c r="I262" s="123"/>
      <c r="J262" s="100" t="s">
        <v>299</v>
      </c>
      <c r="K262" s="100" t="s">
        <v>76</v>
      </c>
      <c r="L262" s="101" t="s">
        <v>762</v>
      </c>
      <c r="M262" s="76" t="s">
        <v>176</v>
      </c>
      <c r="N262" s="111">
        <f>VLOOKUP('MATRIZ DE RIESGOS DE SST'!M262,'MAPAS DE RIESGOS INHER Y RESID'!$E$3:$F$7,2,FALSE)</f>
        <v>3</v>
      </c>
      <c r="O262" s="76" t="s">
        <v>186</v>
      </c>
      <c r="P262" s="111">
        <f>VLOOKUP('MATRIZ DE RIESGOS DE SST'!O262,'MAPAS DE RIESGOS INHER Y RESID'!$O$3:$P$7,2,FALSE)</f>
        <v>16</v>
      </c>
      <c r="Q262" s="111">
        <f t="shared" si="52"/>
        <v>48</v>
      </c>
      <c r="R262" s="76" t="str">
        <f>IF(OR('MAPAS DE RIESGOS INHER Y RESID'!$G$7='MATRIZ DE RIESGOS DE SST'!Q262,Q262&lt;'MAPAS DE RIESGOS INHER Y RESID'!$G$3+1),'MAPAS DE RIESGOS INHER Y RESID'!$M$6,IF(OR('MAPAS DE RIESGOS INHER Y RESID'!$H$5='MATRIZ DE RIESGOS DE SST'!Q262,Q262&lt;'MAPAS DE RIESGOS INHER Y RESID'!$I$5+1),'MAPAS DE RIESGOS INHER Y RESID'!$M$5,IF(OR('MAPAS DE RIESGOS INHER Y RESID'!$I$4='MATRIZ DE RIESGOS DE SST'!Q262,Q262&lt;'MAPAS DE RIESGOS INHER Y RESID'!$J$4+1),'MAPAS DE RIESGOS INHER Y RESID'!$M$4,'MAPAS DE RIESGOS INHER Y RESID'!$M$3)))</f>
        <v>MODERADO</v>
      </c>
      <c r="S262" s="116"/>
      <c r="T262" s="116" t="s">
        <v>300</v>
      </c>
      <c r="U262" s="116" t="s">
        <v>397</v>
      </c>
      <c r="V262" s="117" t="s">
        <v>398</v>
      </c>
      <c r="W262" s="118" t="s">
        <v>177</v>
      </c>
      <c r="X262" s="92">
        <f>VLOOKUP(W262,'MAPAS DE RIESGOS INHER Y RESID'!$E$16:$F$18,2,FALSE)</f>
        <v>0.9</v>
      </c>
      <c r="Y262" s="119">
        <f t="shared" si="51"/>
        <v>4.7999999999999972</v>
      </c>
      <c r="Z262" s="76" t="str">
        <f>IF(OR('MAPAS DE RIESGOS INHER Y RESID'!$G$18='MATRIZ DE RIESGOS DE SST'!Y262,Y262&lt;'MAPAS DE RIESGOS INHER Y RESID'!$G$16+1),'MAPAS DE RIESGOS INHER Y RESID'!$M$19,IF(OR('MAPAS DE RIESGOS INHER Y RESID'!$H$17='MATRIZ DE RIESGOS DE SST'!Y262,Y262&lt;'MAPAS DE RIESGOS INHER Y RESID'!$I$18+1),'MAPAS DE RIESGOS INHER Y RESID'!$M$18,IF(OR('MAPAS DE RIESGOS INHER Y RESID'!$I$17='MATRIZ DE RIESGOS DE SST'!Y262,Y262&lt;'MAPAS DE RIESGOS INHER Y RESID'!$J$17+1),'MAPAS DE RIESGOS INHER Y RESID'!$M$17,'MAPAS DE RIESGOS INHER Y RESID'!$M$16)))</f>
        <v>BAJO</v>
      </c>
      <c r="AA262" s="99" t="str">
        <f>VLOOKUP('MATRIZ DE RIESGOS DE SST'!Z262,'TABLA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63" spans="1:27" s="27" customFormat="1" ht="195" x14ac:dyDescent="0.25">
      <c r="A263" s="123"/>
      <c r="B263" s="123"/>
      <c r="C263" s="123"/>
      <c r="D263" s="123"/>
      <c r="E263" s="123"/>
      <c r="F263" s="123"/>
      <c r="G263" s="123"/>
      <c r="H263" s="123"/>
      <c r="I263" s="123"/>
      <c r="J263" s="101" t="s">
        <v>415</v>
      </c>
      <c r="K263" s="100" t="s">
        <v>393</v>
      </c>
      <c r="L263" s="101" t="s">
        <v>762</v>
      </c>
      <c r="M263" s="76" t="s">
        <v>183</v>
      </c>
      <c r="N263" s="111">
        <f>VLOOKUP('MATRIZ DE RIESGOS DE SST'!M263,'MAPAS DE RIESGOS INHER Y RESID'!$E$3:$F$7,2,FALSE)</f>
        <v>1</v>
      </c>
      <c r="O263" s="76" t="s">
        <v>186</v>
      </c>
      <c r="P263" s="111">
        <f>VLOOKUP('MATRIZ DE RIESGOS DE SST'!O263,'MAPAS DE RIESGOS INHER Y RESID'!$O$3:$P$7,2,FALSE)</f>
        <v>16</v>
      </c>
      <c r="Q263" s="111">
        <f t="shared" si="52"/>
        <v>16</v>
      </c>
      <c r="R263" s="76" t="str">
        <f>IF(OR('MAPAS DE RIESGOS INHER Y RESID'!$G$7='MATRIZ DE RIESGOS DE SST'!Q263,Q263&lt;'MAPAS DE RIESGOS INHER Y RESID'!$G$3+1),'MAPAS DE RIESGOS INHER Y RESID'!$M$6,IF(OR('MAPAS DE RIESGOS INHER Y RESID'!$H$5='MATRIZ DE RIESGOS DE SST'!Q263,Q263&lt;'MAPAS DE RIESGOS INHER Y RESID'!$I$5+1),'MAPAS DE RIESGOS INHER Y RESID'!$M$5,IF(OR('MAPAS DE RIESGOS INHER Y RESID'!$I$4='MATRIZ DE RIESGOS DE SST'!Q263,Q263&lt;'MAPAS DE RIESGOS INHER Y RESID'!$J$4+1),'MAPAS DE RIESGOS INHER Y RESID'!$M$4,'MAPAS DE RIESGOS INHER Y RESID'!$M$3)))</f>
        <v>MODERADO</v>
      </c>
      <c r="S263" s="116"/>
      <c r="T263" s="116" t="s">
        <v>399</v>
      </c>
      <c r="U263" s="116"/>
      <c r="V263" s="117" t="s">
        <v>297</v>
      </c>
      <c r="W263" s="118" t="s">
        <v>177</v>
      </c>
      <c r="X263" s="92">
        <f>VLOOKUP(W263,'MAPAS DE RIESGOS INHER Y RESID'!$E$16:$F$18,2,FALSE)</f>
        <v>0.9</v>
      </c>
      <c r="Y263" s="119">
        <f t="shared" si="51"/>
        <v>1.5999999999999996</v>
      </c>
      <c r="Z263" s="76" t="str">
        <f>IF(OR('MAPAS DE RIESGOS INHER Y RESID'!$G$18='MATRIZ DE RIESGOS DE SST'!Y263,Y263&lt;'MAPAS DE RIESGOS INHER Y RESID'!$G$16+1),'MAPAS DE RIESGOS INHER Y RESID'!$M$19,IF(OR('MAPAS DE RIESGOS INHER Y RESID'!$H$17='MATRIZ DE RIESGOS DE SST'!Y263,Y263&lt;'MAPAS DE RIESGOS INHER Y RESID'!$I$18+1),'MAPAS DE RIESGOS INHER Y RESID'!$M$18,IF(OR('MAPAS DE RIESGOS INHER Y RESID'!$I$17='MATRIZ DE RIESGOS DE SST'!Y263,Y263&lt;'MAPAS DE RIESGOS INHER Y RESID'!$J$17+1),'MAPAS DE RIESGOS INHER Y RESID'!$M$17,'MAPAS DE RIESGOS INHER Y RESID'!$M$16)))</f>
        <v>BAJO</v>
      </c>
      <c r="AA263" s="99" t="str">
        <f>VLOOKUP('MATRIZ DE RIESGOS DE SST'!Z263,'TABLA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64" spans="1:27" s="27" customFormat="1" ht="195" x14ac:dyDescent="0.25">
      <c r="A264" s="123"/>
      <c r="B264" s="123"/>
      <c r="C264" s="123"/>
      <c r="D264" s="123"/>
      <c r="E264" s="123"/>
      <c r="F264" s="123"/>
      <c r="G264" s="123"/>
      <c r="H264" s="123"/>
      <c r="I264" s="123"/>
      <c r="J264" s="101" t="s">
        <v>301</v>
      </c>
      <c r="K264" s="100" t="s">
        <v>402</v>
      </c>
      <c r="L264" s="101" t="s">
        <v>763</v>
      </c>
      <c r="M264" s="76" t="s">
        <v>182</v>
      </c>
      <c r="N264" s="111">
        <f>VLOOKUP('MATRIZ DE RIESGOS DE SST'!M264,'MAPAS DE RIESGOS INHER Y RESID'!$E$3:$F$7,2,FALSE)</f>
        <v>2</v>
      </c>
      <c r="O264" s="76" t="s">
        <v>186</v>
      </c>
      <c r="P264" s="111">
        <f>VLOOKUP('MATRIZ DE RIESGOS DE SST'!O264,'MAPAS DE RIESGOS INHER Y RESID'!$O$3:$P$7,2,FALSE)</f>
        <v>16</v>
      </c>
      <c r="Q264" s="111">
        <f t="shared" si="52"/>
        <v>32</v>
      </c>
      <c r="R264" s="76" t="str">
        <f>IF(OR('MAPAS DE RIESGOS INHER Y RESID'!$G$7='MATRIZ DE RIESGOS DE SST'!Q264,Q264&lt;'MAPAS DE RIESGOS INHER Y RESID'!$G$3+1),'MAPAS DE RIESGOS INHER Y RESID'!$M$6,IF(OR('MAPAS DE RIESGOS INHER Y RESID'!$H$5='MATRIZ DE RIESGOS DE SST'!Q264,Q264&lt;'MAPAS DE RIESGOS INHER Y RESID'!$I$5+1),'MAPAS DE RIESGOS INHER Y RESID'!$M$5,IF(OR('MAPAS DE RIESGOS INHER Y RESID'!$I$4='MATRIZ DE RIESGOS DE SST'!Q264,Q264&lt;'MAPAS DE RIESGOS INHER Y RESID'!$J$4+1),'MAPAS DE RIESGOS INHER Y RESID'!$M$4,'MAPAS DE RIESGOS INHER Y RESID'!$M$3)))</f>
        <v>MODERADO</v>
      </c>
      <c r="S264" s="116" t="s">
        <v>403</v>
      </c>
      <c r="T264" s="116"/>
      <c r="U264" s="116" t="s">
        <v>404</v>
      </c>
      <c r="V264" s="117" t="s">
        <v>405</v>
      </c>
      <c r="W264" s="118" t="s">
        <v>177</v>
      </c>
      <c r="X264" s="92">
        <f>VLOOKUP(W264,'MAPAS DE RIESGOS INHER Y RESID'!$E$16:$F$18,2,FALSE)</f>
        <v>0.9</v>
      </c>
      <c r="Y264" s="119">
        <f t="shared" si="51"/>
        <v>3.1999999999999993</v>
      </c>
      <c r="Z264" s="76" t="str">
        <f>IF(OR('MAPAS DE RIESGOS INHER Y RESID'!$G$18='MATRIZ DE RIESGOS DE SST'!Y264,Y264&lt;'MAPAS DE RIESGOS INHER Y RESID'!$G$16+1),'MAPAS DE RIESGOS INHER Y RESID'!$M$19,IF(OR('MAPAS DE RIESGOS INHER Y RESID'!$H$17='MATRIZ DE RIESGOS DE SST'!Y264,Y264&lt;'MAPAS DE RIESGOS INHER Y RESID'!$I$18+1),'MAPAS DE RIESGOS INHER Y RESID'!$M$18,IF(OR('MAPAS DE RIESGOS INHER Y RESID'!$I$17='MATRIZ DE RIESGOS DE SST'!Y264,Y264&lt;'MAPAS DE RIESGOS INHER Y RESID'!$J$17+1),'MAPAS DE RIESGOS INHER Y RESID'!$M$17,'MAPAS DE RIESGOS INHER Y RESID'!$M$16)))</f>
        <v>BAJO</v>
      </c>
      <c r="AA264" s="99" t="str">
        <f>VLOOKUP('MATRIZ DE RIESGOS DE SST'!Z264,'TABLA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65" spans="1:27" s="27" customFormat="1" ht="195" x14ac:dyDescent="0.25">
      <c r="A265" s="123"/>
      <c r="B265" s="123"/>
      <c r="C265" s="123"/>
      <c r="D265" s="123"/>
      <c r="E265" s="123"/>
      <c r="F265" s="123"/>
      <c r="G265" s="123"/>
      <c r="H265" s="123"/>
      <c r="I265" s="123"/>
      <c r="J265" s="101" t="s">
        <v>424</v>
      </c>
      <c r="K265" s="100" t="s">
        <v>427</v>
      </c>
      <c r="L265" s="101" t="s">
        <v>764</v>
      </c>
      <c r="M265" s="76" t="s">
        <v>182</v>
      </c>
      <c r="N265" s="111">
        <f>VLOOKUP('MATRIZ DE RIESGOS DE SST'!M265,'MAPAS DE RIESGOS INHER Y RESID'!$E$3:$F$7,2,FALSE)</f>
        <v>2</v>
      </c>
      <c r="O265" s="76" t="s">
        <v>186</v>
      </c>
      <c r="P265" s="111">
        <f>VLOOKUP('MATRIZ DE RIESGOS DE SST'!O265,'MAPAS DE RIESGOS INHER Y RESID'!$O$3:$P$7,2,FALSE)</f>
        <v>16</v>
      </c>
      <c r="Q265" s="111">
        <f t="shared" si="52"/>
        <v>32</v>
      </c>
      <c r="R265" s="76" t="str">
        <f>IF(OR('MAPAS DE RIESGOS INHER Y RESID'!$G$7='MATRIZ DE RIESGOS DE SST'!Q265,Q265&lt;'MAPAS DE RIESGOS INHER Y RESID'!$G$3+1),'MAPAS DE RIESGOS INHER Y RESID'!$M$6,IF(OR('MAPAS DE RIESGOS INHER Y RESID'!$H$5='MATRIZ DE RIESGOS DE SST'!Q265,Q265&lt;'MAPAS DE RIESGOS INHER Y RESID'!$I$5+1),'MAPAS DE RIESGOS INHER Y RESID'!$M$5,IF(OR('MAPAS DE RIESGOS INHER Y RESID'!$I$4='MATRIZ DE RIESGOS DE SST'!Q265,Q265&lt;'MAPAS DE RIESGOS INHER Y RESID'!$J$4+1),'MAPAS DE RIESGOS INHER Y RESID'!$M$4,'MAPAS DE RIESGOS INHER Y RESID'!$M$3)))</f>
        <v>MODERADO</v>
      </c>
      <c r="S265" s="116" t="s">
        <v>428</v>
      </c>
      <c r="T265" s="116" t="s">
        <v>437</v>
      </c>
      <c r="U265" s="116" t="s">
        <v>264</v>
      </c>
      <c r="V265" s="117" t="s">
        <v>434</v>
      </c>
      <c r="W265" s="118" t="s">
        <v>177</v>
      </c>
      <c r="X265" s="92">
        <f>VLOOKUP(W265,'MAPAS DE RIESGOS INHER Y RESID'!$E$16:$F$18,2,FALSE)</f>
        <v>0.9</v>
      </c>
      <c r="Y265" s="119">
        <f t="shared" si="51"/>
        <v>3.1999999999999993</v>
      </c>
      <c r="Z265" s="76" t="str">
        <f>IF(OR('MAPAS DE RIESGOS INHER Y RESID'!$G$18='MATRIZ DE RIESGOS DE SST'!Y265,Y265&lt;'MAPAS DE RIESGOS INHER Y RESID'!$G$16+1),'MAPAS DE RIESGOS INHER Y RESID'!$M$19,IF(OR('MAPAS DE RIESGOS INHER Y RESID'!$H$17='MATRIZ DE RIESGOS DE SST'!Y265,Y265&lt;'MAPAS DE RIESGOS INHER Y RESID'!$I$18+1),'MAPAS DE RIESGOS INHER Y RESID'!$M$18,IF(OR('MAPAS DE RIESGOS INHER Y RESID'!$I$17='MATRIZ DE RIESGOS DE SST'!Y265,Y265&lt;'MAPAS DE RIESGOS INHER Y RESID'!$J$17+1),'MAPAS DE RIESGOS INHER Y RESID'!$M$17,'MAPAS DE RIESGOS INHER Y RESID'!$M$16)))</f>
        <v>BAJO</v>
      </c>
      <c r="AA265" s="99" t="str">
        <f>VLOOKUP('MATRIZ DE RIESGOS DE SST'!Z265,'TABLA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66" spans="1:27" ht="195" x14ac:dyDescent="0.25">
      <c r="A266" s="123"/>
      <c r="B266" s="123"/>
      <c r="C266" s="123"/>
      <c r="D266" s="123"/>
      <c r="E266" s="123"/>
      <c r="F266" s="123"/>
      <c r="G266" s="123"/>
      <c r="H266" s="123"/>
      <c r="I266" s="123"/>
      <c r="J266" s="99" t="s">
        <v>475</v>
      </c>
      <c r="K266" s="102" t="s">
        <v>94</v>
      </c>
      <c r="L266" s="99" t="s">
        <v>621</v>
      </c>
      <c r="M266" s="76" t="s">
        <v>176</v>
      </c>
      <c r="N266" s="111">
        <f>VLOOKUP('MATRIZ DE RIESGOS DE SST'!M266,'MAPAS DE RIESGOS INHER Y RESID'!$E$3:$F$7,2,FALSE)</f>
        <v>3</v>
      </c>
      <c r="O266" s="76" t="s">
        <v>185</v>
      </c>
      <c r="P266" s="111">
        <f>VLOOKUP('MATRIZ DE RIESGOS DE SST'!O266,'MAPAS DE RIESGOS INHER Y RESID'!$O$3:$P$7,2,FALSE)</f>
        <v>4</v>
      </c>
      <c r="Q266" s="111">
        <f t="shared" si="47"/>
        <v>12</v>
      </c>
      <c r="R266" s="76" t="str">
        <f>IF(OR('MAPAS DE RIESGOS INHER Y RESID'!$G$7='MATRIZ DE RIESGOS DE SST'!Q266,Q266&lt;'MAPAS DE RIESGOS INHER Y RESID'!$G$3+1),'MAPAS DE RIESGOS INHER Y RESID'!$M$6,IF(OR('MAPAS DE RIESGOS INHER Y RESID'!$H$5='MATRIZ DE RIESGOS DE SST'!Q266,Q266&lt;'MAPAS DE RIESGOS INHER Y RESID'!$I$5+1),'MAPAS DE RIESGOS INHER Y RESID'!$M$5,IF(OR('MAPAS DE RIESGOS INHER Y RESID'!$I$4='MATRIZ DE RIESGOS DE SST'!Q266,Q266&lt;'MAPAS DE RIESGOS INHER Y RESID'!$J$4+1),'MAPAS DE RIESGOS INHER Y RESID'!$M$4,'MAPAS DE RIESGOS INHER Y RESID'!$M$3)))</f>
        <v>MODERADO</v>
      </c>
      <c r="S266" s="116"/>
      <c r="T266" s="116" t="s">
        <v>251</v>
      </c>
      <c r="U266" s="116" t="s">
        <v>480</v>
      </c>
      <c r="V266" s="117" t="s">
        <v>252</v>
      </c>
      <c r="W266" s="118" t="s">
        <v>176</v>
      </c>
      <c r="X266" s="92">
        <f>VLOOKUP(W266,'MAPAS DE RIESGOS INHER Y RESID'!$E$16:$F$18,2,FALSE)</f>
        <v>0.4</v>
      </c>
      <c r="Y266" s="119">
        <f t="shared" si="48"/>
        <v>7.1999999999999993</v>
      </c>
      <c r="Z266" s="76" t="str">
        <f>IF(OR('MAPAS DE RIESGOS INHER Y RESID'!$G$18='MATRIZ DE RIESGOS DE SST'!Y266,Y266&lt;'MAPAS DE RIESGOS INHER Y RESID'!$G$16+1),'MAPAS DE RIESGOS INHER Y RESID'!$M$19,IF(OR('MAPAS DE RIESGOS INHER Y RESID'!$H$17='MATRIZ DE RIESGOS DE SST'!Y266,Y266&lt;'MAPAS DE RIESGOS INHER Y RESID'!$I$18+1),'MAPAS DE RIESGOS INHER Y RESID'!$M$18,IF(OR('MAPAS DE RIESGOS INHER Y RESID'!$I$17='MATRIZ DE RIESGOS DE SST'!Y266,Y266&lt;'MAPAS DE RIESGOS INHER Y RESID'!$J$17+1),'MAPAS DE RIESGOS INHER Y RESID'!$M$17,'MAPAS DE RIESGOS INHER Y RESID'!$M$16)))</f>
        <v>BAJO</v>
      </c>
      <c r="AA266" s="99" t="str">
        <f>VLOOKUP('MATRIZ DE RIESGOS DE SST'!Z266,'TABLA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67" spans="1:27" ht="156" x14ac:dyDescent="0.25">
      <c r="A267" s="123"/>
      <c r="B267" s="123"/>
      <c r="C267" s="123"/>
      <c r="D267" s="123"/>
      <c r="E267" s="123"/>
      <c r="F267" s="123"/>
      <c r="G267" s="123"/>
      <c r="H267" s="123"/>
      <c r="I267" s="123"/>
      <c r="J267" s="100" t="s">
        <v>489</v>
      </c>
      <c r="K267" s="100" t="s">
        <v>492</v>
      </c>
      <c r="L267" s="101" t="s">
        <v>491</v>
      </c>
      <c r="M267" s="76" t="s">
        <v>176</v>
      </c>
      <c r="N267" s="111">
        <f>VLOOKUP('MATRIZ DE RIESGOS DE SST'!M267,'MAPAS DE RIESGOS INHER Y RESID'!$E$3:$F$7,2,FALSE)</f>
        <v>3</v>
      </c>
      <c r="O267" s="76" t="s">
        <v>186</v>
      </c>
      <c r="P267" s="111">
        <f>VLOOKUP('MATRIZ DE RIESGOS DE SST'!O267,'MAPAS DE RIESGOS INHER Y RESID'!$O$3:$P$7,2,FALSE)</f>
        <v>16</v>
      </c>
      <c r="Q267" s="111">
        <f t="shared" si="47"/>
        <v>48</v>
      </c>
      <c r="R267" s="76" t="str">
        <f>IF(OR('MAPAS DE RIESGOS INHER Y RESID'!$G$7='MATRIZ DE RIESGOS DE SST'!Q267,Q267&lt;'MAPAS DE RIESGOS INHER Y RESID'!$G$3+1),'MAPAS DE RIESGOS INHER Y RESID'!$M$6,IF(OR('MAPAS DE RIESGOS INHER Y RESID'!$H$5='MATRIZ DE RIESGOS DE SST'!Q267,Q267&lt;'MAPAS DE RIESGOS INHER Y RESID'!$I$5+1),'MAPAS DE RIESGOS INHER Y RESID'!$M$5,IF(OR('MAPAS DE RIESGOS INHER Y RESID'!$I$4='MATRIZ DE RIESGOS DE SST'!Q267,Q267&lt;'MAPAS DE RIESGOS INHER Y RESID'!$J$4+1),'MAPAS DE RIESGOS INHER Y RESID'!$M$4,'MAPAS DE RIESGOS INHER Y RESID'!$M$3)))</f>
        <v>MODERADO</v>
      </c>
      <c r="S267" s="116"/>
      <c r="T267" s="116"/>
      <c r="U267" s="116" t="s">
        <v>452</v>
      </c>
      <c r="V267" s="117" t="s">
        <v>257</v>
      </c>
      <c r="W267" s="118" t="s">
        <v>176</v>
      </c>
      <c r="X267" s="92">
        <f>VLOOKUP(W267,'MAPAS DE RIESGOS INHER Y RESID'!$E$16:$F$18,2,FALSE)</f>
        <v>0.4</v>
      </c>
      <c r="Y267" s="119">
        <f t="shared" si="48"/>
        <v>28.799999999999997</v>
      </c>
      <c r="Z267" s="76" t="str">
        <f>IF(OR('MAPAS DE RIESGOS INHER Y RESID'!$G$18='MATRIZ DE RIESGOS DE SST'!Y267,Y267&lt;'MAPAS DE RIESGOS INHER Y RESID'!$G$16+1),'MAPAS DE RIESGOS INHER Y RESID'!$M$19,IF(OR('MAPAS DE RIESGOS INHER Y RESID'!$H$17='MATRIZ DE RIESGOS DE SST'!Y267,Y267&lt;'MAPAS DE RIESGOS INHER Y RESID'!$I$18+1),'MAPAS DE RIESGOS INHER Y RESID'!$M$18,IF(OR('MAPAS DE RIESGOS INHER Y RESID'!$I$17='MATRIZ DE RIESGOS DE SST'!Y267,Y267&lt;'MAPAS DE RIESGOS INHER Y RESID'!$J$17+1),'MAPAS DE RIESGOS INHER Y RESID'!$M$17,'MAPAS DE RIESGOS INHER Y RESID'!$M$16)))</f>
        <v>MODERADO</v>
      </c>
      <c r="AA267" s="99" t="str">
        <f>VLOOKUP('MATRIZ DE RIESGOS DE SST'!Z267,'TABLA DE CRITERIOS'!$A$25:$B$28,2,FALSE)</f>
        <v>Reforzar la divulgación y aplicación de los controles existentes para mejorar su eficacia o complementar dichos controles estableciendo el plan de acción necesario, teniendo en cuenta la jerarquía de definición de controles.</v>
      </c>
    </row>
    <row r="268" spans="1:27" ht="195" x14ac:dyDescent="0.25">
      <c r="A268" s="123"/>
      <c r="B268" s="123"/>
      <c r="C268" s="123"/>
      <c r="D268" s="123"/>
      <c r="E268" s="123"/>
      <c r="F268" s="123"/>
      <c r="G268" s="123"/>
      <c r="H268" s="123"/>
      <c r="I268" s="123"/>
      <c r="J268" s="99" t="s">
        <v>544</v>
      </c>
      <c r="K268" s="102" t="s">
        <v>108</v>
      </c>
      <c r="L268" s="99" t="s">
        <v>109</v>
      </c>
      <c r="M268" s="76" t="s">
        <v>182</v>
      </c>
      <c r="N268" s="111">
        <f>VLOOKUP('MATRIZ DE RIESGOS DE SST'!M268,'MAPAS DE RIESGOS INHER Y RESID'!$E$3:$F$7,2,FALSE)</f>
        <v>2</v>
      </c>
      <c r="O268" s="76" t="s">
        <v>185</v>
      </c>
      <c r="P268" s="111">
        <f>VLOOKUP('MATRIZ DE RIESGOS DE SST'!O268,'MAPAS DE RIESGOS INHER Y RESID'!$O$3:$P$7,2,FALSE)</f>
        <v>4</v>
      </c>
      <c r="Q268" s="111">
        <f t="shared" si="47"/>
        <v>8</v>
      </c>
      <c r="R268" s="76" t="str">
        <f>IF(OR('MAPAS DE RIESGOS INHER Y RESID'!$G$7='MATRIZ DE RIESGOS DE SST'!Q268,Q268&lt;'MAPAS DE RIESGOS INHER Y RESID'!$G$3+1),'MAPAS DE RIESGOS INHER Y RESID'!$M$6,IF(OR('MAPAS DE RIESGOS INHER Y RESID'!$H$5='MATRIZ DE RIESGOS DE SST'!Q268,Q268&lt;'MAPAS DE RIESGOS INHER Y RESID'!$I$5+1),'MAPAS DE RIESGOS INHER Y RESID'!$M$5,IF(OR('MAPAS DE RIESGOS INHER Y RESID'!$I$4='MATRIZ DE RIESGOS DE SST'!Q268,Q268&lt;'MAPAS DE RIESGOS INHER Y RESID'!$J$4+1),'MAPAS DE RIESGOS INHER Y RESID'!$M$4,'MAPAS DE RIESGOS INHER Y RESID'!$M$3)))</f>
        <v>BAJO</v>
      </c>
      <c r="S268" s="116" t="s">
        <v>259</v>
      </c>
      <c r="T268" s="116" t="s">
        <v>548</v>
      </c>
      <c r="U268" s="116" t="s">
        <v>546</v>
      </c>
      <c r="V268" s="117" t="s">
        <v>552</v>
      </c>
      <c r="W268" s="118" t="s">
        <v>177</v>
      </c>
      <c r="X268" s="92">
        <f>VLOOKUP(W268,'MAPAS DE RIESGOS INHER Y RESID'!$E$16:$F$18,2,FALSE)</f>
        <v>0.9</v>
      </c>
      <c r="Y268" s="119">
        <f t="shared" si="48"/>
        <v>0.79999999999999982</v>
      </c>
      <c r="Z268" s="76" t="str">
        <f>IF(OR('MAPAS DE RIESGOS INHER Y RESID'!$G$18='MATRIZ DE RIESGOS DE SST'!Y268,Y268&lt;'MAPAS DE RIESGOS INHER Y RESID'!$G$16+1),'MAPAS DE RIESGOS INHER Y RESID'!$M$19,IF(OR('MAPAS DE RIESGOS INHER Y RESID'!$H$17='MATRIZ DE RIESGOS DE SST'!Y268,Y268&lt;'MAPAS DE RIESGOS INHER Y RESID'!$I$18+1),'MAPAS DE RIESGOS INHER Y RESID'!$M$18,IF(OR('MAPAS DE RIESGOS INHER Y RESID'!$I$17='MATRIZ DE RIESGOS DE SST'!Y268,Y268&lt;'MAPAS DE RIESGOS INHER Y RESID'!$J$17+1),'MAPAS DE RIESGOS INHER Y RESID'!$M$17,'MAPAS DE RIESGOS INHER Y RESID'!$M$16)))</f>
        <v>BAJO</v>
      </c>
      <c r="AA268" s="99" t="str">
        <f>VLOOKUP('MATRIZ DE RIESGOS DE SST'!Z268,'TABLA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69" spans="1:27" ht="195" x14ac:dyDescent="0.25">
      <c r="A269" s="123"/>
      <c r="B269" s="123"/>
      <c r="C269" s="123"/>
      <c r="D269" s="123"/>
      <c r="E269" s="123"/>
      <c r="F269" s="123"/>
      <c r="G269" s="123"/>
      <c r="H269" s="123"/>
      <c r="I269" s="123"/>
      <c r="J269" s="99" t="s">
        <v>561</v>
      </c>
      <c r="K269" s="102" t="s">
        <v>111</v>
      </c>
      <c r="L269" s="99" t="s">
        <v>109</v>
      </c>
      <c r="M269" s="76" t="s">
        <v>182</v>
      </c>
      <c r="N269" s="111">
        <f>VLOOKUP('MATRIZ DE RIESGOS DE SST'!M269,'MAPAS DE RIESGOS INHER Y RESID'!$E$3:$F$7,2,FALSE)</f>
        <v>2</v>
      </c>
      <c r="O269" s="76" t="s">
        <v>185</v>
      </c>
      <c r="P269" s="111">
        <f>VLOOKUP('MATRIZ DE RIESGOS DE SST'!O269,'MAPAS DE RIESGOS INHER Y RESID'!$O$3:$P$7,2,FALSE)</f>
        <v>4</v>
      </c>
      <c r="Q269" s="111">
        <f t="shared" si="47"/>
        <v>8</v>
      </c>
      <c r="R269" s="76" t="str">
        <f>IF(OR('MAPAS DE RIESGOS INHER Y RESID'!$G$7='MATRIZ DE RIESGOS DE SST'!Q269,Q269&lt;'MAPAS DE RIESGOS INHER Y RESID'!$G$3+1),'MAPAS DE RIESGOS INHER Y RESID'!$M$6,IF(OR('MAPAS DE RIESGOS INHER Y RESID'!$H$5='MATRIZ DE RIESGOS DE SST'!Q269,Q269&lt;'MAPAS DE RIESGOS INHER Y RESID'!$I$5+1),'MAPAS DE RIESGOS INHER Y RESID'!$M$5,IF(OR('MAPAS DE RIESGOS INHER Y RESID'!$I$4='MATRIZ DE RIESGOS DE SST'!Q269,Q269&lt;'MAPAS DE RIESGOS INHER Y RESID'!$J$4+1),'MAPAS DE RIESGOS INHER Y RESID'!$M$4,'MAPAS DE RIESGOS INHER Y RESID'!$M$3)))</f>
        <v>BAJO</v>
      </c>
      <c r="S269" s="116"/>
      <c r="T269" s="116"/>
      <c r="U269" s="116" t="s">
        <v>554</v>
      </c>
      <c r="V269" s="117" t="s">
        <v>558</v>
      </c>
      <c r="W269" s="118" t="s">
        <v>177</v>
      </c>
      <c r="X269" s="92">
        <f>VLOOKUP(W269,'MAPAS DE RIESGOS INHER Y RESID'!$E$16:$F$18,2,FALSE)</f>
        <v>0.9</v>
      </c>
      <c r="Y269" s="119">
        <f t="shared" si="48"/>
        <v>0.79999999999999982</v>
      </c>
      <c r="Z269" s="76" t="str">
        <f>IF(OR('MAPAS DE RIESGOS INHER Y RESID'!$G$18='MATRIZ DE RIESGOS DE SST'!Y269,Y269&lt;'MAPAS DE RIESGOS INHER Y RESID'!$G$16+1),'MAPAS DE RIESGOS INHER Y RESID'!$M$19,IF(OR('MAPAS DE RIESGOS INHER Y RESID'!$H$17='MATRIZ DE RIESGOS DE SST'!Y269,Y269&lt;'MAPAS DE RIESGOS INHER Y RESID'!$I$18+1),'MAPAS DE RIESGOS INHER Y RESID'!$M$18,IF(OR('MAPAS DE RIESGOS INHER Y RESID'!$I$17='MATRIZ DE RIESGOS DE SST'!Y269,Y269&lt;'MAPAS DE RIESGOS INHER Y RESID'!$J$17+1),'MAPAS DE RIESGOS INHER Y RESID'!$M$17,'MAPAS DE RIESGOS INHER Y RESID'!$M$16)))</f>
        <v>BAJO</v>
      </c>
      <c r="AA269" s="99" t="str">
        <f>VLOOKUP('MATRIZ DE RIESGOS DE SST'!Z269,'TABLA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70" spans="1:27" ht="195" x14ac:dyDescent="0.25">
      <c r="A270" s="123"/>
      <c r="B270" s="124"/>
      <c r="C270" s="124"/>
      <c r="D270" s="124"/>
      <c r="E270" s="124"/>
      <c r="F270" s="124"/>
      <c r="G270" s="124"/>
      <c r="H270" s="124"/>
      <c r="I270" s="124"/>
      <c r="J270" s="100" t="s">
        <v>759</v>
      </c>
      <c r="K270" s="100" t="s">
        <v>576</v>
      </c>
      <c r="L270" s="101" t="s">
        <v>766</v>
      </c>
      <c r="M270" s="76" t="s">
        <v>182</v>
      </c>
      <c r="N270" s="111">
        <f>VLOOKUP('MATRIZ DE RIESGOS DE SST'!M270,'MAPAS DE RIESGOS INHER Y RESID'!$E$3:$F$7,2,FALSE)</f>
        <v>2</v>
      </c>
      <c r="O270" s="76" t="s">
        <v>186</v>
      </c>
      <c r="P270" s="111">
        <f>VLOOKUP('MATRIZ DE RIESGOS DE SST'!O270,'MAPAS DE RIESGOS INHER Y RESID'!$O$3:$P$7,2,FALSE)</f>
        <v>16</v>
      </c>
      <c r="Q270" s="111">
        <f t="shared" si="47"/>
        <v>32</v>
      </c>
      <c r="R270" s="76" t="str">
        <f>IF(OR('MAPAS DE RIESGOS INHER Y RESID'!$G$7='MATRIZ DE RIESGOS DE SST'!Q270,Q270&lt;'MAPAS DE RIESGOS INHER Y RESID'!$G$3+1),'MAPAS DE RIESGOS INHER Y RESID'!$M$6,IF(OR('MAPAS DE RIESGOS INHER Y RESID'!$H$5='MATRIZ DE RIESGOS DE SST'!Q270,Q270&lt;'MAPAS DE RIESGOS INHER Y RESID'!$I$5+1),'MAPAS DE RIESGOS INHER Y RESID'!$M$5,IF(OR('MAPAS DE RIESGOS INHER Y RESID'!$I$4='MATRIZ DE RIESGOS DE SST'!Q270,Q270&lt;'MAPAS DE RIESGOS INHER Y RESID'!$J$4+1),'MAPAS DE RIESGOS INHER Y RESID'!$M$4,'MAPAS DE RIESGOS INHER Y RESID'!$M$3)))</f>
        <v>MODERADO</v>
      </c>
      <c r="S270" s="116" t="s">
        <v>259</v>
      </c>
      <c r="T270" s="116" t="s">
        <v>582</v>
      </c>
      <c r="U270" s="116" t="s">
        <v>566</v>
      </c>
      <c r="V270" s="117" t="s">
        <v>579</v>
      </c>
      <c r="W270" s="118" t="s">
        <v>177</v>
      </c>
      <c r="X270" s="92">
        <f>VLOOKUP(W270,'MAPAS DE RIESGOS INHER Y RESID'!$E$16:$F$18,2,FALSE)</f>
        <v>0.9</v>
      </c>
      <c r="Y270" s="119">
        <f t="shared" si="48"/>
        <v>3.1999999999999993</v>
      </c>
      <c r="Z270" s="76" t="str">
        <f>IF(OR('MAPAS DE RIESGOS INHER Y RESID'!$G$18='MATRIZ DE RIESGOS DE SST'!Y270,Y270&lt;'MAPAS DE RIESGOS INHER Y RESID'!$G$16+1),'MAPAS DE RIESGOS INHER Y RESID'!$M$19,IF(OR('MAPAS DE RIESGOS INHER Y RESID'!$H$17='MATRIZ DE RIESGOS DE SST'!Y270,Y270&lt;'MAPAS DE RIESGOS INHER Y RESID'!$I$18+1),'MAPAS DE RIESGOS INHER Y RESID'!$M$18,IF(OR('MAPAS DE RIESGOS INHER Y RESID'!$I$17='MATRIZ DE RIESGOS DE SST'!Y270,Y270&lt;'MAPAS DE RIESGOS INHER Y RESID'!$J$17+1),'MAPAS DE RIESGOS INHER Y RESID'!$M$17,'MAPAS DE RIESGOS INHER Y RESID'!$M$16)))</f>
        <v>BAJO</v>
      </c>
      <c r="AA270" s="99" t="str">
        <f>VLOOKUP('MATRIZ DE RIESGOS DE SST'!Z270,'TABLA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71" spans="1:27" ht="214.5" x14ac:dyDescent="0.25">
      <c r="A271" s="123"/>
      <c r="B271" s="122" t="s">
        <v>666</v>
      </c>
      <c r="C271" s="122"/>
      <c r="D271" s="122" t="s">
        <v>245</v>
      </c>
      <c r="E271" s="122" t="s">
        <v>245</v>
      </c>
      <c r="F271" s="122" t="s">
        <v>245</v>
      </c>
      <c r="G271" s="122" t="s">
        <v>245</v>
      </c>
      <c r="H271" s="122"/>
      <c r="I271" s="122" t="s">
        <v>753</v>
      </c>
      <c r="J271" s="99" t="s">
        <v>276</v>
      </c>
      <c r="K271" s="102" t="s">
        <v>682</v>
      </c>
      <c r="L271" s="99" t="s">
        <v>683</v>
      </c>
      <c r="M271" s="76" t="s">
        <v>176</v>
      </c>
      <c r="N271" s="111">
        <f>VLOOKUP('MATRIZ DE RIESGOS DE SST'!M271,'MAPAS DE RIESGOS INHER Y RESID'!$E$3:$F$7,2,FALSE)</f>
        <v>3</v>
      </c>
      <c r="O271" s="76" t="s">
        <v>186</v>
      </c>
      <c r="P271" s="111">
        <f>VLOOKUP('MATRIZ DE RIESGOS DE SST'!O271,'MAPAS DE RIESGOS INHER Y RESID'!$O$3:$P$7,2,FALSE)</f>
        <v>16</v>
      </c>
      <c r="Q271" s="111">
        <f t="shared" ref="Q271:Q391" si="53">+N271*P271</f>
        <v>48</v>
      </c>
      <c r="R271" s="76" t="str">
        <f>IF(OR('MAPAS DE RIESGOS INHER Y RESID'!$G$7='MATRIZ DE RIESGOS DE SST'!Q271,Q271&lt;'MAPAS DE RIESGOS INHER Y RESID'!$G$3+1),'MAPAS DE RIESGOS INHER Y RESID'!$M$6,IF(OR('MAPAS DE RIESGOS INHER Y RESID'!$H$5='MATRIZ DE RIESGOS DE SST'!Q271,Q271&lt;'MAPAS DE RIESGOS INHER Y RESID'!$I$5+1),'MAPAS DE RIESGOS INHER Y RESID'!$M$5,IF(OR('MAPAS DE RIESGOS INHER Y RESID'!$I$4='MATRIZ DE RIESGOS DE SST'!Q271,Q271&lt;'MAPAS DE RIESGOS INHER Y RESID'!$J$4+1),'MAPAS DE RIESGOS INHER Y RESID'!$M$4,'MAPAS DE RIESGOS INHER Y RESID'!$M$3)))</f>
        <v>MODERADO</v>
      </c>
      <c r="S271" s="116"/>
      <c r="T271" s="116"/>
      <c r="U271" s="116" t="s">
        <v>645</v>
      </c>
      <c r="V271" s="117" t="s">
        <v>686</v>
      </c>
      <c r="W271" s="118" t="s">
        <v>177</v>
      </c>
      <c r="X271" s="92">
        <f>VLOOKUP(W271,'MAPAS DE RIESGOS INHER Y RESID'!$E$16:$F$18,2,FALSE)</f>
        <v>0.9</v>
      </c>
      <c r="Y271" s="119">
        <f t="shared" ref="Y271:Y278" si="54">Q271-(Q271*X271)</f>
        <v>4.7999999999999972</v>
      </c>
      <c r="Z271" s="76" t="str">
        <f>IF(OR('MAPAS DE RIESGOS INHER Y RESID'!$G$18='MATRIZ DE RIESGOS DE SST'!Y271,Y271&lt;'MAPAS DE RIESGOS INHER Y RESID'!$G$16+1),'MAPAS DE RIESGOS INHER Y RESID'!$M$19,IF(OR('MAPAS DE RIESGOS INHER Y RESID'!$H$17='MATRIZ DE RIESGOS DE SST'!Y271,Y271&lt;'MAPAS DE RIESGOS INHER Y RESID'!$I$18+1),'MAPAS DE RIESGOS INHER Y RESID'!$M$18,IF(OR('MAPAS DE RIESGOS INHER Y RESID'!$I$17='MATRIZ DE RIESGOS DE SST'!Y271,Y271&lt;'MAPAS DE RIESGOS INHER Y RESID'!$J$17+1),'MAPAS DE RIESGOS INHER Y RESID'!$M$17,'MAPAS DE RIESGOS INHER Y RESID'!$M$16)))</f>
        <v>BAJO</v>
      </c>
      <c r="AA271" s="99" t="str">
        <f>VLOOKUP('MATRIZ DE RIESGOS DE SST'!Z271,'TABLA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72" spans="1:27" ht="195" x14ac:dyDescent="0.25">
      <c r="A272" s="123"/>
      <c r="B272" s="123"/>
      <c r="C272" s="123"/>
      <c r="D272" s="123"/>
      <c r="E272" s="123"/>
      <c r="F272" s="123"/>
      <c r="G272" s="123"/>
      <c r="H272" s="123"/>
      <c r="I272" s="123"/>
      <c r="J272" s="99" t="s">
        <v>277</v>
      </c>
      <c r="K272" s="102" t="s">
        <v>311</v>
      </c>
      <c r="L272" s="99" t="s">
        <v>685</v>
      </c>
      <c r="M272" s="76" t="s">
        <v>176</v>
      </c>
      <c r="N272" s="111">
        <f>VLOOKUP('MATRIZ DE RIESGOS DE SST'!M272,'MAPAS DE RIESGOS INHER Y RESID'!$E$3:$F$7,2,FALSE)</f>
        <v>3</v>
      </c>
      <c r="O272" s="76" t="s">
        <v>186</v>
      </c>
      <c r="P272" s="111">
        <f>VLOOKUP('MATRIZ DE RIESGOS DE SST'!O272,'MAPAS DE RIESGOS INHER Y RESID'!$O$3:$P$7,2,FALSE)</f>
        <v>16</v>
      </c>
      <c r="Q272" s="111">
        <f t="shared" si="53"/>
        <v>48</v>
      </c>
      <c r="R272" s="76" t="str">
        <f>IF(OR('MAPAS DE RIESGOS INHER Y RESID'!$G$7='MATRIZ DE RIESGOS DE SST'!Q272,Q272&lt;'MAPAS DE RIESGOS INHER Y RESID'!$G$3+1),'MAPAS DE RIESGOS INHER Y RESID'!$M$6,IF(OR('MAPAS DE RIESGOS INHER Y RESID'!$H$5='MATRIZ DE RIESGOS DE SST'!Q272,Q272&lt;'MAPAS DE RIESGOS INHER Y RESID'!$I$5+1),'MAPAS DE RIESGOS INHER Y RESID'!$M$5,IF(OR('MAPAS DE RIESGOS INHER Y RESID'!$I$4='MATRIZ DE RIESGOS DE SST'!Q272,Q272&lt;'MAPAS DE RIESGOS INHER Y RESID'!$J$4+1),'MAPAS DE RIESGOS INHER Y RESID'!$M$4,'MAPAS DE RIESGOS INHER Y RESID'!$M$3)))</f>
        <v>MODERADO</v>
      </c>
      <c r="S272" s="116"/>
      <c r="T272" s="116"/>
      <c r="U272" s="116" t="s">
        <v>689</v>
      </c>
      <c r="V272" s="117"/>
      <c r="W272" s="118" t="s">
        <v>177</v>
      </c>
      <c r="X272" s="92">
        <f>VLOOKUP(W272,'MAPAS DE RIESGOS INHER Y RESID'!$E$16:$F$18,2,FALSE)</f>
        <v>0.9</v>
      </c>
      <c r="Y272" s="119">
        <f t="shared" si="54"/>
        <v>4.7999999999999972</v>
      </c>
      <c r="Z272" s="76" t="str">
        <f>IF(OR('MAPAS DE RIESGOS INHER Y RESID'!$G$18='MATRIZ DE RIESGOS DE SST'!Y272,Y272&lt;'MAPAS DE RIESGOS INHER Y RESID'!$G$16+1),'MAPAS DE RIESGOS INHER Y RESID'!$M$19,IF(OR('MAPAS DE RIESGOS INHER Y RESID'!$H$17='MATRIZ DE RIESGOS DE SST'!Y272,Y272&lt;'MAPAS DE RIESGOS INHER Y RESID'!$I$18+1),'MAPAS DE RIESGOS INHER Y RESID'!$M$18,IF(OR('MAPAS DE RIESGOS INHER Y RESID'!$I$17='MATRIZ DE RIESGOS DE SST'!Y272,Y272&lt;'MAPAS DE RIESGOS INHER Y RESID'!$J$17+1),'MAPAS DE RIESGOS INHER Y RESID'!$M$17,'MAPAS DE RIESGOS INHER Y RESID'!$M$16)))</f>
        <v>BAJO</v>
      </c>
      <c r="AA272" s="99" t="str">
        <f>VLOOKUP('MATRIZ DE RIESGOS DE SST'!Z272,'TABLA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73" spans="1:27" ht="156" x14ac:dyDescent="0.25">
      <c r="A273" s="123"/>
      <c r="B273" s="123"/>
      <c r="C273" s="123"/>
      <c r="D273" s="123"/>
      <c r="E273" s="123"/>
      <c r="F273" s="123"/>
      <c r="G273" s="123"/>
      <c r="H273" s="123"/>
      <c r="I273" s="123"/>
      <c r="J273" s="100" t="s">
        <v>278</v>
      </c>
      <c r="K273" s="100" t="s">
        <v>314</v>
      </c>
      <c r="L273" s="101" t="s">
        <v>690</v>
      </c>
      <c r="M273" s="76" t="s">
        <v>176</v>
      </c>
      <c r="N273" s="111">
        <f>VLOOKUP('MATRIZ DE RIESGOS DE SST'!M273,'MAPAS DE RIESGOS INHER Y RESID'!$E$3:$F$7,2,FALSE)</f>
        <v>3</v>
      </c>
      <c r="O273" s="76" t="s">
        <v>187</v>
      </c>
      <c r="P273" s="111">
        <f>VLOOKUP('MATRIZ DE RIESGOS DE SST'!O273,'MAPAS DE RIESGOS INHER Y RESID'!$O$3:$P$7,2,FALSE)</f>
        <v>256</v>
      </c>
      <c r="Q273" s="111">
        <f t="shared" si="53"/>
        <v>768</v>
      </c>
      <c r="R273" s="76" t="str">
        <f>IF(OR('MAPAS DE RIESGOS INHER Y RESID'!$G$7='MATRIZ DE RIESGOS DE SST'!Q273,Q273&lt;'MAPAS DE RIESGOS INHER Y RESID'!$G$3+1),'MAPAS DE RIESGOS INHER Y RESID'!$M$6,IF(OR('MAPAS DE RIESGOS INHER Y RESID'!$H$5='MATRIZ DE RIESGOS DE SST'!Q273,Q273&lt;'MAPAS DE RIESGOS INHER Y RESID'!$I$5+1),'MAPAS DE RIESGOS INHER Y RESID'!$M$5,IF(OR('MAPAS DE RIESGOS INHER Y RESID'!$I$4='MATRIZ DE RIESGOS DE SST'!Q273,Q273&lt;'MAPAS DE RIESGOS INHER Y RESID'!$J$4+1),'MAPAS DE RIESGOS INHER Y RESID'!$M$4,'MAPAS DE RIESGOS INHER Y RESID'!$M$3)))</f>
        <v>ALTO</v>
      </c>
      <c r="S273" s="116"/>
      <c r="T273" s="116"/>
      <c r="U273" s="116" t="s">
        <v>691</v>
      </c>
      <c r="V273" s="117" t="s">
        <v>692</v>
      </c>
      <c r="W273" s="118" t="s">
        <v>177</v>
      </c>
      <c r="X273" s="92">
        <f>VLOOKUP(W273,'MAPAS DE RIESGOS INHER Y RESID'!$E$16:$F$18,2,FALSE)</f>
        <v>0.9</v>
      </c>
      <c r="Y273" s="119">
        <f t="shared" si="54"/>
        <v>76.799999999999955</v>
      </c>
      <c r="Z273" s="76" t="str">
        <f>IF(OR('MAPAS DE RIESGOS INHER Y RESID'!$G$18='MATRIZ DE RIESGOS DE SST'!Y273,Y273&lt;'MAPAS DE RIESGOS INHER Y RESID'!$G$16+1),'MAPAS DE RIESGOS INHER Y RESID'!$M$19,IF(OR('MAPAS DE RIESGOS INHER Y RESID'!$H$17='MATRIZ DE RIESGOS DE SST'!Y273,Y273&lt;'MAPAS DE RIESGOS INHER Y RESID'!$I$18+1),'MAPAS DE RIESGOS INHER Y RESID'!$M$18,IF(OR('MAPAS DE RIESGOS INHER Y RESID'!$I$17='MATRIZ DE RIESGOS DE SST'!Y273,Y273&lt;'MAPAS DE RIESGOS INHER Y RESID'!$J$17+1),'MAPAS DE RIESGOS INHER Y RESID'!$M$17,'MAPAS DE RIESGOS INHER Y RESID'!$M$16)))</f>
        <v>MODERADO</v>
      </c>
      <c r="AA273" s="99" t="str">
        <f>VLOOKUP('MATRIZ DE RIESGOS DE SST'!Z273,'TABLA DE CRITERIOS'!$A$25:$B$28,2,FALSE)</f>
        <v>Reforzar la divulgación y aplicación de los controles existentes para mejorar su eficacia o complementar dichos controles estableciendo el plan de acción necesario, teniendo en cuenta la jerarquía de definición de controles.</v>
      </c>
    </row>
    <row r="274" spans="1:27" ht="195" x14ac:dyDescent="0.25">
      <c r="A274" s="123"/>
      <c r="B274" s="123"/>
      <c r="C274" s="123"/>
      <c r="D274" s="123"/>
      <c r="E274" s="123"/>
      <c r="F274" s="123"/>
      <c r="G274" s="123"/>
      <c r="H274" s="123"/>
      <c r="I274" s="123"/>
      <c r="J274" s="101" t="s">
        <v>279</v>
      </c>
      <c r="K274" s="100" t="s">
        <v>23</v>
      </c>
      <c r="L274" s="101" t="s">
        <v>694</v>
      </c>
      <c r="M274" s="76" t="s">
        <v>182</v>
      </c>
      <c r="N274" s="111">
        <f>VLOOKUP('MATRIZ DE RIESGOS DE SST'!M274,'MAPAS DE RIESGOS INHER Y RESID'!$E$3:$F$7,2,FALSE)</f>
        <v>2</v>
      </c>
      <c r="O274" s="76" t="s">
        <v>186</v>
      </c>
      <c r="P274" s="111">
        <f>VLOOKUP('MATRIZ DE RIESGOS DE SST'!O274,'MAPAS DE RIESGOS INHER Y RESID'!$O$3:$P$7,2,FALSE)</f>
        <v>16</v>
      </c>
      <c r="Q274" s="111">
        <f t="shared" si="53"/>
        <v>32</v>
      </c>
      <c r="R274" s="76" t="str">
        <f>IF(OR('MAPAS DE RIESGOS INHER Y RESID'!$G$7='MATRIZ DE RIESGOS DE SST'!Q274,Q274&lt;'MAPAS DE RIESGOS INHER Y RESID'!$G$3+1),'MAPAS DE RIESGOS INHER Y RESID'!$M$6,IF(OR('MAPAS DE RIESGOS INHER Y RESID'!$H$5='MATRIZ DE RIESGOS DE SST'!Q274,Q274&lt;'MAPAS DE RIESGOS INHER Y RESID'!$I$5+1),'MAPAS DE RIESGOS INHER Y RESID'!$M$5,IF(OR('MAPAS DE RIESGOS INHER Y RESID'!$I$4='MATRIZ DE RIESGOS DE SST'!Q274,Q274&lt;'MAPAS DE RIESGOS INHER Y RESID'!$J$4+1),'MAPAS DE RIESGOS INHER Y RESID'!$M$4,'MAPAS DE RIESGOS INHER Y RESID'!$M$3)))</f>
        <v>MODERADO</v>
      </c>
      <c r="S274" s="116"/>
      <c r="T274" s="116" t="s">
        <v>272</v>
      </c>
      <c r="U274" s="116"/>
      <c r="V274" s="117" t="s">
        <v>695</v>
      </c>
      <c r="W274" s="118" t="s">
        <v>177</v>
      </c>
      <c r="X274" s="92">
        <f>VLOOKUP(W274,'MAPAS DE RIESGOS INHER Y RESID'!$E$16:$F$18,2,FALSE)</f>
        <v>0.9</v>
      </c>
      <c r="Y274" s="119">
        <f t="shared" si="54"/>
        <v>3.1999999999999993</v>
      </c>
      <c r="Z274" s="76" t="str">
        <f>IF(OR('MAPAS DE RIESGOS INHER Y RESID'!$G$18='MATRIZ DE RIESGOS DE SST'!Y274,Y274&lt;'MAPAS DE RIESGOS INHER Y RESID'!$G$16+1),'MAPAS DE RIESGOS INHER Y RESID'!$M$19,IF(OR('MAPAS DE RIESGOS INHER Y RESID'!$H$17='MATRIZ DE RIESGOS DE SST'!Y274,Y274&lt;'MAPAS DE RIESGOS INHER Y RESID'!$I$18+1),'MAPAS DE RIESGOS INHER Y RESID'!$M$18,IF(OR('MAPAS DE RIESGOS INHER Y RESID'!$I$17='MATRIZ DE RIESGOS DE SST'!Y274,Y274&lt;'MAPAS DE RIESGOS INHER Y RESID'!$J$17+1),'MAPAS DE RIESGOS INHER Y RESID'!$M$17,'MAPAS DE RIESGOS INHER Y RESID'!$M$16)))</f>
        <v>BAJO</v>
      </c>
      <c r="AA274" s="99" t="str">
        <f>VLOOKUP('MATRIZ DE RIESGOS DE SST'!Z274,'TABLA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75" spans="1:27" ht="195" x14ac:dyDescent="0.25">
      <c r="A275" s="123"/>
      <c r="B275" s="123"/>
      <c r="C275" s="123"/>
      <c r="D275" s="123"/>
      <c r="E275" s="123"/>
      <c r="F275" s="123"/>
      <c r="G275" s="123"/>
      <c r="H275" s="123"/>
      <c r="I275" s="123"/>
      <c r="J275" s="100" t="s">
        <v>755</v>
      </c>
      <c r="K275" s="100" t="s">
        <v>33</v>
      </c>
      <c r="L275" s="101" t="s">
        <v>706</v>
      </c>
      <c r="M275" s="76" t="s">
        <v>182</v>
      </c>
      <c r="N275" s="111">
        <f>VLOOKUP('MATRIZ DE RIESGOS DE SST'!M275,'MAPAS DE RIESGOS INHER Y RESID'!$E$3:$F$7,2,FALSE)</f>
        <v>2</v>
      </c>
      <c r="O275" s="76" t="s">
        <v>186</v>
      </c>
      <c r="P275" s="111">
        <f>VLOOKUP('MATRIZ DE RIESGOS DE SST'!O275,'MAPAS DE RIESGOS INHER Y RESID'!$O$3:$P$7,2,FALSE)</f>
        <v>16</v>
      </c>
      <c r="Q275" s="111">
        <f t="shared" si="53"/>
        <v>32</v>
      </c>
      <c r="R275" s="76" t="str">
        <f>IF(OR('MAPAS DE RIESGOS INHER Y RESID'!$G$7='MATRIZ DE RIESGOS DE SST'!Q275,Q275&lt;'MAPAS DE RIESGOS INHER Y RESID'!$G$3+1),'MAPAS DE RIESGOS INHER Y RESID'!$M$6,IF(OR('MAPAS DE RIESGOS INHER Y RESID'!$H$5='MATRIZ DE RIESGOS DE SST'!Q275,Q275&lt;'MAPAS DE RIESGOS INHER Y RESID'!$I$5+1),'MAPAS DE RIESGOS INHER Y RESID'!$M$5,IF(OR('MAPAS DE RIESGOS INHER Y RESID'!$I$4='MATRIZ DE RIESGOS DE SST'!Q275,Q275&lt;'MAPAS DE RIESGOS INHER Y RESID'!$J$4+1),'MAPAS DE RIESGOS INHER Y RESID'!$M$4,'MAPAS DE RIESGOS INHER Y RESID'!$M$3)))</f>
        <v>MODERADO</v>
      </c>
      <c r="S275" s="116"/>
      <c r="T275" s="116" t="s">
        <v>273</v>
      </c>
      <c r="U275" s="116" t="s">
        <v>707</v>
      </c>
      <c r="V275" s="117" t="s">
        <v>708</v>
      </c>
      <c r="W275" s="118" t="s">
        <v>177</v>
      </c>
      <c r="X275" s="92">
        <f>VLOOKUP(W275,'MAPAS DE RIESGOS INHER Y RESID'!$E$16:$F$18,2,FALSE)</f>
        <v>0.9</v>
      </c>
      <c r="Y275" s="119">
        <f t="shared" si="54"/>
        <v>3.1999999999999993</v>
      </c>
      <c r="Z275" s="76" t="str">
        <f>IF(OR('MAPAS DE RIESGOS INHER Y RESID'!$G$18='MATRIZ DE RIESGOS DE SST'!Y275,Y275&lt;'MAPAS DE RIESGOS INHER Y RESID'!$G$16+1),'MAPAS DE RIESGOS INHER Y RESID'!$M$19,IF(OR('MAPAS DE RIESGOS INHER Y RESID'!$H$17='MATRIZ DE RIESGOS DE SST'!Y275,Y275&lt;'MAPAS DE RIESGOS INHER Y RESID'!$I$18+1),'MAPAS DE RIESGOS INHER Y RESID'!$M$18,IF(OR('MAPAS DE RIESGOS INHER Y RESID'!$I$17='MATRIZ DE RIESGOS DE SST'!Y275,Y275&lt;'MAPAS DE RIESGOS INHER Y RESID'!$J$17+1),'MAPAS DE RIESGOS INHER Y RESID'!$M$17,'MAPAS DE RIESGOS INHER Y RESID'!$M$16)))</f>
        <v>BAJO</v>
      </c>
      <c r="AA275" s="99" t="str">
        <f>VLOOKUP('MATRIZ DE RIESGOS DE SST'!Z275,'TABLA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76" spans="1:27" ht="195" x14ac:dyDescent="0.25">
      <c r="A276" s="123"/>
      <c r="B276" s="123"/>
      <c r="C276" s="123"/>
      <c r="D276" s="123"/>
      <c r="E276" s="123"/>
      <c r="F276" s="123"/>
      <c r="G276" s="123"/>
      <c r="H276" s="123"/>
      <c r="I276" s="123"/>
      <c r="J276" s="100" t="s">
        <v>274</v>
      </c>
      <c r="K276" s="100" t="s">
        <v>333</v>
      </c>
      <c r="L276" s="101" t="s">
        <v>716</v>
      </c>
      <c r="M276" s="76" t="s">
        <v>182</v>
      </c>
      <c r="N276" s="111">
        <f>VLOOKUP('MATRIZ DE RIESGOS DE SST'!M276,'MAPAS DE RIESGOS INHER Y RESID'!$E$3:$F$7,2,FALSE)</f>
        <v>2</v>
      </c>
      <c r="O276" s="76" t="s">
        <v>185</v>
      </c>
      <c r="P276" s="111">
        <f>VLOOKUP('MATRIZ DE RIESGOS DE SST'!O276,'MAPAS DE RIESGOS INHER Y RESID'!$O$3:$P$7,2,FALSE)</f>
        <v>4</v>
      </c>
      <c r="Q276" s="111">
        <f t="shared" si="53"/>
        <v>8</v>
      </c>
      <c r="R276" s="76" t="str">
        <f>IF(OR('MAPAS DE RIESGOS INHER Y RESID'!$G$7='MATRIZ DE RIESGOS DE SST'!Q276,Q276&lt;'MAPAS DE RIESGOS INHER Y RESID'!$G$3+1),'MAPAS DE RIESGOS INHER Y RESID'!$M$6,IF(OR('MAPAS DE RIESGOS INHER Y RESID'!$H$5='MATRIZ DE RIESGOS DE SST'!Q276,Q276&lt;'MAPAS DE RIESGOS INHER Y RESID'!$I$5+1),'MAPAS DE RIESGOS INHER Y RESID'!$M$5,IF(OR('MAPAS DE RIESGOS INHER Y RESID'!$I$4='MATRIZ DE RIESGOS DE SST'!Q276,Q276&lt;'MAPAS DE RIESGOS INHER Y RESID'!$J$4+1),'MAPAS DE RIESGOS INHER Y RESID'!$M$4,'MAPAS DE RIESGOS INHER Y RESID'!$M$3)))</f>
        <v>BAJO</v>
      </c>
      <c r="S276" s="116"/>
      <c r="T276" s="116" t="s">
        <v>365</v>
      </c>
      <c r="U276" s="116" t="s">
        <v>334</v>
      </c>
      <c r="V276" s="117" t="s">
        <v>718</v>
      </c>
      <c r="W276" s="118" t="s">
        <v>177</v>
      </c>
      <c r="X276" s="92">
        <f>VLOOKUP(W276,'MAPAS DE RIESGOS INHER Y RESID'!$E$16:$F$18,2,FALSE)</f>
        <v>0.9</v>
      </c>
      <c r="Y276" s="119">
        <f t="shared" si="54"/>
        <v>0.79999999999999982</v>
      </c>
      <c r="Z276" s="76" t="str">
        <f>IF(OR('MAPAS DE RIESGOS INHER Y RESID'!$G$18='MATRIZ DE RIESGOS DE SST'!Y276,Y276&lt;'MAPAS DE RIESGOS INHER Y RESID'!$G$16+1),'MAPAS DE RIESGOS INHER Y RESID'!$M$19,IF(OR('MAPAS DE RIESGOS INHER Y RESID'!$H$17='MATRIZ DE RIESGOS DE SST'!Y276,Y276&lt;'MAPAS DE RIESGOS INHER Y RESID'!$I$18+1),'MAPAS DE RIESGOS INHER Y RESID'!$M$18,IF(OR('MAPAS DE RIESGOS INHER Y RESID'!$I$17='MATRIZ DE RIESGOS DE SST'!Y276,Y276&lt;'MAPAS DE RIESGOS INHER Y RESID'!$J$17+1),'MAPAS DE RIESGOS INHER Y RESID'!$M$17,'MAPAS DE RIESGOS INHER Y RESID'!$M$16)))</f>
        <v>BAJO</v>
      </c>
      <c r="AA276" s="99" t="str">
        <f>VLOOKUP('MATRIZ DE RIESGOS DE SST'!Z276,'TABLA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77" spans="1:27" ht="195" x14ac:dyDescent="0.25">
      <c r="A277" s="123"/>
      <c r="B277" s="123"/>
      <c r="C277" s="123"/>
      <c r="D277" s="123"/>
      <c r="E277" s="123"/>
      <c r="F277" s="123"/>
      <c r="G277" s="123"/>
      <c r="H277" s="123"/>
      <c r="I277" s="123"/>
      <c r="J277" s="100" t="s">
        <v>722</v>
      </c>
      <c r="K277" s="100" t="s">
        <v>723</v>
      </c>
      <c r="L277" s="101" t="s">
        <v>58</v>
      </c>
      <c r="M277" s="76" t="s">
        <v>182</v>
      </c>
      <c r="N277" s="111">
        <f>VLOOKUP('MATRIZ DE RIESGOS DE SST'!M277,'MAPAS DE RIESGOS INHER Y RESID'!$E$3:$F$7,2,FALSE)</f>
        <v>2</v>
      </c>
      <c r="O277" s="76" t="s">
        <v>185</v>
      </c>
      <c r="P277" s="111">
        <f>VLOOKUP('MATRIZ DE RIESGOS DE SST'!O277,'MAPAS DE RIESGOS INHER Y RESID'!$O$3:$P$7,2,FALSE)</f>
        <v>4</v>
      </c>
      <c r="Q277" s="111">
        <f t="shared" si="53"/>
        <v>8</v>
      </c>
      <c r="R277" s="76" t="str">
        <f>IF(OR('MAPAS DE RIESGOS INHER Y RESID'!$G$7='MATRIZ DE RIESGOS DE SST'!Q277,Q277&lt;'MAPAS DE RIESGOS INHER Y RESID'!$G$3+1),'MAPAS DE RIESGOS INHER Y RESID'!$M$6,IF(OR('MAPAS DE RIESGOS INHER Y RESID'!$H$5='MATRIZ DE RIESGOS DE SST'!Q277,Q277&lt;'MAPAS DE RIESGOS INHER Y RESID'!$I$5+1),'MAPAS DE RIESGOS INHER Y RESID'!$M$5,IF(OR('MAPAS DE RIESGOS INHER Y RESID'!$I$4='MATRIZ DE RIESGOS DE SST'!Q277,Q277&lt;'MAPAS DE RIESGOS INHER Y RESID'!$J$4+1),'MAPAS DE RIESGOS INHER Y RESID'!$M$4,'MAPAS DE RIESGOS INHER Y RESID'!$M$3)))</f>
        <v>BAJO</v>
      </c>
      <c r="S277" s="116"/>
      <c r="T277" s="116"/>
      <c r="U277" s="116" t="s">
        <v>720</v>
      </c>
      <c r="V277" s="117" t="s">
        <v>721</v>
      </c>
      <c r="W277" s="118" t="s">
        <v>177</v>
      </c>
      <c r="X277" s="92">
        <f>VLOOKUP(W277,'MAPAS DE RIESGOS INHER Y RESID'!$E$16:$F$18,2,FALSE)</f>
        <v>0.9</v>
      </c>
      <c r="Y277" s="119">
        <f t="shared" si="54"/>
        <v>0.79999999999999982</v>
      </c>
      <c r="Z277" s="76" t="str">
        <f>IF(OR('MAPAS DE RIESGOS INHER Y RESID'!$G$18='MATRIZ DE RIESGOS DE SST'!Y277,Y277&lt;'MAPAS DE RIESGOS INHER Y RESID'!$G$16+1),'MAPAS DE RIESGOS INHER Y RESID'!$M$19,IF(OR('MAPAS DE RIESGOS INHER Y RESID'!$H$17='MATRIZ DE RIESGOS DE SST'!Y277,Y277&lt;'MAPAS DE RIESGOS INHER Y RESID'!$I$18+1),'MAPAS DE RIESGOS INHER Y RESID'!$M$18,IF(OR('MAPAS DE RIESGOS INHER Y RESID'!$I$17='MATRIZ DE RIESGOS DE SST'!Y277,Y277&lt;'MAPAS DE RIESGOS INHER Y RESID'!$J$17+1),'MAPAS DE RIESGOS INHER Y RESID'!$M$17,'MAPAS DE RIESGOS INHER Y RESID'!$M$16)))</f>
        <v>BAJO</v>
      </c>
      <c r="AA277" s="99" t="str">
        <f>VLOOKUP('MATRIZ DE RIESGOS DE SST'!Z277,'TABLA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78" spans="1:27" ht="214.5" x14ac:dyDescent="0.25">
      <c r="A278" s="123"/>
      <c r="B278" s="123"/>
      <c r="C278" s="123"/>
      <c r="D278" s="123"/>
      <c r="E278" s="123"/>
      <c r="F278" s="123"/>
      <c r="G278" s="123"/>
      <c r="H278" s="123"/>
      <c r="I278" s="123"/>
      <c r="J278" s="99" t="s">
        <v>61</v>
      </c>
      <c r="K278" s="102" t="s">
        <v>348</v>
      </c>
      <c r="L278" s="99" t="s">
        <v>729</v>
      </c>
      <c r="M278" s="76" t="s">
        <v>182</v>
      </c>
      <c r="N278" s="111">
        <f>VLOOKUP('MATRIZ DE RIESGOS DE SST'!M278,'MAPAS DE RIESGOS INHER Y RESID'!$E$3:$F$7,2,FALSE)</f>
        <v>2</v>
      </c>
      <c r="O278" s="76" t="s">
        <v>185</v>
      </c>
      <c r="P278" s="111">
        <f>VLOOKUP('MATRIZ DE RIESGOS DE SST'!O278,'MAPAS DE RIESGOS INHER Y RESID'!$O$3:$P$7,2,FALSE)</f>
        <v>4</v>
      </c>
      <c r="Q278" s="111">
        <f t="shared" si="53"/>
        <v>8</v>
      </c>
      <c r="R278" s="76" t="str">
        <f>IF(OR('MAPAS DE RIESGOS INHER Y RESID'!$G$7='MATRIZ DE RIESGOS DE SST'!Q278,Q278&lt;'MAPAS DE RIESGOS INHER Y RESID'!$G$3+1),'MAPAS DE RIESGOS INHER Y RESID'!$M$6,IF(OR('MAPAS DE RIESGOS INHER Y RESID'!$H$5='MATRIZ DE RIESGOS DE SST'!Q278,Q278&lt;'MAPAS DE RIESGOS INHER Y RESID'!$I$5+1),'MAPAS DE RIESGOS INHER Y RESID'!$M$5,IF(OR('MAPAS DE RIESGOS INHER Y RESID'!$I$4='MATRIZ DE RIESGOS DE SST'!Q278,Q278&lt;'MAPAS DE RIESGOS INHER Y RESID'!$J$4+1),'MAPAS DE RIESGOS INHER Y RESID'!$M$4,'MAPAS DE RIESGOS INHER Y RESID'!$M$3)))</f>
        <v>BAJO</v>
      </c>
      <c r="S278" s="116"/>
      <c r="T278" s="116"/>
      <c r="U278" s="116" t="s">
        <v>732</v>
      </c>
      <c r="V278" s="117" t="s">
        <v>730</v>
      </c>
      <c r="W278" s="118" t="s">
        <v>177</v>
      </c>
      <c r="X278" s="92">
        <f>VLOOKUP(W278,'MAPAS DE RIESGOS INHER Y RESID'!$E$16:$F$18,2,FALSE)</f>
        <v>0.9</v>
      </c>
      <c r="Y278" s="119">
        <f t="shared" si="54"/>
        <v>0.79999999999999982</v>
      </c>
      <c r="Z278" s="76" t="str">
        <f>IF(OR('MAPAS DE RIESGOS INHER Y RESID'!$G$18='MATRIZ DE RIESGOS DE SST'!Y278,Y278&lt;'MAPAS DE RIESGOS INHER Y RESID'!$G$16+1),'MAPAS DE RIESGOS INHER Y RESID'!$M$19,IF(OR('MAPAS DE RIESGOS INHER Y RESID'!$H$17='MATRIZ DE RIESGOS DE SST'!Y278,Y278&lt;'MAPAS DE RIESGOS INHER Y RESID'!$I$18+1),'MAPAS DE RIESGOS INHER Y RESID'!$M$18,IF(OR('MAPAS DE RIESGOS INHER Y RESID'!$I$17='MATRIZ DE RIESGOS DE SST'!Y278,Y278&lt;'MAPAS DE RIESGOS INHER Y RESID'!$J$17+1),'MAPAS DE RIESGOS INHER Y RESID'!$M$17,'MAPAS DE RIESGOS INHER Y RESID'!$M$16)))</f>
        <v>BAJO</v>
      </c>
      <c r="AA278" s="99" t="str">
        <f>VLOOKUP('MATRIZ DE RIESGOS DE SST'!Z278,'TABLA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79" spans="1:27" ht="214.5" x14ac:dyDescent="0.25">
      <c r="A279" s="123"/>
      <c r="B279" s="123"/>
      <c r="C279" s="123"/>
      <c r="D279" s="123"/>
      <c r="E279" s="123"/>
      <c r="F279" s="123"/>
      <c r="G279" s="123"/>
      <c r="H279" s="123"/>
      <c r="I279" s="123"/>
      <c r="J279" s="100" t="s">
        <v>292</v>
      </c>
      <c r="K279" s="100" t="s">
        <v>361</v>
      </c>
      <c r="L279" s="101" t="s">
        <v>67</v>
      </c>
      <c r="M279" s="76" t="s">
        <v>183</v>
      </c>
      <c r="N279" s="111">
        <f>VLOOKUP('MATRIZ DE RIESGOS DE SST'!M279,'MAPAS DE RIESGOS INHER Y RESID'!$E$3:$F$7,2,FALSE)</f>
        <v>1</v>
      </c>
      <c r="O279" s="76" t="s">
        <v>185</v>
      </c>
      <c r="P279" s="111">
        <f>VLOOKUP('MATRIZ DE RIESGOS DE SST'!O279,'MAPAS DE RIESGOS INHER Y RESID'!$O$3:$P$7,2,FALSE)</f>
        <v>4</v>
      </c>
      <c r="Q279" s="111">
        <f t="shared" si="53"/>
        <v>4</v>
      </c>
      <c r="R279" s="76" t="str">
        <f>IF(OR('MAPAS DE RIESGOS INHER Y RESID'!$G$7='MATRIZ DE RIESGOS DE SST'!Q279,Q279&lt;'MAPAS DE RIESGOS INHER Y RESID'!$G$3+1),'MAPAS DE RIESGOS INHER Y RESID'!$M$6,IF(OR('MAPAS DE RIESGOS INHER Y RESID'!$H$5='MATRIZ DE RIESGOS DE SST'!Q279,Q279&lt;'MAPAS DE RIESGOS INHER Y RESID'!$I$5+1),'MAPAS DE RIESGOS INHER Y RESID'!$M$5,IF(OR('MAPAS DE RIESGOS INHER Y RESID'!$I$4='MATRIZ DE RIESGOS DE SST'!Q279,Q279&lt;'MAPAS DE RIESGOS INHER Y RESID'!$J$4+1),'MAPAS DE RIESGOS INHER Y RESID'!$M$4,'MAPAS DE RIESGOS INHER Y RESID'!$M$3)))</f>
        <v>BAJO</v>
      </c>
      <c r="S279" s="116"/>
      <c r="T279" s="116"/>
      <c r="U279" s="116"/>
      <c r="V279" s="117" t="s">
        <v>748</v>
      </c>
      <c r="W279" s="118" t="s">
        <v>177</v>
      </c>
      <c r="X279" s="92">
        <f>VLOOKUP(W279,'MAPAS DE RIESGOS INHER Y RESID'!$E$16:$F$18,2,FALSE)</f>
        <v>0.9</v>
      </c>
      <c r="Y279" s="119">
        <f t="shared" ref="Y279:Y292" si="55">Q279-(Q279*X279)</f>
        <v>0.39999999999999991</v>
      </c>
      <c r="Z279" s="76" t="str">
        <f>IF(OR('MAPAS DE RIESGOS INHER Y RESID'!$G$18='MATRIZ DE RIESGOS DE SST'!Y279,Y279&lt;'MAPAS DE RIESGOS INHER Y RESID'!$G$16+1),'MAPAS DE RIESGOS INHER Y RESID'!$M$19,IF(OR('MAPAS DE RIESGOS INHER Y RESID'!$H$17='MATRIZ DE RIESGOS DE SST'!Y279,Y279&lt;'MAPAS DE RIESGOS INHER Y RESID'!$I$18+1),'MAPAS DE RIESGOS INHER Y RESID'!$M$18,IF(OR('MAPAS DE RIESGOS INHER Y RESID'!$I$17='MATRIZ DE RIESGOS DE SST'!Y279,Y279&lt;'MAPAS DE RIESGOS INHER Y RESID'!$J$17+1),'MAPAS DE RIESGOS INHER Y RESID'!$M$17,'MAPAS DE RIESGOS INHER Y RESID'!$M$16)))</f>
        <v>BAJO</v>
      </c>
      <c r="AA279" s="99" t="str">
        <f>VLOOKUP('MATRIZ DE RIESGOS DE SST'!Z279,'TABLA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80" spans="1:27" ht="195" x14ac:dyDescent="0.25">
      <c r="A280" s="123"/>
      <c r="B280" s="123"/>
      <c r="C280" s="123"/>
      <c r="D280" s="123"/>
      <c r="E280" s="123"/>
      <c r="F280" s="123"/>
      <c r="G280" s="123"/>
      <c r="H280" s="123"/>
      <c r="I280" s="123"/>
      <c r="J280" s="101" t="s">
        <v>294</v>
      </c>
      <c r="K280" s="100" t="s">
        <v>381</v>
      </c>
      <c r="L280" s="101" t="s">
        <v>70</v>
      </c>
      <c r="M280" s="76" t="s">
        <v>182</v>
      </c>
      <c r="N280" s="111">
        <f>VLOOKUP('MATRIZ DE RIESGOS DE SST'!M280,'MAPAS DE RIESGOS INHER Y RESID'!$E$3:$F$7,2,FALSE)</f>
        <v>2</v>
      </c>
      <c r="O280" s="76" t="s">
        <v>186</v>
      </c>
      <c r="P280" s="111">
        <f>VLOOKUP('MATRIZ DE RIESGOS DE SST'!O280,'MAPAS DE RIESGOS INHER Y RESID'!$O$3:$P$7,2,FALSE)</f>
        <v>16</v>
      </c>
      <c r="Q280" s="111">
        <f t="shared" si="53"/>
        <v>32</v>
      </c>
      <c r="R280" s="76" t="str">
        <f>IF(OR('MAPAS DE RIESGOS INHER Y RESID'!$G$7='MATRIZ DE RIESGOS DE SST'!Q280,Q280&lt;'MAPAS DE RIESGOS INHER Y RESID'!$G$3+1),'MAPAS DE RIESGOS INHER Y RESID'!$M$6,IF(OR('MAPAS DE RIESGOS INHER Y RESID'!$H$5='MATRIZ DE RIESGOS DE SST'!Q280,Q280&lt;'MAPAS DE RIESGOS INHER Y RESID'!$I$5+1),'MAPAS DE RIESGOS INHER Y RESID'!$M$5,IF(OR('MAPAS DE RIESGOS INHER Y RESID'!$I$4='MATRIZ DE RIESGOS DE SST'!Q280,Q280&lt;'MAPAS DE RIESGOS INHER Y RESID'!$J$4+1),'MAPAS DE RIESGOS INHER Y RESID'!$M$4,'MAPAS DE RIESGOS INHER Y RESID'!$M$3)))</f>
        <v>MODERADO</v>
      </c>
      <c r="S280" s="116"/>
      <c r="T280" s="116"/>
      <c r="U280" s="116"/>
      <c r="V280" s="117" t="s">
        <v>382</v>
      </c>
      <c r="W280" s="118" t="s">
        <v>177</v>
      </c>
      <c r="X280" s="92">
        <f>VLOOKUP(W280,'MAPAS DE RIESGOS INHER Y RESID'!$E$16:$F$18,2,FALSE)</f>
        <v>0.9</v>
      </c>
      <c r="Y280" s="119">
        <f t="shared" si="55"/>
        <v>3.1999999999999993</v>
      </c>
      <c r="Z280" s="76" t="str">
        <f>IF(OR('MAPAS DE RIESGOS INHER Y RESID'!$G$18='MATRIZ DE RIESGOS DE SST'!Y280,Y280&lt;'MAPAS DE RIESGOS INHER Y RESID'!$G$16+1),'MAPAS DE RIESGOS INHER Y RESID'!$M$19,IF(OR('MAPAS DE RIESGOS INHER Y RESID'!$H$17='MATRIZ DE RIESGOS DE SST'!Y280,Y280&lt;'MAPAS DE RIESGOS INHER Y RESID'!$I$18+1),'MAPAS DE RIESGOS INHER Y RESID'!$M$18,IF(OR('MAPAS DE RIESGOS INHER Y RESID'!$I$17='MATRIZ DE RIESGOS DE SST'!Y280,Y280&lt;'MAPAS DE RIESGOS INHER Y RESID'!$J$17+1),'MAPAS DE RIESGOS INHER Y RESID'!$M$17,'MAPAS DE RIESGOS INHER Y RESID'!$M$16)))</f>
        <v>BAJO</v>
      </c>
      <c r="AA280" s="99" t="str">
        <f>VLOOKUP('MATRIZ DE RIESGOS DE SST'!Z280,'TABLA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81" spans="1:27" s="27" customFormat="1" ht="195" x14ac:dyDescent="0.25">
      <c r="A281" s="123"/>
      <c r="B281" s="123"/>
      <c r="C281" s="123"/>
      <c r="D281" s="123"/>
      <c r="E281" s="123"/>
      <c r="F281" s="123"/>
      <c r="G281" s="123"/>
      <c r="H281" s="123"/>
      <c r="I281" s="123"/>
      <c r="J281" s="100" t="s">
        <v>295</v>
      </c>
      <c r="K281" s="100" t="s">
        <v>384</v>
      </c>
      <c r="L281" s="101" t="s">
        <v>762</v>
      </c>
      <c r="M281" s="76" t="s">
        <v>182</v>
      </c>
      <c r="N281" s="111">
        <f>VLOOKUP('MATRIZ DE RIESGOS DE SST'!M281,'MAPAS DE RIESGOS INHER Y RESID'!$E$3:$F$7,2,FALSE)</f>
        <v>2</v>
      </c>
      <c r="O281" s="76" t="s">
        <v>186</v>
      </c>
      <c r="P281" s="111">
        <f>VLOOKUP('MATRIZ DE RIESGOS DE SST'!O281,'MAPAS DE RIESGOS INHER Y RESID'!$O$3:$P$7,2,FALSE)</f>
        <v>16</v>
      </c>
      <c r="Q281" s="111">
        <f>+N281*P281</f>
        <v>32</v>
      </c>
      <c r="R281" s="76" t="str">
        <f>IF(OR('MAPAS DE RIESGOS INHER Y RESID'!$G$7='MATRIZ DE RIESGOS DE SST'!Q281,Q281&lt;'MAPAS DE RIESGOS INHER Y RESID'!$G$3+1),'MAPAS DE RIESGOS INHER Y RESID'!$M$6,IF(OR('MAPAS DE RIESGOS INHER Y RESID'!$H$5='MATRIZ DE RIESGOS DE SST'!Q281,Q281&lt;'MAPAS DE RIESGOS INHER Y RESID'!$I$5+1),'MAPAS DE RIESGOS INHER Y RESID'!$M$5,IF(OR('MAPAS DE RIESGOS INHER Y RESID'!$I$4='MATRIZ DE RIESGOS DE SST'!Q281,Q281&lt;'MAPAS DE RIESGOS INHER Y RESID'!$J$4+1),'MAPAS DE RIESGOS INHER Y RESID'!$M$4,'MAPAS DE RIESGOS INHER Y RESID'!$M$3)))</f>
        <v>MODERADO</v>
      </c>
      <c r="S281" s="116"/>
      <c r="T281" s="116" t="s">
        <v>296</v>
      </c>
      <c r="U281" s="116"/>
      <c r="V281" s="117" t="s">
        <v>647</v>
      </c>
      <c r="W281" s="118" t="s">
        <v>177</v>
      </c>
      <c r="X281" s="92">
        <f>VLOOKUP(W281,'MAPAS DE RIESGOS INHER Y RESID'!$E$16:$F$18,2,FALSE)</f>
        <v>0.9</v>
      </c>
      <c r="Y281" s="119">
        <f>Q281-(Q281*X281)</f>
        <v>3.1999999999999993</v>
      </c>
      <c r="Z281" s="76" t="str">
        <f>IF(OR('MAPAS DE RIESGOS INHER Y RESID'!$G$18='MATRIZ DE RIESGOS DE SST'!Y281,Y281&lt;'MAPAS DE RIESGOS INHER Y RESID'!$G$16+1),'MAPAS DE RIESGOS INHER Y RESID'!$M$19,IF(OR('MAPAS DE RIESGOS INHER Y RESID'!$H$17='MATRIZ DE RIESGOS DE SST'!Y281,Y281&lt;'MAPAS DE RIESGOS INHER Y RESID'!$I$18+1),'MAPAS DE RIESGOS INHER Y RESID'!$M$18,IF(OR('MAPAS DE RIESGOS INHER Y RESID'!$I$17='MATRIZ DE RIESGOS DE SST'!Y281,Y281&lt;'MAPAS DE RIESGOS INHER Y RESID'!$J$17+1),'MAPAS DE RIESGOS INHER Y RESID'!$M$17,'MAPAS DE RIESGOS INHER Y RESID'!$M$16)))</f>
        <v>BAJO</v>
      </c>
      <c r="AA281" s="99" t="str">
        <f>VLOOKUP('MATRIZ DE RIESGOS DE SST'!Z281,'TABLA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82" spans="1:27" s="27" customFormat="1" ht="234" x14ac:dyDescent="0.25">
      <c r="A282" s="123"/>
      <c r="B282" s="123"/>
      <c r="C282" s="123"/>
      <c r="D282" s="123"/>
      <c r="E282" s="123"/>
      <c r="F282" s="123"/>
      <c r="G282" s="123"/>
      <c r="H282" s="123"/>
      <c r="I282" s="123"/>
      <c r="J282" s="101" t="s">
        <v>298</v>
      </c>
      <c r="K282" s="100" t="s">
        <v>76</v>
      </c>
      <c r="L282" s="101" t="s">
        <v>74</v>
      </c>
      <c r="M282" s="76" t="s">
        <v>176</v>
      </c>
      <c r="N282" s="111">
        <f>VLOOKUP('MATRIZ DE RIESGOS DE SST'!M282,'MAPAS DE RIESGOS INHER Y RESID'!$E$3:$F$7,2,FALSE)</f>
        <v>3</v>
      </c>
      <c r="O282" s="76" t="s">
        <v>187</v>
      </c>
      <c r="P282" s="111">
        <f>VLOOKUP('MATRIZ DE RIESGOS DE SST'!O282,'MAPAS DE RIESGOS INHER Y RESID'!$O$3:$P$7,2,FALSE)</f>
        <v>256</v>
      </c>
      <c r="Q282" s="111">
        <f>+N282*P282</f>
        <v>768</v>
      </c>
      <c r="R282" s="76" t="str">
        <f>IF(OR('MAPAS DE RIESGOS INHER Y RESID'!$G$7='MATRIZ DE RIESGOS DE SST'!Q282,Q282&lt;'MAPAS DE RIESGOS INHER Y RESID'!$G$3+1),'MAPAS DE RIESGOS INHER Y RESID'!$M$6,IF(OR('MAPAS DE RIESGOS INHER Y RESID'!$H$5='MATRIZ DE RIESGOS DE SST'!Q282,Q282&lt;'MAPAS DE RIESGOS INHER Y RESID'!$I$5+1),'MAPAS DE RIESGOS INHER Y RESID'!$M$5,IF(OR('MAPAS DE RIESGOS INHER Y RESID'!$I$4='MATRIZ DE RIESGOS DE SST'!Q282,Q282&lt;'MAPAS DE RIESGOS INHER Y RESID'!$J$4+1),'MAPAS DE RIESGOS INHER Y RESID'!$M$4,'MAPAS DE RIESGOS INHER Y RESID'!$M$3)))</f>
        <v>ALTO</v>
      </c>
      <c r="S282" s="116"/>
      <c r="T282" s="116" t="s">
        <v>389</v>
      </c>
      <c r="U282" s="116" t="s">
        <v>390</v>
      </c>
      <c r="V282" s="117" t="s">
        <v>391</v>
      </c>
      <c r="W282" s="118" t="s">
        <v>177</v>
      </c>
      <c r="X282" s="92">
        <f>VLOOKUP(W282,'MAPAS DE RIESGOS INHER Y RESID'!$E$16:$F$18,2,FALSE)</f>
        <v>0.9</v>
      </c>
      <c r="Y282" s="119">
        <f>Q282-(Q282*X282)</f>
        <v>76.799999999999955</v>
      </c>
      <c r="Z282" s="76" t="str">
        <f>IF(OR('MAPAS DE RIESGOS INHER Y RESID'!$G$18='MATRIZ DE RIESGOS DE SST'!Y282,Y282&lt;'MAPAS DE RIESGOS INHER Y RESID'!$G$16+1),'MAPAS DE RIESGOS INHER Y RESID'!$M$19,IF(OR('MAPAS DE RIESGOS INHER Y RESID'!$H$17='MATRIZ DE RIESGOS DE SST'!Y282,Y282&lt;'MAPAS DE RIESGOS INHER Y RESID'!$I$18+1),'MAPAS DE RIESGOS INHER Y RESID'!$M$18,IF(OR('MAPAS DE RIESGOS INHER Y RESID'!$I$17='MATRIZ DE RIESGOS DE SST'!Y282,Y282&lt;'MAPAS DE RIESGOS INHER Y RESID'!$J$17+1),'MAPAS DE RIESGOS INHER Y RESID'!$M$17,'MAPAS DE RIESGOS INHER Y RESID'!$M$16)))</f>
        <v>MODERADO</v>
      </c>
      <c r="AA282" s="99" t="str">
        <f>VLOOKUP('MATRIZ DE RIESGOS DE SST'!Z282,'TABLA DE CRITERIOS'!$A$25:$B$28,2,FALSE)</f>
        <v>Reforzar la divulgación y aplicación de los controles existentes para mejorar su eficacia o complementar dichos controles estableciendo el plan de acción necesario, teniendo en cuenta la jerarquía de definición de controles.</v>
      </c>
    </row>
    <row r="283" spans="1:27" s="27" customFormat="1" ht="214.5" x14ac:dyDescent="0.25">
      <c r="A283" s="123"/>
      <c r="B283" s="123"/>
      <c r="C283" s="123"/>
      <c r="D283" s="123"/>
      <c r="E283" s="123"/>
      <c r="F283" s="123"/>
      <c r="G283" s="123"/>
      <c r="H283" s="123"/>
      <c r="I283" s="123"/>
      <c r="J283" s="100" t="s">
        <v>299</v>
      </c>
      <c r="K283" s="100" t="s">
        <v>76</v>
      </c>
      <c r="L283" s="101" t="s">
        <v>762</v>
      </c>
      <c r="M283" s="76" t="s">
        <v>176</v>
      </c>
      <c r="N283" s="111">
        <f>VLOOKUP('MATRIZ DE RIESGOS DE SST'!M283,'MAPAS DE RIESGOS INHER Y RESID'!$E$3:$F$7,2,FALSE)</f>
        <v>3</v>
      </c>
      <c r="O283" s="76" t="s">
        <v>186</v>
      </c>
      <c r="P283" s="111">
        <f>VLOOKUP('MATRIZ DE RIESGOS DE SST'!O283,'MAPAS DE RIESGOS INHER Y RESID'!$O$3:$P$7,2,FALSE)</f>
        <v>16</v>
      </c>
      <c r="Q283" s="111">
        <f>+N283*P283</f>
        <v>48</v>
      </c>
      <c r="R283" s="76" t="str">
        <f>IF(OR('MAPAS DE RIESGOS INHER Y RESID'!$G$7='MATRIZ DE RIESGOS DE SST'!Q283,Q283&lt;'MAPAS DE RIESGOS INHER Y RESID'!$G$3+1),'MAPAS DE RIESGOS INHER Y RESID'!$M$6,IF(OR('MAPAS DE RIESGOS INHER Y RESID'!$H$5='MATRIZ DE RIESGOS DE SST'!Q283,Q283&lt;'MAPAS DE RIESGOS INHER Y RESID'!$I$5+1),'MAPAS DE RIESGOS INHER Y RESID'!$M$5,IF(OR('MAPAS DE RIESGOS INHER Y RESID'!$I$4='MATRIZ DE RIESGOS DE SST'!Q283,Q283&lt;'MAPAS DE RIESGOS INHER Y RESID'!$J$4+1),'MAPAS DE RIESGOS INHER Y RESID'!$M$4,'MAPAS DE RIESGOS INHER Y RESID'!$M$3)))</f>
        <v>MODERADO</v>
      </c>
      <c r="S283" s="116"/>
      <c r="T283" s="116" t="s">
        <v>300</v>
      </c>
      <c r="U283" s="116" t="s">
        <v>397</v>
      </c>
      <c r="V283" s="117" t="s">
        <v>398</v>
      </c>
      <c r="W283" s="118" t="s">
        <v>177</v>
      </c>
      <c r="X283" s="92">
        <f>VLOOKUP(W283,'MAPAS DE RIESGOS INHER Y RESID'!$E$16:$F$18,2,FALSE)</f>
        <v>0.9</v>
      </c>
      <c r="Y283" s="119">
        <f>Q283-(Q283*X283)</f>
        <v>4.7999999999999972</v>
      </c>
      <c r="Z283" s="76" t="str">
        <f>IF(OR('MAPAS DE RIESGOS INHER Y RESID'!$G$18='MATRIZ DE RIESGOS DE SST'!Y283,Y283&lt;'MAPAS DE RIESGOS INHER Y RESID'!$G$16+1),'MAPAS DE RIESGOS INHER Y RESID'!$M$19,IF(OR('MAPAS DE RIESGOS INHER Y RESID'!$H$17='MATRIZ DE RIESGOS DE SST'!Y283,Y283&lt;'MAPAS DE RIESGOS INHER Y RESID'!$I$18+1),'MAPAS DE RIESGOS INHER Y RESID'!$M$18,IF(OR('MAPAS DE RIESGOS INHER Y RESID'!$I$17='MATRIZ DE RIESGOS DE SST'!Y283,Y283&lt;'MAPAS DE RIESGOS INHER Y RESID'!$J$17+1),'MAPAS DE RIESGOS INHER Y RESID'!$M$17,'MAPAS DE RIESGOS INHER Y RESID'!$M$16)))</f>
        <v>BAJO</v>
      </c>
      <c r="AA283" s="99" t="str">
        <f>VLOOKUP('MATRIZ DE RIESGOS DE SST'!Z283,'TABLA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84" spans="1:27" s="27" customFormat="1" ht="195" x14ac:dyDescent="0.25">
      <c r="A284" s="123"/>
      <c r="B284" s="123"/>
      <c r="C284" s="123"/>
      <c r="D284" s="123"/>
      <c r="E284" s="123"/>
      <c r="F284" s="123"/>
      <c r="G284" s="123"/>
      <c r="H284" s="123"/>
      <c r="I284" s="123"/>
      <c r="J284" s="101" t="s">
        <v>415</v>
      </c>
      <c r="K284" s="100" t="s">
        <v>393</v>
      </c>
      <c r="L284" s="101" t="s">
        <v>762</v>
      </c>
      <c r="M284" s="76" t="s">
        <v>183</v>
      </c>
      <c r="N284" s="111">
        <f>VLOOKUP('MATRIZ DE RIESGOS DE SST'!M284,'MAPAS DE RIESGOS INHER Y RESID'!$E$3:$F$7,2,FALSE)</f>
        <v>1</v>
      </c>
      <c r="O284" s="76" t="s">
        <v>186</v>
      </c>
      <c r="P284" s="111">
        <f>VLOOKUP('MATRIZ DE RIESGOS DE SST'!O284,'MAPAS DE RIESGOS INHER Y RESID'!$O$3:$P$7,2,FALSE)</f>
        <v>16</v>
      </c>
      <c r="Q284" s="111">
        <f>+N284*P284</f>
        <v>16</v>
      </c>
      <c r="R284" s="76" t="str">
        <f>IF(OR('MAPAS DE RIESGOS INHER Y RESID'!$G$7='MATRIZ DE RIESGOS DE SST'!Q284,Q284&lt;'MAPAS DE RIESGOS INHER Y RESID'!$G$3+1),'MAPAS DE RIESGOS INHER Y RESID'!$M$6,IF(OR('MAPAS DE RIESGOS INHER Y RESID'!$H$5='MATRIZ DE RIESGOS DE SST'!Q284,Q284&lt;'MAPAS DE RIESGOS INHER Y RESID'!$I$5+1),'MAPAS DE RIESGOS INHER Y RESID'!$M$5,IF(OR('MAPAS DE RIESGOS INHER Y RESID'!$I$4='MATRIZ DE RIESGOS DE SST'!Q284,Q284&lt;'MAPAS DE RIESGOS INHER Y RESID'!$J$4+1),'MAPAS DE RIESGOS INHER Y RESID'!$M$4,'MAPAS DE RIESGOS INHER Y RESID'!$M$3)))</f>
        <v>MODERADO</v>
      </c>
      <c r="S284" s="116"/>
      <c r="T284" s="116" t="s">
        <v>399</v>
      </c>
      <c r="U284" s="116"/>
      <c r="V284" s="117" t="s">
        <v>297</v>
      </c>
      <c r="W284" s="118" t="s">
        <v>177</v>
      </c>
      <c r="X284" s="92">
        <f>VLOOKUP(W284,'MAPAS DE RIESGOS INHER Y RESID'!$E$16:$F$18,2,FALSE)</f>
        <v>0.9</v>
      </c>
      <c r="Y284" s="119">
        <f>Q284-(Q284*X284)</f>
        <v>1.5999999999999996</v>
      </c>
      <c r="Z284" s="76" t="str">
        <f>IF(OR('MAPAS DE RIESGOS INHER Y RESID'!$G$18='MATRIZ DE RIESGOS DE SST'!Y284,Y284&lt;'MAPAS DE RIESGOS INHER Y RESID'!$G$16+1),'MAPAS DE RIESGOS INHER Y RESID'!$M$19,IF(OR('MAPAS DE RIESGOS INHER Y RESID'!$H$17='MATRIZ DE RIESGOS DE SST'!Y284,Y284&lt;'MAPAS DE RIESGOS INHER Y RESID'!$I$18+1),'MAPAS DE RIESGOS INHER Y RESID'!$M$18,IF(OR('MAPAS DE RIESGOS INHER Y RESID'!$I$17='MATRIZ DE RIESGOS DE SST'!Y284,Y284&lt;'MAPAS DE RIESGOS INHER Y RESID'!$J$17+1),'MAPAS DE RIESGOS INHER Y RESID'!$M$17,'MAPAS DE RIESGOS INHER Y RESID'!$M$16)))</f>
        <v>BAJO</v>
      </c>
      <c r="AA284" s="99" t="str">
        <f>VLOOKUP('MATRIZ DE RIESGOS DE SST'!Z284,'TABLA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85" spans="1:27" s="27" customFormat="1" ht="156" x14ac:dyDescent="0.25">
      <c r="A285" s="123"/>
      <c r="B285" s="123"/>
      <c r="C285" s="123"/>
      <c r="D285" s="123"/>
      <c r="E285" s="123"/>
      <c r="F285" s="123"/>
      <c r="G285" s="123"/>
      <c r="H285" s="123"/>
      <c r="I285" s="123"/>
      <c r="J285" s="101" t="s">
        <v>301</v>
      </c>
      <c r="K285" s="100" t="s">
        <v>402</v>
      </c>
      <c r="L285" s="101" t="s">
        <v>763</v>
      </c>
      <c r="M285" s="76" t="s">
        <v>182</v>
      </c>
      <c r="N285" s="111">
        <f>VLOOKUP('MATRIZ DE RIESGOS DE SST'!M285,'MAPAS DE RIESGOS INHER Y RESID'!$E$3:$F$7,2,FALSE)</f>
        <v>2</v>
      </c>
      <c r="O285" s="76" t="s">
        <v>187</v>
      </c>
      <c r="P285" s="111">
        <f>VLOOKUP('MATRIZ DE RIESGOS DE SST'!O285,'MAPAS DE RIESGOS INHER Y RESID'!$O$3:$P$7,2,FALSE)</f>
        <v>256</v>
      </c>
      <c r="Q285" s="111">
        <f>+N285*P285</f>
        <v>512</v>
      </c>
      <c r="R285" s="76" t="str">
        <f>IF(OR('MAPAS DE RIESGOS INHER Y RESID'!$G$7='MATRIZ DE RIESGOS DE SST'!Q285,Q285&lt;'MAPAS DE RIESGOS INHER Y RESID'!$G$3+1),'MAPAS DE RIESGOS INHER Y RESID'!$M$6,IF(OR('MAPAS DE RIESGOS INHER Y RESID'!$H$5='MATRIZ DE RIESGOS DE SST'!Q285,Q285&lt;'MAPAS DE RIESGOS INHER Y RESID'!$I$5+1),'MAPAS DE RIESGOS INHER Y RESID'!$M$5,IF(OR('MAPAS DE RIESGOS INHER Y RESID'!$I$4='MATRIZ DE RIESGOS DE SST'!Q285,Q285&lt;'MAPAS DE RIESGOS INHER Y RESID'!$J$4+1),'MAPAS DE RIESGOS INHER Y RESID'!$M$4,'MAPAS DE RIESGOS INHER Y RESID'!$M$3)))</f>
        <v>ALTO</v>
      </c>
      <c r="S285" s="116" t="s">
        <v>403</v>
      </c>
      <c r="T285" s="116" t="s">
        <v>414</v>
      </c>
      <c r="U285" s="116" t="s">
        <v>407</v>
      </c>
      <c r="V285" s="117" t="s">
        <v>406</v>
      </c>
      <c r="W285" s="118" t="s">
        <v>177</v>
      </c>
      <c r="X285" s="92">
        <f>VLOOKUP(W285,'MAPAS DE RIESGOS INHER Y RESID'!$E$16:$F$18,2,FALSE)</f>
        <v>0.9</v>
      </c>
      <c r="Y285" s="119">
        <f>Q285-(Q285*X285)</f>
        <v>51.199999999999989</v>
      </c>
      <c r="Z285" s="76" t="str">
        <f>IF(OR('MAPAS DE RIESGOS INHER Y RESID'!$G$18='MATRIZ DE RIESGOS DE SST'!Y285,Y285&lt;'MAPAS DE RIESGOS INHER Y RESID'!$G$16+1),'MAPAS DE RIESGOS INHER Y RESID'!$M$19,IF(OR('MAPAS DE RIESGOS INHER Y RESID'!$H$17='MATRIZ DE RIESGOS DE SST'!Y285,Y285&lt;'MAPAS DE RIESGOS INHER Y RESID'!$I$18+1),'MAPAS DE RIESGOS INHER Y RESID'!$M$18,IF(OR('MAPAS DE RIESGOS INHER Y RESID'!$I$17='MATRIZ DE RIESGOS DE SST'!Y285,Y285&lt;'MAPAS DE RIESGOS INHER Y RESID'!$J$17+1),'MAPAS DE RIESGOS INHER Y RESID'!$M$17,'MAPAS DE RIESGOS INHER Y RESID'!$M$16)))</f>
        <v>MODERADO</v>
      </c>
      <c r="AA285" s="99" t="str">
        <f>VLOOKUP('MATRIZ DE RIESGOS DE SST'!Z285,'TABLA DE CRITERIOS'!$A$25:$B$28,2,FALSE)</f>
        <v>Reforzar la divulgación y aplicación de los controles existentes para mejorar su eficacia o complementar dichos controles estableciendo el plan de acción necesario, teniendo en cuenta la jerarquía de definición de controles.</v>
      </c>
    </row>
    <row r="286" spans="1:27" ht="195" x14ac:dyDescent="0.25">
      <c r="A286" s="123"/>
      <c r="B286" s="123"/>
      <c r="C286" s="123"/>
      <c r="D286" s="123"/>
      <c r="E286" s="123"/>
      <c r="F286" s="123"/>
      <c r="G286" s="123"/>
      <c r="H286" s="123"/>
      <c r="I286" s="123"/>
      <c r="J286" s="101" t="s">
        <v>424</v>
      </c>
      <c r="K286" s="100" t="s">
        <v>427</v>
      </c>
      <c r="L286" s="101" t="s">
        <v>764</v>
      </c>
      <c r="M286" s="76" t="s">
        <v>182</v>
      </c>
      <c r="N286" s="111">
        <f>VLOOKUP('MATRIZ DE RIESGOS DE SST'!M286,'MAPAS DE RIESGOS INHER Y RESID'!$E$3:$F$7,2,FALSE)</f>
        <v>2</v>
      </c>
      <c r="O286" s="76" t="s">
        <v>186</v>
      </c>
      <c r="P286" s="111">
        <f>VLOOKUP('MATRIZ DE RIESGOS DE SST'!O286,'MAPAS DE RIESGOS INHER Y RESID'!$O$3:$P$7,2,FALSE)</f>
        <v>16</v>
      </c>
      <c r="Q286" s="111">
        <f t="shared" si="53"/>
        <v>32</v>
      </c>
      <c r="R286" s="76" t="str">
        <f>IF(OR('MAPAS DE RIESGOS INHER Y RESID'!$G$7='MATRIZ DE RIESGOS DE SST'!Q286,Q286&lt;'MAPAS DE RIESGOS INHER Y RESID'!$G$3+1),'MAPAS DE RIESGOS INHER Y RESID'!$M$6,IF(OR('MAPAS DE RIESGOS INHER Y RESID'!$H$5='MATRIZ DE RIESGOS DE SST'!Q286,Q286&lt;'MAPAS DE RIESGOS INHER Y RESID'!$I$5+1),'MAPAS DE RIESGOS INHER Y RESID'!$M$5,IF(OR('MAPAS DE RIESGOS INHER Y RESID'!$I$4='MATRIZ DE RIESGOS DE SST'!Q286,Q286&lt;'MAPAS DE RIESGOS INHER Y RESID'!$J$4+1),'MAPAS DE RIESGOS INHER Y RESID'!$M$4,'MAPAS DE RIESGOS INHER Y RESID'!$M$3)))</f>
        <v>MODERADO</v>
      </c>
      <c r="S286" s="116"/>
      <c r="T286" s="116" t="s">
        <v>438</v>
      </c>
      <c r="U286" s="116" t="s">
        <v>264</v>
      </c>
      <c r="V286" s="117" t="s">
        <v>434</v>
      </c>
      <c r="W286" s="118" t="s">
        <v>177</v>
      </c>
      <c r="X286" s="92">
        <f>VLOOKUP(W286,'MAPAS DE RIESGOS INHER Y RESID'!$E$16:$F$18,2,FALSE)</f>
        <v>0.9</v>
      </c>
      <c r="Y286" s="119">
        <f t="shared" si="55"/>
        <v>3.1999999999999993</v>
      </c>
      <c r="Z286" s="76" t="str">
        <f>IF(OR('MAPAS DE RIESGOS INHER Y RESID'!$G$18='MATRIZ DE RIESGOS DE SST'!Y286,Y286&lt;'MAPAS DE RIESGOS INHER Y RESID'!$G$16+1),'MAPAS DE RIESGOS INHER Y RESID'!$M$19,IF(OR('MAPAS DE RIESGOS INHER Y RESID'!$H$17='MATRIZ DE RIESGOS DE SST'!Y286,Y286&lt;'MAPAS DE RIESGOS INHER Y RESID'!$I$18+1),'MAPAS DE RIESGOS INHER Y RESID'!$M$18,IF(OR('MAPAS DE RIESGOS INHER Y RESID'!$I$17='MATRIZ DE RIESGOS DE SST'!Y286,Y286&lt;'MAPAS DE RIESGOS INHER Y RESID'!$J$17+1),'MAPAS DE RIESGOS INHER Y RESID'!$M$17,'MAPAS DE RIESGOS INHER Y RESID'!$M$16)))</f>
        <v>BAJO</v>
      </c>
      <c r="AA286" s="99" t="str">
        <f>VLOOKUP('MATRIZ DE RIESGOS DE SST'!Z286,'TABLA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87" spans="1:27" ht="195" x14ac:dyDescent="0.25">
      <c r="A287" s="123"/>
      <c r="B287" s="123"/>
      <c r="C287" s="123"/>
      <c r="D287" s="123"/>
      <c r="E287" s="123"/>
      <c r="F287" s="123"/>
      <c r="G287" s="123"/>
      <c r="H287" s="123"/>
      <c r="I287" s="123"/>
      <c r="J287" s="102" t="s">
        <v>460</v>
      </c>
      <c r="K287" s="102" t="s">
        <v>467</v>
      </c>
      <c r="L287" s="99" t="s">
        <v>92</v>
      </c>
      <c r="M287" s="76" t="s">
        <v>182</v>
      </c>
      <c r="N287" s="111">
        <f>VLOOKUP('MATRIZ DE RIESGOS DE SST'!M287,'MAPAS DE RIESGOS INHER Y RESID'!$E$3:$F$7,2,FALSE)</f>
        <v>2</v>
      </c>
      <c r="O287" s="76" t="s">
        <v>186</v>
      </c>
      <c r="P287" s="111">
        <f>VLOOKUP('MATRIZ DE RIESGOS DE SST'!O287,'MAPAS DE RIESGOS INHER Y RESID'!$O$3:$P$7,2,FALSE)</f>
        <v>16</v>
      </c>
      <c r="Q287" s="111">
        <f t="shared" si="53"/>
        <v>32</v>
      </c>
      <c r="R287" s="76" t="str">
        <f>IF(OR('MAPAS DE RIESGOS INHER Y RESID'!$G$7='MATRIZ DE RIESGOS DE SST'!Q287,Q287&lt;'MAPAS DE RIESGOS INHER Y RESID'!$G$3+1),'MAPAS DE RIESGOS INHER Y RESID'!$M$6,IF(OR('MAPAS DE RIESGOS INHER Y RESID'!$H$5='MATRIZ DE RIESGOS DE SST'!Q287,Q287&lt;'MAPAS DE RIESGOS INHER Y RESID'!$I$5+1),'MAPAS DE RIESGOS INHER Y RESID'!$M$5,IF(OR('MAPAS DE RIESGOS INHER Y RESID'!$I$4='MATRIZ DE RIESGOS DE SST'!Q287,Q287&lt;'MAPAS DE RIESGOS INHER Y RESID'!$J$4+1),'MAPAS DE RIESGOS INHER Y RESID'!$M$4,'MAPAS DE RIESGOS INHER Y RESID'!$M$3)))</f>
        <v>MODERADO</v>
      </c>
      <c r="S287" s="116"/>
      <c r="T287" s="116"/>
      <c r="U287" s="116" t="s">
        <v>463</v>
      </c>
      <c r="V287" s="117" t="s">
        <v>473</v>
      </c>
      <c r="W287" s="118" t="s">
        <v>177</v>
      </c>
      <c r="X287" s="92">
        <f>VLOOKUP(W287,'MAPAS DE RIESGOS INHER Y RESID'!$E$16:$F$18,2,FALSE)</f>
        <v>0.9</v>
      </c>
      <c r="Y287" s="119">
        <f t="shared" si="55"/>
        <v>3.1999999999999993</v>
      </c>
      <c r="Z287" s="76" t="str">
        <f>IF(OR('MAPAS DE RIESGOS INHER Y RESID'!$G$18='MATRIZ DE RIESGOS DE SST'!Y287,Y287&lt;'MAPAS DE RIESGOS INHER Y RESID'!$G$16+1),'MAPAS DE RIESGOS INHER Y RESID'!$M$19,IF(OR('MAPAS DE RIESGOS INHER Y RESID'!$H$17='MATRIZ DE RIESGOS DE SST'!Y287,Y287&lt;'MAPAS DE RIESGOS INHER Y RESID'!$I$18+1),'MAPAS DE RIESGOS INHER Y RESID'!$M$18,IF(OR('MAPAS DE RIESGOS INHER Y RESID'!$I$17='MATRIZ DE RIESGOS DE SST'!Y287,Y287&lt;'MAPAS DE RIESGOS INHER Y RESID'!$J$17+1),'MAPAS DE RIESGOS INHER Y RESID'!$M$17,'MAPAS DE RIESGOS INHER Y RESID'!$M$16)))</f>
        <v>BAJO</v>
      </c>
      <c r="AA287" s="99" t="str">
        <f>VLOOKUP('MATRIZ DE RIESGOS DE SST'!Z287,'TABLA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88" spans="1:27" ht="195" x14ac:dyDescent="0.25">
      <c r="A288" s="123"/>
      <c r="B288" s="123"/>
      <c r="C288" s="123"/>
      <c r="D288" s="123"/>
      <c r="E288" s="123"/>
      <c r="F288" s="123"/>
      <c r="G288" s="123"/>
      <c r="H288" s="123"/>
      <c r="I288" s="123"/>
      <c r="J288" s="99" t="s">
        <v>475</v>
      </c>
      <c r="K288" s="102" t="s">
        <v>94</v>
      </c>
      <c r="L288" s="99" t="s">
        <v>621</v>
      </c>
      <c r="M288" s="76" t="s">
        <v>176</v>
      </c>
      <c r="N288" s="111">
        <f>VLOOKUP('MATRIZ DE RIESGOS DE SST'!M288,'MAPAS DE RIESGOS INHER Y RESID'!$E$3:$F$7,2,FALSE)</f>
        <v>3</v>
      </c>
      <c r="O288" s="76" t="s">
        <v>185</v>
      </c>
      <c r="P288" s="111">
        <f>VLOOKUP('MATRIZ DE RIESGOS DE SST'!O288,'MAPAS DE RIESGOS INHER Y RESID'!$O$3:$P$7,2,FALSE)</f>
        <v>4</v>
      </c>
      <c r="Q288" s="111">
        <f t="shared" si="53"/>
        <v>12</v>
      </c>
      <c r="R288" s="76" t="str">
        <f>IF(OR('MAPAS DE RIESGOS INHER Y RESID'!$G$7='MATRIZ DE RIESGOS DE SST'!Q288,Q288&lt;'MAPAS DE RIESGOS INHER Y RESID'!$G$3+1),'MAPAS DE RIESGOS INHER Y RESID'!$M$6,IF(OR('MAPAS DE RIESGOS INHER Y RESID'!$H$5='MATRIZ DE RIESGOS DE SST'!Q288,Q288&lt;'MAPAS DE RIESGOS INHER Y RESID'!$I$5+1),'MAPAS DE RIESGOS INHER Y RESID'!$M$5,IF(OR('MAPAS DE RIESGOS INHER Y RESID'!$I$4='MATRIZ DE RIESGOS DE SST'!Q288,Q288&lt;'MAPAS DE RIESGOS INHER Y RESID'!$J$4+1),'MAPAS DE RIESGOS INHER Y RESID'!$M$4,'MAPAS DE RIESGOS INHER Y RESID'!$M$3)))</f>
        <v>MODERADO</v>
      </c>
      <c r="S288" s="116"/>
      <c r="T288" s="116" t="s">
        <v>251</v>
      </c>
      <c r="U288" s="116" t="s">
        <v>482</v>
      </c>
      <c r="V288" s="117" t="s">
        <v>484</v>
      </c>
      <c r="W288" s="118" t="s">
        <v>176</v>
      </c>
      <c r="X288" s="92">
        <f>VLOOKUP(W288,'MAPAS DE RIESGOS INHER Y RESID'!$E$16:$F$18,2,FALSE)</f>
        <v>0.4</v>
      </c>
      <c r="Y288" s="119">
        <f t="shared" si="55"/>
        <v>7.1999999999999993</v>
      </c>
      <c r="Z288" s="76" t="str">
        <f>IF(OR('MAPAS DE RIESGOS INHER Y RESID'!$G$18='MATRIZ DE RIESGOS DE SST'!Y288,Y288&lt;'MAPAS DE RIESGOS INHER Y RESID'!$G$16+1),'MAPAS DE RIESGOS INHER Y RESID'!$M$19,IF(OR('MAPAS DE RIESGOS INHER Y RESID'!$H$17='MATRIZ DE RIESGOS DE SST'!Y288,Y288&lt;'MAPAS DE RIESGOS INHER Y RESID'!$I$18+1),'MAPAS DE RIESGOS INHER Y RESID'!$M$18,IF(OR('MAPAS DE RIESGOS INHER Y RESID'!$I$17='MATRIZ DE RIESGOS DE SST'!Y288,Y288&lt;'MAPAS DE RIESGOS INHER Y RESID'!$J$17+1),'MAPAS DE RIESGOS INHER Y RESID'!$M$17,'MAPAS DE RIESGOS INHER Y RESID'!$M$16)))</f>
        <v>BAJO</v>
      </c>
      <c r="AA288" s="99" t="str">
        <f>VLOOKUP('MATRIZ DE RIESGOS DE SST'!Z288,'TABLA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89" spans="1:27" ht="156" x14ac:dyDescent="0.25">
      <c r="A289" s="123"/>
      <c r="B289" s="123"/>
      <c r="C289" s="123"/>
      <c r="D289" s="123"/>
      <c r="E289" s="123"/>
      <c r="F289" s="123"/>
      <c r="G289" s="123"/>
      <c r="H289" s="123"/>
      <c r="I289" s="123"/>
      <c r="J289" s="100" t="s">
        <v>489</v>
      </c>
      <c r="K289" s="100" t="s">
        <v>498</v>
      </c>
      <c r="L289" s="101" t="s">
        <v>491</v>
      </c>
      <c r="M289" s="76" t="s">
        <v>176</v>
      </c>
      <c r="N289" s="111">
        <f>VLOOKUP('MATRIZ DE RIESGOS DE SST'!M289,'MAPAS DE RIESGOS INHER Y RESID'!$E$3:$F$7,2,FALSE)</f>
        <v>3</v>
      </c>
      <c r="O289" s="76" t="s">
        <v>186</v>
      </c>
      <c r="P289" s="111">
        <f>VLOOKUP('MATRIZ DE RIESGOS DE SST'!O289,'MAPAS DE RIESGOS INHER Y RESID'!$O$3:$P$7,2,FALSE)</f>
        <v>16</v>
      </c>
      <c r="Q289" s="111">
        <f t="shared" si="53"/>
        <v>48</v>
      </c>
      <c r="R289" s="76" t="str">
        <f>IF(OR('MAPAS DE RIESGOS INHER Y RESID'!$G$7='MATRIZ DE RIESGOS DE SST'!Q289,Q289&lt;'MAPAS DE RIESGOS INHER Y RESID'!$G$3+1),'MAPAS DE RIESGOS INHER Y RESID'!$M$6,IF(OR('MAPAS DE RIESGOS INHER Y RESID'!$H$5='MATRIZ DE RIESGOS DE SST'!Q289,Q289&lt;'MAPAS DE RIESGOS INHER Y RESID'!$I$5+1),'MAPAS DE RIESGOS INHER Y RESID'!$M$5,IF(OR('MAPAS DE RIESGOS INHER Y RESID'!$I$4='MATRIZ DE RIESGOS DE SST'!Q289,Q289&lt;'MAPAS DE RIESGOS INHER Y RESID'!$J$4+1),'MAPAS DE RIESGOS INHER Y RESID'!$M$4,'MAPAS DE RIESGOS INHER Y RESID'!$M$3)))</f>
        <v>MODERADO</v>
      </c>
      <c r="S289" s="116"/>
      <c r="T289" s="116"/>
      <c r="U289" s="116" t="s">
        <v>452</v>
      </c>
      <c r="V289" s="117" t="s">
        <v>257</v>
      </c>
      <c r="W289" s="118" t="s">
        <v>175</v>
      </c>
      <c r="X289" s="92">
        <f>VLOOKUP(W289,'MAPAS DE RIESGOS INHER Y RESID'!$E$16:$F$18,2,FALSE)</f>
        <v>0.15</v>
      </c>
      <c r="Y289" s="119">
        <f t="shared" si="55"/>
        <v>40.799999999999997</v>
      </c>
      <c r="Z289" s="76" t="str">
        <f>IF(OR('MAPAS DE RIESGOS INHER Y RESID'!$G$18='MATRIZ DE RIESGOS DE SST'!Y289,Y289&lt;'MAPAS DE RIESGOS INHER Y RESID'!$G$16+1),'MAPAS DE RIESGOS INHER Y RESID'!$M$19,IF(OR('MAPAS DE RIESGOS INHER Y RESID'!$H$17='MATRIZ DE RIESGOS DE SST'!Y289,Y289&lt;'MAPAS DE RIESGOS INHER Y RESID'!$I$18+1),'MAPAS DE RIESGOS INHER Y RESID'!$M$18,IF(OR('MAPAS DE RIESGOS INHER Y RESID'!$I$17='MATRIZ DE RIESGOS DE SST'!Y289,Y289&lt;'MAPAS DE RIESGOS INHER Y RESID'!$J$17+1),'MAPAS DE RIESGOS INHER Y RESID'!$M$17,'MAPAS DE RIESGOS INHER Y RESID'!$M$16)))</f>
        <v>MODERADO</v>
      </c>
      <c r="AA289" s="99" t="str">
        <f>VLOOKUP('MATRIZ DE RIESGOS DE SST'!Z289,'TABLA DE CRITERIOS'!$A$25:$B$28,2,FALSE)</f>
        <v>Reforzar la divulgación y aplicación de los controles existentes para mejorar su eficacia o complementar dichos controles estableciendo el plan de acción necesario, teniendo en cuenta la jerarquía de definición de controles.</v>
      </c>
    </row>
    <row r="290" spans="1:27" ht="195" x14ac:dyDescent="0.25">
      <c r="A290" s="123"/>
      <c r="B290" s="123"/>
      <c r="C290" s="123"/>
      <c r="D290" s="123"/>
      <c r="E290" s="123"/>
      <c r="F290" s="123"/>
      <c r="G290" s="123"/>
      <c r="H290" s="123"/>
      <c r="I290" s="123"/>
      <c r="J290" s="101" t="s">
        <v>512</v>
      </c>
      <c r="K290" s="100" t="s">
        <v>508</v>
      </c>
      <c r="L290" s="101" t="s">
        <v>102</v>
      </c>
      <c r="M290" s="76" t="s">
        <v>182</v>
      </c>
      <c r="N290" s="111">
        <f>VLOOKUP('MATRIZ DE RIESGOS DE SST'!M290,'MAPAS DE RIESGOS INHER Y RESID'!$E$3:$F$7,2,FALSE)</f>
        <v>2</v>
      </c>
      <c r="O290" s="76" t="s">
        <v>187</v>
      </c>
      <c r="P290" s="111">
        <f>VLOOKUP('MATRIZ DE RIESGOS DE SST'!O290,'MAPAS DE RIESGOS INHER Y RESID'!$O$3:$P$7,2,FALSE)</f>
        <v>256</v>
      </c>
      <c r="Q290" s="111">
        <f t="shared" si="53"/>
        <v>512</v>
      </c>
      <c r="R290" s="76" t="str">
        <f>IF(OR('MAPAS DE RIESGOS INHER Y RESID'!$G$7='MATRIZ DE RIESGOS DE SST'!Q290,Q290&lt;'MAPAS DE RIESGOS INHER Y RESID'!$G$3+1),'MAPAS DE RIESGOS INHER Y RESID'!$M$6,IF(OR('MAPAS DE RIESGOS INHER Y RESID'!$H$5='MATRIZ DE RIESGOS DE SST'!Q290,Q290&lt;'MAPAS DE RIESGOS INHER Y RESID'!$I$5+1),'MAPAS DE RIESGOS INHER Y RESID'!$M$5,IF(OR('MAPAS DE RIESGOS INHER Y RESID'!$I$4='MATRIZ DE RIESGOS DE SST'!Q290,Q290&lt;'MAPAS DE RIESGOS INHER Y RESID'!$J$4+1),'MAPAS DE RIESGOS INHER Y RESID'!$M$4,'MAPAS DE RIESGOS INHER Y RESID'!$M$3)))</f>
        <v>ALTO</v>
      </c>
      <c r="S290" s="116"/>
      <c r="T290" s="116"/>
      <c r="U290" s="116" t="s">
        <v>509</v>
      </c>
      <c r="V290" s="117" t="s">
        <v>510</v>
      </c>
      <c r="W290" s="118" t="s">
        <v>177</v>
      </c>
      <c r="X290" s="92">
        <f>VLOOKUP(W290,'MAPAS DE RIESGOS INHER Y RESID'!$E$16:$F$18,2,FALSE)</f>
        <v>0.9</v>
      </c>
      <c r="Y290" s="119">
        <f t="shared" si="55"/>
        <v>51.199999999999989</v>
      </c>
      <c r="Z290" s="76" t="str">
        <f>IF(OR('MAPAS DE RIESGOS INHER Y RESID'!$G$18='MATRIZ DE RIESGOS DE SST'!Y290,Y290&lt;'MAPAS DE RIESGOS INHER Y RESID'!$G$16+1),'MAPAS DE RIESGOS INHER Y RESID'!$M$19,IF(OR('MAPAS DE RIESGOS INHER Y RESID'!$H$17='MATRIZ DE RIESGOS DE SST'!Y290,Y290&lt;'MAPAS DE RIESGOS INHER Y RESID'!$I$18+1),'MAPAS DE RIESGOS INHER Y RESID'!$M$18,IF(OR('MAPAS DE RIESGOS INHER Y RESID'!$I$17='MATRIZ DE RIESGOS DE SST'!Y290,Y290&lt;'MAPAS DE RIESGOS INHER Y RESID'!$J$17+1),'MAPAS DE RIESGOS INHER Y RESID'!$M$17,'MAPAS DE RIESGOS INHER Y RESID'!$M$16)))</f>
        <v>MODERADO</v>
      </c>
      <c r="AA290" s="99" t="str">
        <f>VLOOKUP('MATRIZ DE RIESGOS DE SST'!Z290,'TABLA DE CRITERIOS'!$A$25:$B$28,2,FALSE)</f>
        <v>Reforzar la divulgación y aplicación de los controles existentes para mejorar su eficacia o complementar dichos controles estableciendo el plan de acción necesario, teniendo en cuenta la jerarquía de definición de controles.</v>
      </c>
    </row>
    <row r="291" spans="1:27" ht="234" x14ac:dyDescent="0.25">
      <c r="A291" s="123"/>
      <c r="B291" s="123"/>
      <c r="C291" s="123"/>
      <c r="D291" s="123"/>
      <c r="E291" s="123"/>
      <c r="F291" s="123"/>
      <c r="G291" s="123"/>
      <c r="H291" s="123"/>
      <c r="I291" s="123"/>
      <c r="J291" s="100" t="s">
        <v>513</v>
      </c>
      <c r="K291" s="100" t="s">
        <v>519</v>
      </c>
      <c r="L291" s="101" t="s">
        <v>103</v>
      </c>
      <c r="M291" s="76" t="s">
        <v>182</v>
      </c>
      <c r="N291" s="111">
        <f>VLOOKUP('MATRIZ DE RIESGOS DE SST'!M291,'MAPAS DE RIESGOS INHER Y RESID'!$E$3:$F$7,2,FALSE)</f>
        <v>2</v>
      </c>
      <c r="O291" s="76" t="s">
        <v>188</v>
      </c>
      <c r="P291" s="111">
        <f>VLOOKUP('MATRIZ DE RIESGOS DE SST'!O291,'MAPAS DE RIESGOS INHER Y RESID'!$O$3:$P$7,2,FALSE)</f>
        <v>65536</v>
      </c>
      <c r="Q291" s="111">
        <f t="shared" si="53"/>
        <v>131072</v>
      </c>
      <c r="R291" s="76" t="str">
        <f>IF(OR('MAPAS DE RIESGOS INHER Y RESID'!$G$7='MATRIZ DE RIESGOS DE SST'!Q291,Q291&lt;'MAPAS DE RIESGOS INHER Y RESID'!$G$3+1),'MAPAS DE RIESGOS INHER Y RESID'!$M$6,IF(OR('MAPAS DE RIESGOS INHER Y RESID'!$H$5='MATRIZ DE RIESGOS DE SST'!Q291,Q291&lt;'MAPAS DE RIESGOS INHER Y RESID'!$I$5+1),'MAPAS DE RIESGOS INHER Y RESID'!$M$5,IF(OR('MAPAS DE RIESGOS INHER Y RESID'!$I$4='MATRIZ DE RIESGOS DE SST'!Q291,Q291&lt;'MAPAS DE RIESGOS INHER Y RESID'!$J$4+1),'MAPAS DE RIESGOS INHER Y RESID'!$M$4,'MAPAS DE RIESGOS INHER Y RESID'!$M$3)))</f>
        <v xml:space="preserve">EXTREMO </v>
      </c>
      <c r="S291" s="116"/>
      <c r="T291" s="116" t="s">
        <v>522</v>
      </c>
      <c r="U291" s="116" t="s">
        <v>521</v>
      </c>
      <c r="V291" s="117" t="s">
        <v>523</v>
      </c>
      <c r="W291" s="118" t="s">
        <v>177</v>
      </c>
      <c r="X291" s="92">
        <f>VLOOKUP(W291,'MAPAS DE RIESGOS INHER Y RESID'!$E$16:$F$18,2,FALSE)</f>
        <v>0.9</v>
      </c>
      <c r="Y291" s="119">
        <f t="shared" si="55"/>
        <v>13107.199999999997</v>
      </c>
      <c r="Z291" s="76" t="str">
        <f>IF(OR('MAPAS DE RIESGOS INHER Y RESID'!$G$18='MATRIZ DE RIESGOS DE SST'!Y291,Y291&lt;'MAPAS DE RIESGOS INHER Y RESID'!$G$16+1),'MAPAS DE RIESGOS INHER Y RESID'!$M$19,IF(OR('MAPAS DE RIESGOS INHER Y RESID'!$H$17='MATRIZ DE RIESGOS DE SST'!Y291,Y291&lt;'MAPAS DE RIESGOS INHER Y RESID'!$I$18+1),'MAPAS DE RIESGOS INHER Y RESID'!$M$18,IF(OR('MAPAS DE RIESGOS INHER Y RESID'!$I$17='MATRIZ DE RIESGOS DE SST'!Y291,Y291&lt;'MAPAS DE RIESGOS INHER Y RESID'!$J$17+1),'MAPAS DE RIESGOS INHER Y RESID'!$M$17,'MAPAS DE RIESGOS INHER Y RESID'!$M$16)))</f>
        <v>ALTO</v>
      </c>
      <c r="AA291" s="99" t="str">
        <f>VLOOKUP('MATRIZ DE RIESGOS DE SST'!Z291,'TABLA DE CRITERIOS'!$A$25:$B$28,2,FALSE)</f>
        <v xml:space="preserve">Realizar el análisis de riesgos por la tarea "ART", definiendo los controles específicos o adicionales para su realización según los respectivos procedimientos de trabajo seguro y divulgarlos al personal.  </v>
      </c>
    </row>
    <row r="292" spans="1:27" ht="214.5" x14ac:dyDescent="0.25">
      <c r="A292" s="123"/>
      <c r="B292" s="123"/>
      <c r="C292" s="123"/>
      <c r="D292" s="123"/>
      <c r="E292" s="123"/>
      <c r="F292" s="123"/>
      <c r="G292" s="123"/>
      <c r="H292" s="123"/>
      <c r="I292" s="123"/>
      <c r="J292" s="99" t="s">
        <v>561</v>
      </c>
      <c r="K292" s="102" t="s">
        <v>111</v>
      </c>
      <c r="L292" s="99" t="s">
        <v>109</v>
      </c>
      <c r="M292" s="76" t="s">
        <v>182</v>
      </c>
      <c r="N292" s="111">
        <f>VLOOKUP('MATRIZ DE RIESGOS DE SST'!M292,'MAPAS DE RIESGOS INHER Y RESID'!$E$3:$F$7,2,FALSE)</f>
        <v>2</v>
      </c>
      <c r="O292" s="76" t="s">
        <v>185</v>
      </c>
      <c r="P292" s="111">
        <f>VLOOKUP('MATRIZ DE RIESGOS DE SST'!O292,'MAPAS DE RIESGOS INHER Y RESID'!$O$3:$P$7,2,FALSE)</f>
        <v>4</v>
      </c>
      <c r="Q292" s="111">
        <f t="shared" si="53"/>
        <v>8</v>
      </c>
      <c r="R292" s="76" t="str">
        <f>IF(OR('MAPAS DE RIESGOS INHER Y RESID'!$G$7='MATRIZ DE RIESGOS DE SST'!Q292,Q292&lt;'MAPAS DE RIESGOS INHER Y RESID'!$G$3+1),'MAPAS DE RIESGOS INHER Y RESID'!$M$6,IF(OR('MAPAS DE RIESGOS INHER Y RESID'!$H$5='MATRIZ DE RIESGOS DE SST'!Q292,Q292&lt;'MAPAS DE RIESGOS INHER Y RESID'!$I$5+1),'MAPAS DE RIESGOS INHER Y RESID'!$M$5,IF(OR('MAPAS DE RIESGOS INHER Y RESID'!$I$4='MATRIZ DE RIESGOS DE SST'!Q292,Q292&lt;'MAPAS DE RIESGOS INHER Y RESID'!$J$4+1),'MAPAS DE RIESGOS INHER Y RESID'!$M$4,'MAPAS DE RIESGOS INHER Y RESID'!$M$3)))</f>
        <v>BAJO</v>
      </c>
      <c r="S292" s="116"/>
      <c r="T292" s="116"/>
      <c r="U292" s="116" t="s">
        <v>554</v>
      </c>
      <c r="V292" s="117" t="s">
        <v>560</v>
      </c>
      <c r="W292" s="118" t="s">
        <v>176</v>
      </c>
      <c r="X292" s="92">
        <f>VLOOKUP(W292,'MAPAS DE RIESGOS INHER Y RESID'!$E$16:$F$18,2,FALSE)</f>
        <v>0.4</v>
      </c>
      <c r="Y292" s="119">
        <f t="shared" si="55"/>
        <v>4.8</v>
      </c>
      <c r="Z292" s="76" t="str">
        <f>IF(OR('MAPAS DE RIESGOS INHER Y RESID'!$G$18='MATRIZ DE RIESGOS DE SST'!Y292,Y292&lt;'MAPAS DE RIESGOS INHER Y RESID'!$G$16+1),'MAPAS DE RIESGOS INHER Y RESID'!$M$19,IF(OR('MAPAS DE RIESGOS INHER Y RESID'!$H$17='MATRIZ DE RIESGOS DE SST'!Y292,Y292&lt;'MAPAS DE RIESGOS INHER Y RESID'!$I$18+1),'MAPAS DE RIESGOS INHER Y RESID'!$M$18,IF(OR('MAPAS DE RIESGOS INHER Y RESID'!$I$17='MATRIZ DE RIESGOS DE SST'!Y292,Y292&lt;'MAPAS DE RIESGOS INHER Y RESID'!$J$17+1),'MAPAS DE RIESGOS INHER Y RESID'!$M$17,'MAPAS DE RIESGOS INHER Y RESID'!$M$16)))</f>
        <v>BAJO</v>
      </c>
      <c r="AA292" s="99" t="str">
        <f>VLOOKUP('MATRIZ DE RIESGOS DE SST'!Z292,'TABLA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93" spans="1:27" ht="195" x14ac:dyDescent="0.25">
      <c r="A293" s="123"/>
      <c r="B293" s="122" t="s">
        <v>672</v>
      </c>
      <c r="C293" s="122" t="s">
        <v>245</v>
      </c>
      <c r="D293" s="122"/>
      <c r="E293" s="122" t="s">
        <v>245</v>
      </c>
      <c r="F293" s="122" t="s">
        <v>245</v>
      </c>
      <c r="G293" s="122" t="s">
        <v>245</v>
      </c>
      <c r="H293" s="122"/>
      <c r="I293" s="122" t="s">
        <v>754</v>
      </c>
      <c r="J293" s="101" t="s">
        <v>275</v>
      </c>
      <c r="K293" s="100" t="s">
        <v>306</v>
      </c>
      <c r="L293" s="101" t="s">
        <v>681</v>
      </c>
      <c r="M293" s="76" t="s">
        <v>182</v>
      </c>
      <c r="N293" s="111">
        <f>VLOOKUP('MATRIZ DE RIESGOS DE SST'!M293,'MAPAS DE RIESGOS INHER Y RESID'!$E$3:$F$7,2,FALSE)</f>
        <v>2</v>
      </c>
      <c r="O293" s="76" t="s">
        <v>185</v>
      </c>
      <c r="P293" s="111">
        <f>VLOOKUP('MATRIZ DE RIESGOS DE SST'!O293,'MAPAS DE RIESGOS INHER Y RESID'!$O$3:$P$7,2,FALSE)</f>
        <v>4</v>
      </c>
      <c r="Q293" s="111">
        <f>+N293*P293</f>
        <v>8</v>
      </c>
      <c r="R293" s="76" t="str">
        <f>IF(OR('MAPAS DE RIESGOS INHER Y RESID'!$G$7='MATRIZ DE RIESGOS DE SST'!Q293,Q293&lt;'MAPAS DE RIESGOS INHER Y RESID'!$G$3+1),'MAPAS DE RIESGOS INHER Y RESID'!$M$6,IF(OR('MAPAS DE RIESGOS INHER Y RESID'!$H$5='MATRIZ DE RIESGOS DE SST'!Q293,Q293&lt;'MAPAS DE RIESGOS INHER Y RESID'!$I$5+1),'MAPAS DE RIESGOS INHER Y RESID'!$M$5,IF(OR('MAPAS DE RIESGOS INHER Y RESID'!$I$4='MATRIZ DE RIESGOS DE SST'!Q293,Q293&lt;'MAPAS DE RIESGOS INHER Y RESID'!$J$4+1),'MAPAS DE RIESGOS INHER Y RESID'!$M$4,'MAPAS DE RIESGOS INHER Y RESID'!$M$3)))</f>
        <v>BAJO</v>
      </c>
      <c r="S293" s="116"/>
      <c r="T293" s="116"/>
      <c r="U293" s="116" t="s">
        <v>307</v>
      </c>
      <c r="V293" s="117" t="s">
        <v>308</v>
      </c>
      <c r="W293" s="118" t="s">
        <v>177</v>
      </c>
      <c r="X293" s="92">
        <f>VLOOKUP(W293,'MAPAS DE RIESGOS INHER Y RESID'!$E$16:$F$18,2,FALSE)</f>
        <v>0.9</v>
      </c>
      <c r="Y293" s="119">
        <f>Q293-(Q293*X293)</f>
        <v>0.79999999999999982</v>
      </c>
      <c r="Z293" s="76" t="str">
        <f>IF(OR('MAPAS DE RIESGOS INHER Y RESID'!$G$18='MATRIZ DE RIESGOS DE SST'!Y293,Y293&lt;'MAPAS DE RIESGOS INHER Y RESID'!$G$16+1),'MAPAS DE RIESGOS INHER Y RESID'!$M$19,IF(OR('MAPAS DE RIESGOS INHER Y RESID'!$H$17='MATRIZ DE RIESGOS DE SST'!Y293,Y293&lt;'MAPAS DE RIESGOS INHER Y RESID'!$I$18+1),'MAPAS DE RIESGOS INHER Y RESID'!$M$18,IF(OR('MAPAS DE RIESGOS INHER Y RESID'!$I$17='MATRIZ DE RIESGOS DE SST'!Y293,Y293&lt;'MAPAS DE RIESGOS INHER Y RESID'!$J$17+1),'MAPAS DE RIESGOS INHER Y RESID'!$M$17,'MAPAS DE RIESGOS INHER Y RESID'!$M$16)))</f>
        <v>BAJO</v>
      </c>
      <c r="AA293" s="99" t="str">
        <f>VLOOKUP('MATRIZ DE RIESGOS DE SST'!Z293,'TABLA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94" spans="1:27" ht="214.5" x14ac:dyDescent="0.25">
      <c r="A294" s="123"/>
      <c r="B294" s="123"/>
      <c r="C294" s="123"/>
      <c r="D294" s="123"/>
      <c r="E294" s="123"/>
      <c r="F294" s="123"/>
      <c r="G294" s="123"/>
      <c r="H294" s="123"/>
      <c r="I294" s="123"/>
      <c r="J294" s="99" t="s">
        <v>276</v>
      </c>
      <c r="K294" s="102" t="s">
        <v>682</v>
      </c>
      <c r="L294" s="99" t="s">
        <v>683</v>
      </c>
      <c r="M294" s="76" t="s">
        <v>182</v>
      </c>
      <c r="N294" s="111">
        <f>VLOOKUP('MATRIZ DE RIESGOS DE SST'!M294,'MAPAS DE RIESGOS INHER Y RESID'!$E$3:$F$7,2,FALSE)</f>
        <v>2</v>
      </c>
      <c r="O294" s="76" t="s">
        <v>186</v>
      </c>
      <c r="P294" s="111">
        <f>VLOOKUP('MATRIZ DE RIESGOS DE SST'!O294,'MAPAS DE RIESGOS INHER Y RESID'!$O$3:$P$7,2,FALSE)</f>
        <v>16</v>
      </c>
      <c r="Q294" s="111">
        <f>+N294*P294</f>
        <v>32</v>
      </c>
      <c r="R294" s="76" t="str">
        <f>IF(OR('MAPAS DE RIESGOS INHER Y RESID'!$G$7='MATRIZ DE RIESGOS DE SST'!Q294,Q294&lt;'MAPAS DE RIESGOS INHER Y RESID'!$G$3+1),'MAPAS DE RIESGOS INHER Y RESID'!$M$6,IF(OR('MAPAS DE RIESGOS INHER Y RESID'!$H$5='MATRIZ DE RIESGOS DE SST'!Q294,Q294&lt;'MAPAS DE RIESGOS INHER Y RESID'!$I$5+1),'MAPAS DE RIESGOS INHER Y RESID'!$M$5,IF(OR('MAPAS DE RIESGOS INHER Y RESID'!$I$4='MATRIZ DE RIESGOS DE SST'!Q294,Q294&lt;'MAPAS DE RIESGOS INHER Y RESID'!$J$4+1),'MAPAS DE RIESGOS INHER Y RESID'!$M$4,'MAPAS DE RIESGOS INHER Y RESID'!$M$3)))</f>
        <v>MODERADO</v>
      </c>
      <c r="S294" s="116"/>
      <c r="T294" s="116"/>
      <c r="U294" s="116" t="s">
        <v>645</v>
      </c>
      <c r="V294" s="117" t="s">
        <v>686</v>
      </c>
      <c r="W294" s="118" t="s">
        <v>177</v>
      </c>
      <c r="X294" s="92">
        <f>VLOOKUP(W294,'MAPAS DE RIESGOS INHER Y RESID'!$E$16:$F$18,2,FALSE)</f>
        <v>0.9</v>
      </c>
      <c r="Y294" s="119">
        <f>Q294-(Q294*X294)</f>
        <v>3.1999999999999993</v>
      </c>
      <c r="Z294" s="76" t="str">
        <f>IF(OR('MAPAS DE RIESGOS INHER Y RESID'!$G$18='MATRIZ DE RIESGOS DE SST'!Y294,Y294&lt;'MAPAS DE RIESGOS INHER Y RESID'!$G$16+1),'MAPAS DE RIESGOS INHER Y RESID'!$M$19,IF(OR('MAPAS DE RIESGOS INHER Y RESID'!$H$17='MATRIZ DE RIESGOS DE SST'!Y294,Y294&lt;'MAPAS DE RIESGOS INHER Y RESID'!$I$18+1),'MAPAS DE RIESGOS INHER Y RESID'!$M$18,IF(OR('MAPAS DE RIESGOS INHER Y RESID'!$I$17='MATRIZ DE RIESGOS DE SST'!Y294,Y294&lt;'MAPAS DE RIESGOS INHER Y RESID'!$J$17+1),'MAPAS DE RIESGOS INHER Y RESID'!$M$17,'MAPAS DE RIESGOS INHER Y RESID'!$M$16)))</f>
        <v>BAJO</v>
      </c>
      <c r="AA294" s="99" t="str">
        <f>VLOOKUP('MATRIZ DE RIESGOS DE SST'!Z294,'TABLA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95" spans="1:27" ht="195" x14ac:dyDescent="0.25">
      <c r="A295" s="123"/>
      <c r="B295" s="123"/>
      <c r="C295" s="123"/>
      <c r="D295" s="123"/>
      <c r="E295" s="123"/>
      <c r="F295" s="123"/>
      <c r="G295" s="123"/>
      <c r="H295" s="123"/>
      <c r="I295" s="123"/>
      <c r="J295" s="99" t="s">
        <v>277</v>
      </c>
      <c r="K295" s="102" t="s">
        <v>311</v>
      </c>
      <c r="L295" s="99" t="s">
        <v>685</v>
      </c>
      <c r="M295" s="76" t="s">
        <v>176</v>
      </c>
      <c r="N295" s="111">
        <f>VLOOKUP('MATRIZ DE RIESGOS DE SST'!M295,'MAPAS DE RIESGOS INHER Y RESID'!$E$3:$F$7,2,FALSE)</f>
        <v>3</v>
      </c>
      <c r="O295" s="76" t="s">
        <v>186</v>
      </c>
      <c r="P295" s="111">
        <f>VLOOKUP('MATRIZ DE RIESGOS DE SST'!O295,'MAPAS DE RIESGOS INHER Y RESID'!$O$3:$P$7,2,FALSE)</f>
        <v>16</v>
      </c>
      <c r="Q295" s="111">
        <f>+N295*P295</f>
        <v>48</v>
      </c>
      <c r="R295" s="76" t="str">
        <f>IF(OR('MAPAS DE RIESGOS INHER Y RESID'!$G$7='MATRIZ DE RIESGOS DE SST'!Q295,Q295&lt;'MAPAS DE RIESGOS INHER Y RESID'!$G$3+1),'MAPAS DE RIESGOS INHER Y RESID'!$M$6,IF(OR('MAPAS DE RIESGOS INHER Y RESID'!$H$5='MATRIZ DE RIESGOS DE SST'!Q295,Q295&lt;'MAPAS DE RIESGOS INHER Y RESID'!$I$5+1),'MAPAS DE RIESGOS INHER Y RESID'!$M$5,IF(OR('MAPAS DE RIESGOS INHER Y RESID'!$I$4='MATRIZ DE RIESGOS DE SST'!Q295,Q295&lt;'MAPAS DE RIESGOS INHER Y RESID'!$J$4+1),'MAPAS DE RIESGOS INHER Y RESID'!$M$4,'MAPAS DE RIESGOS INHER Y RESID'!$M$3)))</f>
        <v>MODERADO</v>
      </c>
      <c r="S295" s="116"/>
      <c r="T295" s="116"/>
      <c r="U295" s="116" t="s">
        <v>689</v>
      </c>
      <c r="V295" s="117"/>
      <c r="W295" s="118" t="s">
        <v>177</v>
      </c>
      <c r="X295" s="92">
        <f>VLOOKUP(W295,'MAPAS DE RIESGOS INHER Y RESID'!$E$16:$F$18,2,FALSE)</f>
        <v>0.9</v>
      </c>
      <c r="Y295" s="119">
        <f>Q295-(Q295*X295)</f>
        <v>4.7999999999999972</v>
      </c>
      <c r="Z295" s="76" t="str">
        <f>IF(OR('MAPAS DE RIESGOS INHER Y RESID'!$G$18='MATRIZ DE RIESGOS DE SST'!Y295,Y295&lt;'MAPAS DE RIESGOS INHER Y RESID'!$G$16+1),'MAPAS DE RIESGOS INHER Y RESID'!$M$19,IF(OR('MAPAS DE RIESGOS INHER Y RESID'!$H$17='MATRIZ DE RIESGOS DE SST'!Y295,Y295&lt;'MAPAS DE RIESGOS INHER Y RESID'!$I$18+1),'MAPAS DE RIESGOS INHER Y RESID'!$M$18,IF(OR('MAPAS DE RIESGOS INHER Y RESID'!$I$17='MATRIZ DE RIESGOS DE SST'!Y295,Y295&lt;'MAPAS DE RIESGOS INHER Y RESID'!$J$17+1),'MAPAS DE RIESGOS INHER Y RESID'!$M$17,'MAPAS DE RIESGOS INHER Y RESID'!$M$16)))</f>
        <v>BAJO</v>
      </c>
      <c r="AA295" s="99" t="str">
        <f>VLOOKUP('MATRIZ DE RIESGOS DE SST'!Z295,'TABLA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96" spans="1:27" ht="156" x14ac:dyDescent="0.25">
      <c r="A296" s="123"/>
      <c r="B296" s="123"/>
      <c r="C296" s="123"/>
      <c r="D296" s="123"/>
      <c r="E296" s="123"/>
      <c r="F296" s="123"/>
      <c r="G296" s="123"/>
      <c r="H296" s="123"/>
      <c r="I296" s="123"/>
      <c r="J296" s="100" t="s">
        <v>278</v>
      </c>
      <c r="K296" s="100" t="s">
        <v>314</v>
      </c>
      <c r="L296" s="101" t="s">
        <v>690</v>
      </c>
      <c r="M296" s="76" t="s">
        <v>176</v>
      </c>
      <c r="N296" s="111">
        <f>VLOOKUP('MATRIZ DE RIESGOS DE SST'!M296,'MAPAS DE RIESGOS INHER Y RESID'!$E$3:$F$7,2,FALSE)</f>
        <v>3</v>
      </c>
      <c r="O296" s="76" t="s">
        <v>187</v>
      </c>
      <c r="P296" s="111">
        <f>VLOOKUP('MATRIZ DE RIESGOS DE SST'!O296,'MAPAS DE RIESGOS INHER Y RESID'!$O$3:$P$7,2,FALSE)</f>
        <v>256</v>
      </c>
      <c r="Q296" s="111">
        <f t="shared" ref="Q296" si="56">+N296*P296</f>
        <v>768</v>
      </c>
      <c r="R296" s="76" t="str">
        <f>IF(OR('MAPAS DE RIESGOS INHER Y RESID'!$G$7='MATRIZ DE RIESGOS DE SST'!Q296,Q296&lt;'MAPAS DE RIESGOS INHER Y RESID'!$G$3+1),'MAPAS DE RIESGOS INHER Y RESID'!$M$6,IF(OR('MAPAS DE RIESGOS INHER Y RESID'!$H$5='MATRIZ DE RIESGOS DE SST'!Q296,Q296&lt;'MAPAS DE RIESGOS INHER Y RESID'!$I$5+1),'MAPAS DE RIESGOS INHER Y RESID'!$M$5,IF(OR('MAPAS DE RIESGOS INHER Y RESID'!$I$4='MATRIZ DE RIESGOS DE SST'!Q296,Q296&lt;'MAPAS DE RIESGOS INHER Y RESID'!$J$4+1),'MAPAS DE RIESGOS INHER Y RESID'!$M$4,'MAPAS DE RIESGOS INHER Y RESID'!$M$3)))</f>
        <v>ALTO</v>
      </c>
      <c r="S296" s="116"/>
      <c r="T296" s="116"/>
      <c r="U296" s="116" t="s">
        <v>691</v>
      </c>
      <c r="V296" s="117" t="s">
        <v>692</v>
      </c>
      <c r="W296" s="118" t="s">
        <v>177</v>
      </c>
      <c r="X296" s="92">
        <f>VLOOKUP(W296,'MAPAS DE RIESGOS INHER Y RESID'!$E$16:$F$18,2,FALSE)</f>
        <v>0.9</v>
      </c>
      <c r="Y296" s="119">
        <f>Q296-(Q296*X296)</f>
        <v>76.799999999999955</v>
      </c>
      <c r="Z296" s="76" t="str">
        <f>IF(OR('MAPAS DE RIESGOS INHER Y RESID'!$G$18='MATRIZ DE RIESGOS DE SST'!Y296,Y296&lt;'MAPAS DE RIESGOS INHER Y RESID'!$G$16+1),'MAPAS DE RIESGOS INHER Y RESID'!$M$19,IF(OR('MAPAS DE RIESGOS INHER Y RESID'!$H$17='MATRIZ DE RIESGOS DE SST'!Y296,Y296&lt;'MAPAS DE RIESGOS INHER Y RESID'!$I$18+1),'MAPAS DE RIESGOS INHER Y RESID'!$M$18,IF(OR('MAPAS DE RIESGOS INHER Y RESID'!$I$17='MATRIZ DE RIESGOS DE SST'!Y296,Y296&lt;'MAPAS DE RIESGOS INHER Y RESID'!$J$17+1),'MAPAS DE RIESGOS INHER Y RESID'!$M$17,'MAPAS DE RIESGOS INHER Y RESID'!$M$16)))</f>
        <v>MODERADO</v>
      </c>
      <c r="AA296" s="99" t="str">
        <f>VLOOKUP('MATRIZ DE RIESGOS DE SST'!Z296,'TABLA DE CRITERIOS'!$A$25:$B$28,2,FALSE)</f>
        <v>Reforzar la divulgación y aplicación de los controles existentes para mejorar su eficacia o complementar dichos controles estableciendo el plan de acción necesario, teniendo en cuenta la jerarquía de definición de controles.</v>
      </c>
    </row>
    <row r="297" spans="1:27" ht="195" x14ac:dyDescent="0.25">
      <c r="A297" s="123"/>
      <c r="B297" s="123"/>
      <c r="C297" s="123"/>
      <c r="D297" s="123"/>
      <c r="E297" s="123"/>
      <c r="F297" s="123"/>
      <c r="G297" s="123"/>
      <c r="H297" s="123"/>
      <c r="I297" s="123"/>
      <c r="J297" s="101" t="s">
        <v>279</v>
      </c>
      <c r="K297" s="100" t="s">
        <v>23</v>
      </c>
      <c r="L297" s="101" t="s">
        <v>694</v>
      </c>
      <c r="M297" s="76" t="s">
        <v>182</v>
      </c>
      <c r="N297" s="111">
        <f>VLOOKUP('MATRIZ DE RIESGOS DE SST'!M297,'MAPAS DE RIESGOS INHER Y RESID'!$E$3:$F$7,2,FALSE)</f>
        <v>2</v>
      </c>
      <c r="O297" s="76" t="s">
        <v>186</v>
      </c>
      <c r="P297" s="111">
        <f>VLOOKUP('MATRIZ DE RIESGOS DE SST'!O297,'MAPAS DE RIESGOS INHER Y RESID'!$O$3:$P$7,2,FALSE)</f>
        <v>16</v>
      </c>
      <c r="Q297" s="111">
        <f t="shared" ref="Q297:Q304" si="57">+N297*P297</f>
        <v>32</v>
      </c>
      <c r="R297" s="76" t="str">
        <f>IF(OR('MAPAS DE RIESGOS INHER Y RESID'!$G$7='MATRIZ DE RIESGOS DE SST'!Q297,Q297&lt;'MAPAS DE RIESGOS INHER Y RESID'!$G$3+1),'MAPAS DE RIESGOS INHER Y RESID'!$M$6,IF(OR('MAPAS DE RIESGOS INHER Y RESID'!$H$5='MATRIZ DE RIESGOS DE SST'!Q297,Q297&lt;'MAPAS DE RIESGOS INHER Y RESID'!$I$5+1),'MAPAS DE RIESGOS INHER Y RESID'!$M$5,IF(OR('MAPAS DE RIESGOS INHER Y RESID'!$I$4='MATRIZ DE RIESGOS DE SST'!Q297,Q297&lt;'MAPAS DE RIESGOS INHER Y RESID'!$J$4+1),'MAPAS DE RIESGOS INHER Y RESID'!$M$4,'MAPAS DE RIESGOS INHER Y RESID'!$M$3)))</f>
        <v>MODERADO</v>
      </c>
      <c r="S297" s="116"/>
      <c r="T297" s="116" t="s">
        <v>272</v>
      </c>
      <c r="U297" s="116"/>
      <c r="V297" s="117" t="s">
        <v>695</v>
      </c>
      <c r="W297" s="118" t="s">
        <v>177</v>
      </c>
      <c r="X297" s="92">
        <f>VLOOKUP(W297,'MAPAS DE RIESGOS INHER Y RESID'!$E$16:$F$18,2,FALSE)</f>
        <v>0.9</v>
      </c>
      <c r="Y297" s="119">
        <f t="shared" ref="Y297:Y304" si="58">Q297-(Q297*X297)</f>
        <v>3.1999999999999993</v>
      </c>
      <c r="Z297" s="76" t="str">
        <f>IF(OR('MAPAS DE RIESGOS INHER Y RESID'!$G$18='MATRIZ DE RIESGOS DE SST'!Y297,Y297&lt;'MAPAS DE RIESGOS INHER Y RESID'!$G$16+1),'MAPAS DE RIESGOS INHER Y RESID'!$M$19,IF(OR('MAPAS DE RIESGOS INHER Y RESID'!$H$17='MATRIZ DE RIESGOS DE SST'!Y297,Y297&lt;'MAPAS DE RIESGOS INHER Y RESID'!$I$18+1),'MAPAS DE RIESGOS INHER Y RESID'!$M$18,IF(OR('MAPAS DE RIESGOS INHER Y RESID'!$I$17='MATRIZ DE RIESGOS DE SST'!Y297,Y297&lt;'MAPAS DE RIESGOS INHER Y RESID'!$J$17+1),'MAPAS DE RIESGOS INHER Y RESID'!$M$17,'MAPAS DE RIESGOS INHER Y RESID'!$M$16)))</f>
        <v>BAJO</v>
      </c>
      <c r="AA297" s="99" t="str">
        <f>VLOOKUP('MATRIZ DE RIESGOS DE SST'!Z297,'TABLA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298" spans="1:27" ht="156" x14ac:dyDescent="0.25">
      <c r="A298" s="123"/>
      <c r="B298" s="123"/>
      <c r="C298" s="123"/>
      <c r="D298" s="123"/>
      <c r="E298" s="123"/>
      <c r="F298" s="123"/>
      <c r="G298" s="123"/>
      <c r="H298" s="123"/>
      <c r="I298" s="123"/>
      <c r="J298" s="101" t="s">
        <v>283</v>
      </c>
      <c r="K298" s="100" t="s">
        <v>593</v>
      </c>
      <c r="L298" s="101" t="s">
        <v>694</v>
      </c>
      <c r="M298" s="76" t="s">
        <v>182</v>
      </c>
      <c r="N298" s="111">
        <f>VLOOKUP('MATRIZ DE RIESGOS DE SST'!M298,'MAPAS DE RIESGOS INHER Y RESID'!$E$3:$F$7,2,FALSE)</f>
        <v>2</v>
      </c>
      <c r="O298" s="76" t="s">
        <v>186</v>
      </c>
      <c r="P298" s="111">
        <f>VLOOKUP('MATRIZ DE RIESGOS DE SST'!O298,'MAPAS DE RIESGOS INHER Y RESID'!$O$3:$P$7,2,FALSE)</f>
        <v>16</v>
      </c>
      <c r="Q298" s="111">
        <f t="shared" si="57"/>
        <v>32</v>
      </c>
      <c r="R298" s="76" t="str">
        <f>IF(OR('MAPAS DE RIESGOS INHER Y RESID'!$G$7='MATRIZ DE RIESGOS DE SST'!Q298,Q298&lt;'MAPAS DE RIESGOS INHER Y RESID'!$G$3+1),'MAPAS DE RIESGOS INHER Y RESID'!$M$6,IF(OR('MAPAS DE RIESGOS INHER Y RESID'!$H$5='MATRIZ DE RIESGOS DE SST'!Q298,Q298&lt;'MAPAS DE RIESGOS INHER Y RESID'!$I$5+1),'MAPAS DE RIESGOS INHER Y RESID'!$M$5,IF(OR('MAPAS DE RIESGOS INHER Y RESID'!$I$4='MATRIZ DE RIESGOS DE SST'!Q298,Q298&lt;'MAPAS DE RIESGOS INHER Y RESID'!$J$4+1),'MAPAS DE RIESGOS INHER Y RESID'!$M$4,'MAPAS DE RIESGOS INHER Y RESID'!$M$3)))</f>
        <v>MODERADO</v>
      </c>
      <c r="S298" s="116"/>
      <c r="T298" s="116"/>
      <c r="U298" s="116" t="s">
        <v>649</v>
      </c>
      <c r="V298" s="117" t="s">
        <v>697</v>
      </c>
      <c r="W298" s="118" t="s">
        <v>176</v>
      </c>
      <c r="X298" s="92">
        <f>VLOOKUP(W298,'MAPAS DE RIESGOS INHER Y RESID'!$E$16:$F$18,2,FALSE)</f>
        <v>0.4</v>
      </c>
      <c r="Y298" s="119">
        <f t="shared" si="58"/>
        <v>19.2</v>
      </c>
      <c r="Z298" s="76" t="str">
        <f>IF(OR('MAPAS DE RIESGOS INHER Y RESID'!$G$18='MATRIZ DE RIESGOS DE SST'!Y298,Y298&lt;'MAPAS DE RIESGOS INHER Y RESID'!$G$16+1),'MAPAS DE RIESGOS INHER Y RESID'!$M$19,IF(OR('MAPAS DE RIESGOS INHER Y RESID'!$H$17='MATRIZ DE RIESGOS DE SST'!Y298,Y298&lt;'MAPAS DE RIESGOS INHER Y RESID'!$I$18+1),'MAPAS DE RIESGOS INHER Y RESID'!$M$18,IF(OR('MAPAS DE RIESGOS INHER Y RESID'!$I$17='MATRIZ DE RIESGOS DE SST'!Y298,Y298&lt;'MAPAS DE RIESGOS INHER Y RESID'!$J$17+1),'MAPAS DE RIESGOS INHER Y RESID'!$M$17,'MAPAS DE RIESGOS INHER Y RESID'!$M$16)))</f>
        <v>MODERADO</v>
      </c>
      <c r="AA298" s="99" t="str">
        <f>VLOOKUP('MATRIZ DE RIESGOS DE SST'!Z298,'TABLA DE CRITERIOS'!$A$25:$B$28,2,FALSE)</f>
        <v>Reforzar la divulgación y aplicación de los controles existentes para mejorar su eficacia o complementar dichos controles estableciendo el plan de acción necesario, teniendo en cuenta la jerarquía de definición de controles.</v>
      </c>
    </row>
    <row r="299" spans="1:27" ht="195" x14ac:dyDescent="0.25">
      <c r="A299" s="123"/>
      <c r="B299" s="123"/>
      <c r="C299" s="123"/>
      <c r="D299" s="123"/>
      <c r="E299" s="123"/>
      <c r="F299" s="123"/>
      <c r="G299" s="123"/>
      <c r="H299" s="123"/>
      <c r="I299" s="123"/>
      <c r="J299" s="100" t="s">
        <v>755</v>
      </c>
      <c r="K299" s="100" t="s">
        <v>33</v>
      </c>
      <c r="L299" s="101" t="s">
        <v>706</v>
      </c>
      <c r="M299" s="76" t="s">
        <v>182</v>
      </c>
      <c r="N299" s="111">
        <f>VLOOKUP('MATRIZ DE RIESGOS DE SST'!M299,'MAPAS DE RIESGOS INHER Y RESID'!$E$3:$F$7,2,FALSE)</f>
        <v>2</v>
      </c>
      <c r="O299" s="76" t="s">
        <v>186</v>
      </c>
      <c r="P299" s="111">
        <f>VLOOKUP('MATRIZ DE RIESGOS DE SST'!O299,'MAPAS DE RIESGOS INHER Y RESID'!$O$3:$P$7,2,FALSE)</f>
        <v>16</v>
      </c>
      <c r="Q299" s="111">
        <f t="shared" si="57"/>
        <v>32</v>
      </c>
      <c r="R299" s="76" t="str">
        <f>IF(OR('MAPAS DE RIESGOS INHER Y RESID'!$G$7='MATRIZ DE RIESGOS DE SST'!Q299,Q299&lt;'MAPAS DE RIESGOS INHER Y RESID'!$G$3+1),'MAPAS DE RIESGOS INHER Y RESID'!$M$6,IF(OR('MAPAS DE RIESGOS INHER Y RESID'!$H$5='MATRIZ DE RIESGOS DE SST'!Q299,Q299&lt;'MAPAS DE RIESGOS INHER Y RESID'!$I$5+1),'MAPAS DE RIESGOS INHER Y RESID'!$M$5,IF(OR('MAPAS DE RIESGOS INHER Y RESID'!$I$4='MATRIZ DE RIESGOS DE SST'!Q299,Q299&lt;'MAPAS DE RIESGOS INHER Y RESID'!$J$4+1),'MAPAS DE RIESGOS INHER Y RESID'!$M$4,'MAPAS DE RIESGOS INHER Y RESID'!$M$3)))</f>
        <v>MODERADO</v>
      </c>
      <c r="S299" s="116"/>
      <c r="T299" s="116" t="s">
        <v>273</v>
      </c>
      <c r="U299" s="116" t="s">
        <v>707</v>
      </c>
      <c r="V299" s="117" t="s">
        <v>708</v>
      </c>
      <c r="W299" s="118" t="s">
        <v>177</v>
      </c>
      <c r="X299" s="92">
        <f>VLOOKUP(W299,'MAPAS DE RIESGOS INHER Y RESID'!$E$16:$F$18,2,FALSE)</f>
        <v>0.9</v>
      </c>
      <c r="Y299" s="119">
        <f t="shared" si="58"/>
        <v>3.1999999999999993</v>
      </c>
      <c r="Z299" s="76" t="str">
        <f>IF(OR('MAPAS DE RIESGOS INHER Y RESID'!$G$18='MATRIZ DE RIESGOS DE SST'!Y299,Y299&lt;'MAPAS DE RIESGOS INHER Y RESID'!$G$16+1),'MAPAS DE RIESGOS INHER Y RESID'!$M$19,IF(OR('MAPAS DE RIESGOS INHER Y RESID'!$H$17='MATRIZ DE RIESGOS DE SST'!Y299,Y299&lt;'MAPAS DE RIESGOS INHER Y RESID'!$I$18+1),'MAPAS DE RIESGOS INHER Y RESID'!$M$18,IF(OR('MAPAS DE RIESGOS INHER Y RESID'!$I$17='MATRIZ DE RIESGOS DE SST'!Y299,Y299&lt;'MAPAS DE RIESGOS INHER Y RESID'!$J$17+1),'MAPAS DE RIESGOS INHER Y RESID'!$M$17,'MAPAS DE RIESGOS INHER Y RESID'!$M$16)))</f>
        <v>BAJO</v>
      </c>
      <c r="AA299" s="99" t="str">
        <f>VLOOKUP('MATRIZ DE RIESGOS DE SST'!Z299,'TABLA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00" spans="1:27" ht="195" x14ac:dyDescent="0.25">
      <c r="A300" s="123"/>
      <c r="B300" s="123"/>
      <c r="C300" s="123"/>
      <c r="D300" s="123"/>
      <c r="E300" s="123"/>
      <c r="F300" s="123"/>
      <c r="G300" s="123"/>
      <c r="H300" s="123"/>
      <c r="I300" s="123"/>
      <c r="J300" s="100" t="s">
        <v>756</v>
      </c>
      <c r="K300" s="100" t="s">
        <v>710</v>
      </c>
      <c r="L300" s="101" t="s">
        <v>709</v>
      </c>
      <c r="M300" s="76" t="s">
        <v>183</v>
      </c>
      <c r="N300" s="111">
        <f>VLOOKUP('MATRIZ DE RIESGOS DE SST'!M300,'MAPAS DE RIESGOS INHER Y RESID'!$E$3:$F$7,2,FALSE)</f>
        <v>1</v>
      </c>
      <c r="O300" s="76" t="s">
        <v>186</v>
      </c>
      <c r="P300" s="111">
        <f>VLOOKUP('MATRIZ DE RIESGOS DE SST'!O300,'MAPAS DE RIESGOS INHER Y RESID'!$O$3:$P$7,2,FALSE)</f>
        <v>16</v>
      </c>
      <c r="Q300" s="111">
        <f t="shared" si="57"/>
        <v>16</v>
      </c>
      <c r="R300" s="76" t="str">
        <f>IF(OR('MAPAS DE RIESGOS INHER Y RESID'!$G$7='MATRIZ DE RIESGOS DE SST'!Q300,Q300&lt;'MAPAS DE RIESGOS INHER Y RESID'!$G$3+1),'MAPAS DE RIESGOS INHER Y RESID'!$M$6,IF(OR('MAPAS DE RIESGOS INHER Y RESID'!$H$5='MATRIZ DE RIESGOS DE SST'!Q300,Q300&lt;'MAPAS DE RIESGOS INHER Y RESID'!$I$5+1),'MAPAS DE RIESGOS INHER Y RESID'!$M$5,IF(OR('MAPAS DE RIESGOS INHER Y RESID'!$I$4='MATRIZ DE RIESGOS DE SST'!Q300,Q300&lt;'MAPAS DE RIESGOS INHER Y RESID'!$J$4+1),'MAPAS DE RIESGOS INHER Y RESID'!$M$4,'MAPAS DE RIESGOS INHER Y RESID'!$M$3)))</f>
        <v>MODERADO</v>
      </c>
      <c r="S300" s="116"/>
      <c r="T300" s="116" t="s">
        <v>329</v>
      </c>
      <c r="U300" s="116"/>
      <c r="V300" s="117" t="s">
        <v>712</v>
      </c>
      <c r="W300" s="118" t="s">
        <v>177</v>
      </c>
      <c r="X300" s="92">
        <f>VLOOKUP(W300,'MAPAS DE RIESGOS INHER Y RESID'!$E$16:$F$18,2,FALSE)</f>
        <v>0.9</v>
      </c>
      <c r="Y300" s="119">
        <f t="shared" si="58"/>
        <v>1.5999999999999996</v>
      </c>
      <c r="Z300" s="76" t="str">
        <f>IF(OR('MAPAS DE RIESGOS INHER Y RESID'!$G$18='MATRIZ DE RIESGOS DE SST'!Y300,Y300&lt;'MAPAS DE RIESGOS INHER Y RESID'!$G$16+1),'MAPAS DE RIESGOS INHER Y RESID'!$M$19,IF(OR('MAPAS DE RIESGOS INHER Y RESID'!$H$17='MATRIZ DE RIESGOS DE SST'!Y300,Y300&lt;'MAPAS DE RIESGOS INHER Y RESID'!$I$18+1),'MAPAS DE RIESGOS INHER Y RESID'!$M$18,IF(OR('MAPAS DE RIESGOS INHER Y RESID'!$I$17='MATRIZ DE RIESGOS DE SST'!Y300,Y300&lt;'MAPAS DE RIESGOS INHER Y RESID'!$J$17+1),'MAPAS DE RIESGOS INHER Y RESID'!$M$17,'MAPAS DE RIESGOS INHER Y RESID'!$M$16)))</f>
        <v>BAJO</v>
      </c>
      <c r="AA300" s="99" t="str">
        <f>VLOOKUP('MATRIZ DE RIESGOS DE SST'!Z300,'TABLA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01" spans="1:27" ht="156" x14ac:dyDescent="0.25">
      <c r="A301" s="123"/>
      <c r="B301" s="123"/>
      <c r="C301" s="123"/>
      <c r="D301" s="123"/>
      <c r="E301" s="123"/>
      <c r="F301" s="123"/>
      <c r="G301" s="123"/>
      <c r="H301" s="123"/>
      <c r="I301" s="123"/>
      <c r="J301" s="101" t="s">
        <v>757</v>
      </c>
      <c r="K301" s="100" t="s">
        <v>48</v>
      </c>
      <c r="L301" s="101" t="s">
        <v>713</v>
      </c>
      <c r="M301" s="76" t="s">
        <v>182</v>
      </c>
      <c r="N301" s="111">
        <f>VLOOKUP('MATRIZ DE RIESGOS DE SST'!M301,'MAPAS DE RIESGOS INHER Y RESID'!$E$3:$F$7,2,FALSE)</f>
        <v>2</v>
      </c>
      <c r="O301" s="76" t="s">
        <v>187</v>
      </c>
      <c r="P301" s="111">
        <f>VLOOKUP('MATRIZ DE RIESGOS DE SST'!O301,'MAPAS DE RIESGOS INHER Y RESID'!$O$3:$P$7,2,FALSE)</f>
        <v>256</v>
      </c>
      <c r="Q301" s="111">
        <f t="shared" si="57"/>
        <v>512</v>
      </c>
      <c r="R301" s="76" t="str">
        <f>IF(OR('MAPAS DE RIESGOS INHER Y RESID'!$G$7='MATRIZ DE RIESGOS DE SST'!Q301,Q301&lt;'MAPAS DE RIESGOS INHER Y RESID'!$G$3+1),'MAPAS DE RIESGOS INHER Y RESID'!$M$6,IF(OR('MAPAS DE RIESGOS INHER Y RESID'!$H$5='MATRIZ DE RIESGOS DE SST'!Q301,Q301&lt;'MAPAS DE RIESGOS INHER Y RESID'!$I$5+1),'MAPAS DE RIESGOS INHER Y RESID'!$M$5,IF(OR('MAPAS DE RIESGOS INHER Y RESID'!$I$4='MATRIZ DE RIESGOS DE SST'!Q301,Q301&lt;'MAPAS DE RIESGOS INHER Y RESID'!$J$4+1),'MAPAS DE RIESGOS INHER Y RESID'!$M$4,'MAPAS DE RIESGOS INHER Y RESID'!$M$3)))</f>
        <v>ALTO</v>
      </c>
      <c r="S301" s="116"/>
      <c r="T301" s="116" t="s">
        <v>328</v>
      </c>
      <c r="U301" s="116" t="s">
        <v>714</v>
      </c>
      <c r="V301" s="117"/>
      <c r="W301" s="118" t="s">
        <v>177</v>
      </c>
      <c r="X301" s="92">
        <f>VLOOKUP(W301,'MAPAS DE RIESGOS INHER Y RESID'!$E$16:$F$18,2,FALSE)</f>
        <v>0.9</v>
      </c>
      <c r="Y301" s="119">
        <f t="shared" si="58"/>
        <v>51.199999999999989</v>
      </c>
      <c r="Z301" s="76" t="str">
        <f>IF(OR('MAPAS DE RIESGOS INHER Y RESID'!$G$18='MATRIZ DE RIESGOS DE SST'!Y301,Y301&lt;'MAPAS DE RIESGOS INHER Y RESID'!$G$16+1),'MAPAS DE RIESGOS INHER Y RESID'!$M$19,IF(OR('MAPAS DE RIESGOS INHER Y RESID'!$H$17='MATRIZ DE RIESGOS DE SST'!Y301,Y301&lt;'MAPAS DE RIESGOS INHER Y RESID'!$I$18+1),'MAPAS DE RIESGOS INHER Y RESID'!$M$18,IF(OR('MAPAS DE RIESGOS INHER Y RESID'!$I$17='MATRIZ DE RIESGOS DE SST'!Y301,Y301&lt;'MAPAS DE RIESGOS INHER Y RESID'!$J$17+1),'MAPAS DE RIESGOS INHER Y RESID'!$M$17,'MAPAS DE RIESGOS INHER Y RESID'!$M$16)))</f>
        <v>MODERADO</v>
      </c>
      <c r="AA301" s="99" t="str">
        <f>VLOOKUP('MATRIZ DE RIESGOS DE SST'!Z301,'TABLA DE CRITERIOS'!$A$25:$B$28,2,FALSE)</f>
        <v>Reforzar la divulgación y aplicación de los controles existentes para mejorar su eficacia o complementar dichos controles estableciendo el plan de acción necesario, teniendo en cuenta la jerarquía de definición de controles.</v>
      </c>
    </row>
    <row r="302" spans="1:27" ht="234" x14ac:dyDescent="0.25">
      <c r="A302" s="123"/>
      <c r="B302" s="123"/>
      <c r="C302" s="123"/>
      <c r="D302" s="123"/>
      <c r="E302" s="123"/>
      <c r="F302" s="123"/>
      <c r="G302" s="123"/>
      <c r="H302" s="123"/>
      <c r="I302" s="123"/>
      <c r="J302" s="100" t="s">
        <v>284</v>
      </c>
      <c r="K302" s="100" t="s">
        <v>48</v>
      </c>
      <c r="L302" s="101" t="s">
        <v>715</v>
      </c>
      <c r="M302" s="76" t="s">
        <v>182</v>
      </c>
      <c r="N302" s="111">
        <f>VLOOKUP('MATRIZ DE RIESGOS DE SST'!M302,'MAPAS DE RIESGOS INHER Y RESID'!$E$3:$F$7,2,FALSE)</f>
        <v>2</v>
      </c>
      <c r="O302" s="76" t="s">
        <v>186</v>
      </c>
      <c r="P302" s="111">
        <f>VLOOKUP('MATRIZ DE RIESGOS DE SST'!O302,'MAPAS DE RIESGOS INHER Y RESID'!$O$3:$P$7,2,FALSE)</f>
        <v>16</v>
      </c>
      <c r="Q302" s="111">
        <f t="shared" si="57"/>
        <v>32</v>
      </c>
      <c r="R302" s="76" t="str">
        <f>IF(OR('MAPAS DE RIESGOS INHER Y RESID'!$G$7='MATRIZ DE RIESGOS DE SST'!Q302,Q302&lt;'MAPAS DE RIESGOS INHER Y RESID'!$G$3+1),'MAPAS DE RIESGOS INHER Y RESID'!$M$6,IF(OR('MAPAS DE RIESGOS INHER Y RESID'!$H$5='MATRIZ DE RIESGOS DE SST'!Q302,Q302&lt;'MAPAS DE RIESGOS INHER Y RESID'!$I$5+1),'MAPAS DE RIESGOS INHER Y RESID'!$M$5,IF(OR('MAPAS DE RIESGOS INHER Y RESID'!$I$4='MATRIZ DE RIESGOS DE SST'!Q302,Q302&lt;'MAPAS DE RIESGOS INHER Y RESID'!$J$4+1),'MAPAS DE RIESGOS INHER Y RESID'!$M$4,'MAPAS DE RIESGOS INHER Y RESID'!$M$3)))</f>
        <v>MODERADO</v>
      </c>
      <c r="S302" s="116"/>
      <c r="T302" s="116" t="s">
        <v>330</v>
      </c>
      <c r="U302" s="116" t="s">
        <v>327</v>
      </c>
      <c r="V302" s="117" t="s">
        <v>711</v>
      </c>
      <c r="W302" s="118" t="s">
        <v>177</v>
      </c>
      <c r="X302" s="92">
        <f>VLOOKUP(W302,'MAPAS DE RIESGOS INHER Y RESID'!$E$16:$F$18,2,FALSE)</f>
        <v>0.9</v>
      </c>
      <c r="Y302" s="119">
        <f t="shared" si="58"/>
        <v>3.1999999999999993</v>
      </c>
      <c r="Z302" s="76" t="str">
        <f>IF(OR('MAPAS DE RIESGOS INHER Y RESID'!$G$18='MATRIZ DE RIESGOS DE SST'!Y302,Y302&lt;'MAPAS DE RIESGOS INHER Y RESID'!$G$16+1),'MAPAS DE RIESGOS INHER Y RESID'!$M$19,IF(OR('MAPAS DE RIESGOS INHER Y RESID'!$H$17='MATRIZ DE RIESGOS DE SST'!Y302,Y302&lt;'MAPAS DE RIESGOS INHER Y RESID'!$I$18+1),'MAPAS DE RIESGOS INHER Y RESID'!$M$18,IF(OR('MAPAS DE RIESGOS INHER Y RESID'!$I$17='MATRIZ DE RIESGOS DE SST'!Y302,Y302&lt;'MAPAS DE RIESGOS INHER Y RESID'!$J$17+1),'MAPAS DE RIESGOS INHER Y RESID'!$M$17,'MAPAS DE RIESGOS INHER Y RESID'!$M$16)))</f>
        <v>BAJO</v>
      </c>
      <c r="AA302" s="99" t="str">
        <f>VLOOKUP('MATRIZ DE RIESGOS DE SST'!Z302,'TABLA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03" spans="1:27" ht="195" x14ac:dyDescent="0.25">
      <c r="A303" s="123"/>
      <c r="B303" s="123"/>
      <c r="C303" s="123"/>
      <c r="D303" s="123"/>
      <c r="E303" s="123"/>
      <c r="F303" s="123"/>
      <c r="G303" s="123"/>
      <c r="H303" s="123"/>
      <c r="I303" s="123"/>
      <c r="J303" s="100" t="s">
        <v>274</v>
      </c>
      <c r="K303" s="100" t="s">
        <v>335</v>
      </c>
      <c r="L303" s="101" t="s">
        <v>716</v>
      </c>
      <c r="M303" s="76" t="s">
        <v>182</v>
      </c>
      <c r="N303" s="111">
        <f>VLOOKUP('MATRIZ DE RIESGOS DE SST'!M303,'MAPAS DE RIESGOS INHER Y RESID'!$E$3:$F$7,2,FALSE)</f>
        <v>2</v>
      </c>
      <c r="O303" s="76" t="s">
        <v>185</v>
      </c>
      <c r="P303" s="111">
        <f>VLOOKUP('MATRIZ DE RIESGOS DE SST'!O303,'MAPAS DE RIESGOS INHER Y RESID'!$O$3:$P$7,2,FALSE)</f>
        <v>4</v>
      </c>
      <c r="Q303" s="111">
        <f t="shared" si="57"/>
        <v>8</v>
      </c>
      <c r="R303" s="76" t="str">
        <f>IF(OR('MAPAS DE RIESGOS INHER Y RESID'!$G$7='MATRIZ DE RIESGOS DE SST'!Q303,Q303&lt;'MAPAS DE RIESGOS INHER Y RESID'!$G$3+1),'MAPAS DE RIESGOS INHER Y RESID'!$M$6,IF(OR('MAPAS DE RIESGOS INHER Y RESID'!$H$5='MATRIZ DE RIESGOS DE SST'!Q303,Q303&lt;'MAPAS DE RIESGOS INHER Y RESID'!$I$5+1),'MAPAS DE RIESGOS INHER Y RESID'!$M$5,IF(OR('MAPAS DE RIESGOS INHER Y RESID'!$I$4='MATRIZ DE RIESGOS DE SST'!Q303,Q303&lt;'MAPAS DE RIESGOS INHER Y RESID'!$J$4+1),'MAPAS DE RIESGOS INHER Y RESID'!$M$4,'MAPAS DE RIESGOS INHER Y RESID'!$M$3)))</f>
        <v>BAJO</v>
      </c>
      <c r="S303" s="116"/>
      <c r="T303" s="116"/>
      <c r="U303" s="116" t="s">
        <v>336</v>
      </c>
      <c r="V303" s="117" t="s">
        <v>719</v>
      </c>
      <c r="W303" s="118" t="s">
        <v>177</v>
      </c>
      <c r="X303" s="92">
        <f>VLOOKUP(W303,'MAPAS DE RIESGOS INHER Y RESID'!$E$16:$F$18,2,FALSE)</f>
        <v>0.9</v>
      </c>
      <c r="Y303" s="119">
        <f t="shared" si="58"/>
        <v>0.79999999999999982</v>
      </c>
      <c r="Z303" s="76" t="str">
        <f>IF(OR('MAPAS DE RIESGOS INHER Y RESID'!$G$18='MATRIZ DE RIESGOS DE SST'!Y303,Y303&lt;'MAPAS DE RIESGOS INHER Y RESID'!$G$16+1),'MAPAS DE RIESGOS INHER Y RESID'!$M$19,IF(OR('MAPAS DE RIESGOS INHER Y RESID'!$H$17='MATRIZ DE RIESGOS DE SST'!Y303,Y303&lt;'MAPAS DE RIESGOS INHER Y RESID'!$I$18+1),'MAPAS DE RIESGOS INHER Y RESID'!$M$18,IF(OR('MAPAS DE RIESGOS INHER Y RESID'!$I$17='MATRIZ DE RIESGOS DE SST'!Y303,Y303&lt;'MAPAS DE RIESGOS INHER Y RESID'!$J$17+1),'MAPAS DE RIESGOS INHER Y RESID'!$M$17,'MAPAS DE RIESGOS INHER Y RESID'!$M$16)))</f>
        <v>BAJO</v>
      </c>
      <c r="AA303" s="99" t="str">
        <f>VLOOKUP('MATRIZ DE RIESGOS DE SST'!Z303,'TABLA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04" spans="1:27" ht="195" x14ac:dyDescent="0.25">
      <c r="A304" s="123"/>
      <c r="B304" s="123"/>
      <c r="C304" s="123"/>
      <c r="D304" s="123"/>
      <c r="E304" s="123"/>
      <c r="F304" s="123"/>
      <c r="G304" s="123"/>
      <c r="H304" s="123"/>
      <c r="I304" s="123"/>
      <c r="J304" s="100" t="s">
        <v>722</v>
      </c>
      <c r="K304" s="100" t="s">
        <v>723</v>
      </c>
      <c r="L304" s="101" t="s">
        <v>58</v>
      </c>
      <c r="M304" s="76" t="s">
        <v>182</v>
      </c>
      <c r="N304" s="111">
        <f>VLOOKUP('MATRIZ DE RIESGOS DE SST'!M304,'MAPAS DE RIESGOS INHER Y RESID'!$E$3:$F$7,2,FALSE)</f>
        <v>2</v>
      </c>
      <c r="O304" s="76" t="s">
        <v>185</v>
      </c>
      <c r="P304" s="111">
        <f>VLOOKUP('MATRIZ DE RIESGOS DE SST'!O304,'MAPAS DE RIESGOS INHER Y RESID'!$O$3:$P$7,2,FALSE)</f>
        <v>4</v>
      </c>
      <c r="Q304" s="111">
        <f t="shared" si="57"/>
        <v>8</v>
      </c>
      <c r="R304" s="76" t="str">
        <f>IF(OR('MAPAS DE RIESGOS INHER Y RESID'!$G$7='MATRIZ DE RIESGOS DE SST'!Q304,Q304&lt;'MAPAS DE RIESGOS INHER Y RESID'!$G$3+1),'MAPAS DE RIESGOS INHER Y RESID'!$M$6,IF(OR('MAPAS DE RIESGOS INHER Y RESID'!$H$5='MATRIZ DE RIESGOS DE SST'!Q304,Q304&lt;'MAPAS DE RIESGOS INHER Y RESID'!$I$5+1),'MAPAS DE RIESGOS INHER Y RESID'!$M$5,IF(OR('MAPAS DE RIESGOS INHER Y RESID'!$I$4='MATRIZ DE RIESGOS DE SST'!Q304,Q304&lt;'MAPAS DE RIESGOS INHER Y RESID'!$J$4+1),'MAPAS DE RIESGOS INHER Y RESID'!$M$4,'MAPAS DE RIESGOS INHER Y RESID'!$M$3)))</f>
        <v>BAJO</v>
      </c>
      <c r="S304" s="116"/>
      <c r="T304" s="116"/>
      <c r="U304" s="116" t="s">
        <v>720</v>
      </c>
      <c r="V304" s="117" t="s">
        <v>721</v>
      </c>
      <c r="W304" s="118" t="s">
        <v>177</v>
      </c>
      <c r="X304" s="92">
        <f>VLOOKUP(W304,'MAPAS DE RIESGOS INHER Y RESID'!$E$16:$F$18,2,FALSE)</f>
        <v>0.9</v>
      </c>
      <c r="Y304" s="119">
        <f t="shared" si="58"/>
        <v>0.79999999999999982</v>
      </c>
      <c r="Z304" s="76" t="str">
        <f>IF(OR('MAPAS DE RIESGOS INHER Y RESID'!$G$18='MATRIZ DE RIESGOS DE SST'!Y304,Y304&lt;'MAPAS DE RIESGOS INHER Y RESID'!$G$16+1),'MAPAS DE RIESGOS INHER Y RESID'!$M$19,IF(OR('MAPAS DE RIESGOS INHER Y RESID'!$H$17='MATRIZ DE RIESGOS DE SST'!Y304,Y304&lt;'MAPAS DE RIESGOS INHER Y RESID'!$I$18+1),'MAPAS DE RIESGOS INHER Y RESID'!$M$18,IF(OR('MAPAS DE RIESGOS INHER Y RESID'!$I$17='MATRIZ DE RIESGOS DE SST'!Y304,Y304&lt;'MAPAS DE RIESGOS INHER Y RESID'!$J$17+1),'MAPAS DE RIESGOS INHER Y RESID'!$M$17,'MAPAS DE RIESGOS INHER Y RESID'!$M$16)))</f>
        <v>BAJO</v>
      </c>
      <c r="AA304" s="99" t="str">
        <f>VLOOKUP('MATRIZ DE RIESGOS DE SST'!Z304,'TABLA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05" spans="1:27" ht="195" x14ac:dyDescent="0.25">
      <c r="A305" s="123"/>
      <c r="B305" s="123"/>
      <c r="C305" s="123"/>
      <c r="D305" s="123"/>
      <c r="E305" s="123"/>
      <c r="F305" s="123"/>
      <c r="G305" s="123"/>
      <c r="H305" s="123"/>
      <c r="I305" s="123"/>
      <c r="J305" s="100" t="s">
        <v>285</v>
      </c>
      <c r="K305" s="100" t="s">
        <v>342</v>
      </c>
      <c r="L305" s="101" t="s">
        <v>726</v>
      </c>
      <c r="M305" s="76" t="s">
        <v>182</v>
      </c>
      <c r="N305" s="111">
        <f>VLOOKUP('MATRIZ DE RIESGOS DE SST'!M305,'MAPAS DE RIESGOS INHER Y RESID'!$E$3:$F$7,2,FALSE)</f>
        <v>2</v>
      </c>
      <c r="O305" s="76" t="s">
        <v>185</v>
      </c>
      <c r="P305" s="111">
        <f>VLOOKUP('MATRIZ DE RIESGOS DE SST'!O305,'MAPAS DE RIESGOS INHER Y RESID'!$O$3:$P$7,2,FALSE)</f>
        <v>4</v>
      </c>
      <c r="Q305" s="111">
        <f t="shared" ref="Q305:Q315" si="59">+N305*P305</f>
        <v>8</v>
      </c>
      <c r="R305" s="76" t="str">
        <f>IF(OR('MAPAS DE RIESGOS INHER Y RESID'!$G$7='MATRIZ DE RIESGOS DE SST'!Q305,Q305&lt;'MAPAS DE RIESGOS INHER Y RESID'!$G$3+1),'MAPAS DE RIESGOS INHER Y RESID'!$M$6,IF(OR('MAPAS DE RIESGOS INHER Y RESID'!$H$5='MATRIZ DE RIESGOS DE SST'!Q305,Q305&lt;'MAPAS DE RIESGOS INHER Y RESID'!$I$5+1),'MAPAS DE RIESGOS INHER Y RESID'!$M$5,IF(OR('MAPAS DE RIESGOS INHER Y RESID'!$I$4='MATRIZ DE RIESGOS DE SST'!Q305,Q305&lt;'MAPAS DE RIESGOS INHER Y RESID'!$J$4+1),'MAPAS DE RIESGOS INHER Y RESID'!$M$4,'MAPAS DE RIESGOS INHER Y RESID'!$M$3)))</f>
        <v>BAJO</v>
      </c>
      <c r="S305" s="116"/>
      <c r="T305" s="116"/>
      <c r="U305" s="116" t="s">
        <v>254</v>
      </c>
      <c r="V305" s="117" t="s">
        <v>255</v>
      </c>
      <c r="W305" s="118" t="s">
        <v>176</v>
      </c>
      <c r="X305" s="92">
        <f>VLOOKUP(W305,'MAPAS DE RIESGOS INHER Y RESID'!$E$16:$F$18,2,FALSE)</f>
        <v>0.4</v>
      </c>
      <c r="Y305" s="119">
        <f t="shared" ref="Y305:Y315" si="60">Q305-(Q305*X305)</f>
        <v>4.8</v>
      </c>
      <c r="Z305" s="76" t="str">
        <f>IF(OR('MAPAS DE RIESGOS INHER Y RESID'!$G$18='MATRIZ DE RIESGOS DE SST'!Y305,Y305&lt;'MAPAS DE RIESGOS INHER Y RESID'!$G$16+1),'MAPAS DE RIESGOS INHER Y RESID'!$M$19,IF(OR('MAPAS DE RIESGOS INHER Y RESID'!$H$17='MATRIZ DE RIESGOS DE SST'!Y305,Y305&lt;'MAPAS DE RIESGOS INHER Y RESID'!$I$18+1),'MAPAS DE RIESGOS INHER Y RESID'!$M$18,IF(OR('MAPAS DE RIESGOS INHER Y RESID'!$I$17='MATRIZ DE RIESGOS DE SST'!Y305,Y305&lt;'MAPAS DE RIESGOS INHER Y RESID'!$J$17+1),'MAPAS DE RIESGOS INHER Y RESID'!$M$17,'MAPAS DE RIESGOS INHER Y RESID'!$M$16)))</f>
        <v>BAJO</v>
      </c>
      <c r="AA305" s="99" t="str">
        <f>VLOOKUP('MATRIZ DE RIESGOS DE SST'!Z305,'TABLA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06" spans="1:27" ht="214.5" x14ac:dyDescent="0.25">
      <c r="A306" s="123"/>
      <c r="B306" s="123"/>
      <c r="C306" s="123"/>
      <c r="D306" s="123"/>
      <c r="E306" s="123"/>
      <c r="F306" s="123"/>
      <c r="G306" s="123"/>
      <c r="H306" s="123"/>
      <c r="I306" s="123"/>
      <c r="J306" s="99" t="s">
        <v>61</v>
      </c>
      <c r="K306" s="102" t="s">
        <v>303</v>
      </c>
      <c r="L306" s="99" t="s">
        <v>729</v>
      </c>
      <c r="M306" s="76" t="s">
        <v>182</v>
      </c>
      <c r="N306" s="111">
        <f>VLOOKUP('MATRIZ DE RIESGOS DE SST'!M306,'MAPAS DE RIESGOS INHER Y RESID'!$E$3:$F$7,2,FALSE)</f>
        <v>2</v>
      </c>
      <c r="O306" s="76" t="s">
        <v>185</v>
      </c>
      <c r="P306" s="111">
        <f>VLOOKUP('MATRIZ DE RIESGOS DE SST'!O306,'MAPAS DE RIESGOS INHER Y RESID'!$O$3:$P$7,2,FALSE)</f>
        <v>4</v>
      </c>
      <c r="Q306" s="111">
        <f t="shared" si="59"/>
        <v>8</v>
      </c>
      <c r="R306" s="76" t="str">
        <f>IF(OR('MAPAS DE RIESGOS INHER Y RESID'!$G$7='MATRIZ DE RIESGOS DE SST'!Q306,Q306&lt;'MAPAS DE RIESGOS INHER Y RESID'!$G$3+1),'MAPAS DE RIESGOS INHER Y RESID'!$M$6,IF(OR('MAPAS DE RIESGOS INHER Y RESID'!$H$5='MATRIZ DE RIESGOS DE SST'!Q306,Q306&lt;'MAPAS DE RIESGOS INHER Y RESID'!$I$5+1),'MAPAS DE RIESGOS INHER Y RESID'!$M$5,IF(OR('MAPAS DE RIESGOS INHER Y RESID'!$I$4='MATRIZ DE RIESGOS DE SST'!Q306,Q306&lt;'MAPAS DE RIESGOS INHER Y RESID'!$J$4+1),'MAPAS DE RIESGOS INHER Y RESID'!$M$4,'MAPAS DE RIESGOS INHER Y RESID'!$M$3)))</f>
        <v>BAJO</v>
      </c>
      <c r="S306" s="116"/>
      <c r="T306" s="116" t="s">
        <v>347</v>
      </c>
      <c r="U306" s="116" t="s">
        <v>732</v>
      </c>
      <c r="V306" s="117" t="s">
        <v>730</v>
      </c>
      <c r="W306" s="118" t="s">
        <v>177</v>
      </c>
      <c r="X306" s="92">
        <f>VLOOKUP(W306,'MAPAS DE RIESGOS INHER Y RESID'!$E$16:$F$18,2,FALSE)</f>
        <v>0.9</v>
      </c>
      <c r="Y306" s="119">
        <f t="shared" si="60"/>
        <v>0.79999999999999982</v>
      </c>
      <c r="Z306" s="76" t="str">
        <f>IF(OR('MAPAS DE RIESGOS INHER Y RESID'!$G$18='MATRIZ DE RIESGOS DE SST'!Y306,Y306&lt;'MAPAS DE RIESGOS INHER Y RESID'!$G$16+1),'MAPAS DE RIESGOS INHER Y RESID'!$M$19,IF(OR('MAPAS DE RIESGOS INHER Y RESID'!$H$17='MATRIZ DE RIESGOS DE SST'!Y306,Y306&lt;'MAPAS DE RIESGOS INHER Y RESID'!$I$18+1),'MAPAS DE RIESGOS INHER Y RESID'!$M$18,IF(OR('MAPAS DE RIESGOS INHER Y RESID'!$I$17='MATRIZ DE RIESGOS DE SST'!Y306,Y306&lt;'MAPAS DE RIESGOS INHER Y RESID'!$J$17+1),'MAPAS DE RIESGOS INHER Y RESID'!$M$17,'MAPAS DE RIESGOS INHER Y RESID'!$M$16)))</f>
        <v>BAJO</v>
      </c>
      <c r="AA306" s="99" t="str">
        <f>VLOOKUP('MATRIZ DE RIESGOS DE SST'!Z306,'TABLA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07" spans="1:27" ht="234" x14ac:dyDescent="0.25">
      <c r="A307" s="123"/>
      <c r="B307" s="123"/>
      <c r="C307" s="123"/>
      <c r="D307" s="123"/>
      <c r="E307" s="123"/>
      <c r="F307" s="123"/>
      <c r="G307" s="123"/>
      <c r="H307" s="123"/>
      <c r="I307" s="123"/>
      <c r="J307" s="100" t="s">
        <v>63</v>
      </c>
      <c r="K307" s="100" t="s">
        <v>359</v>
      </c>
      <c r="L307" s="101" t="s">
        <v>744</v>
      </c>
      <c r="M307" s="76" t="s">
        <v>183</v>
      </c>
      <c r="N307" s="111">
        <f>VLOOKUP('MATRIZ DE RIESGOS DE SST'!M307,'MAPAS DE RIESGOS INHER Y RESID'!$E$3:$F$7,2,FALSE)</f>
        <v>1</v>
      </c>
      <c r="O307" s="76" t="s">
        <v>185</v>
      </c>
      <c r="P307" s="111">
        <f>VLOOKUP('MATRIZ DE RIESGOS DE SST'!O307,'MAPAS DE RIESGOS INHER Y RESID'!$O$3:$P$7,2,FALSE)</f>
        <v>4</v>
      </c>
      <c r="Q307" s="111">
        <f t="shared" si="59"/>
        <v>4</v>
      </c>
      <c r="R307" s="76" t="str">
        <f>IF(OR('MAPAS DE RIESGOS INHER Y RESID'!$G$7='MATRIZ DE RIESGOS DE SST'!Q307,Q307&lt;'MAPAS DE RIESGOS INHER Y RESID'!$G$3+1),'MAPAS DE RIESGOS INHER Y RESID'!$M$6,IF(OR('MAPAS DE RIESGOS INHER Y RESID'!$H$5='MATRIZ DE RIESGOS DE SST'!Q307,Q307&lt;'MAPAS DE RIESGOS INHER Y RESID'!$I$5+1),'MAPAS DE RIESGOS INHER Y RESID'!$M$5,IF(OR('MAPAS DE RIESGOS INHER Y RESID'!$I$4='MATRIZ DE RIESGOS DE SST'!Q307,Q307&lt;'MAPAS DE RIESGOS INHER Y RESID'!$J$4+1),'MAPAS DE RIESGOS INHER Y RESID'!$M$4,'MAPAS DE RIESGOS INHER Y RESID'!$M$3)))</f>
        <v>BAJO</v>
      </c>
      <c r="S307" s="116"/>
      <c r="T307" s="116"/>
      <c r="U307" s="116"/>
      <c r="V307" s="117" t="s">
        <v>655</v>
      </c>
      <c r="W307" s="118" t="s">
        <v>176</v>
      </c>
      <c r="X307" s="92">
        <f>VLOOKUP(W307,'MAPAS DE RIESGOS INHER Y RESID'!$E$16:$F$18,2,FALSE)</f>
        <v>0.4</v>
      </c>
      <c r="Y307" s="119">
        <f t="shared" si="60"/>
        <v>2.4</v>
      </c>
      <c r="Z307" s="76" t="str">
        <f>IF(OR('MAPAS DE RIESGOS INHER Y RESID'!$G$18='MATRIZ DE RIESGOS DE SST'!Y307,Y307&lt;'MAPAS DE RIESGOS INHER Y RESID'!$G$16+1),'MAPAS DE RIESGOS INHER Y RESID'!$M$19,IF(OR('MAPAS DE RIESGOS INHER Y RESID'!$H$17='MATRIZ DE RIESGOS DE SST'!Y307,Y307&lt;'MAPAS DE RIESGOS INHER Y RESID'!$I$18+1),'MAPAS DE RIESGOS INHER Y RESID'!$M$18,IF(OR('MAPAS DE RIESGOS INHER Y RESID'!$I$17='MATRIZ DE RIESGOS DE SST'!Y307,Y307&lt;'MAPAS DE RIESGOS INHER Y RESID'!$J$17+1),'MAPAS DE RIESGOS INHER Y RESID'!$M$17,'MAPAS DE RIESGOS INHER Y RESID'!$M$16)))</f>
        <v>BAJO</v>
      </c>
      <c r="AA307" s="99" t="str">
        <f>VLOOKUP('MATRIZ DE RIESGOS DE SST'!Z307,'TABLA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08" spans="1:27" ht="214.5" x14ac:dyDescent="0.25">
      <c r="A308" s="123"/>
      <c r="B308" s="123"/>
      <c r="C308" s="123"/>
      <c r="D308" s="123"/>
      <c r="E308" s="123"/>
      <c r="F308" s="123"/>
      <c r="G308" s="123"/>
      <c r="H308" s="123"/>
      <c r="I308" s="123"/>
      <c r="J308" s="100" t="s">
        <v>292</v>
      </c>
      <c r="K308" s="100" t="s">
        <v>594</v>
      </c>
      <c r="L308" s="101" t="s">
        <v>67</v>
      </c>
      <c r="M308" s="76" t="s">
        <v>182</v>
      </c>
      <c r="N308" s="111">
        <f>VLOOKUP('MATRIZ DE RIESGOS DE SST'!M308,'MAPAS DE RIESGOS INHER Y RESID'!$E$3:$F$7,2,FALSE)</f>
        <v>2</v>
      </c>
      <c r="O308" s="76" t="s">
        <v>185</v>
      </c>
      <c r="P308" s="111">
        <f>VLOOKUP('MATRIZ DE RIESGOS DE SST'!O308,'MAPAS DE RIESGOS INHER Y RESID'!$O$3:$P$7,2,FALSE)</f>
        <v>4</v>
      </c>
      <c r="Q308" s="111">
        <f t="shared" si="59"/>
        <v>8</v>
      </c>
      <c r="R308" s="76" t="str">
        <f>IF(OR('MAPAS DE RIESGOS INHER Y RESID'!$G$7='MATRIZ DE RIESGOS DE SST'!Q308,Q308&lt;'MAPAS DE RIESGOS INHER Y RESID'!$G$3+1),'MAPAS DE RIESGOS INHER Y RESID'!$M$6,IF(OR('MAPAS DE RIESGOS INHER Y RESID'!$H$5='MATRIZ DE RIESGOS DE SST'!Q308,Q308&lt;'MAPAS DE RIESGOS INHER Y RESID'!$I$5+1),'MAPAS DE RIESGOS INHER Y RESID'!$M$5,IF(OR('MAPAS DE RIESGOS INHER Y RESID'!$I$4='MATRIZ DE RIESGOS DE SST'!Q308,Q308&lt;'MAPAS DE RIESGOS INHER Y RESID'!$J$4+1),'MAPAS DE RIESGOS INHER Y RESID'!$M$4,'MAPAS DE RIESGOS INHER Y RESID'!$M$3)))</f>
        <v>BAJO</v>
      </c>
      <c r="S308" s="116"/>
      <c r="T308" s="116"/>
      <c r="U308" s="116"/>
      <c r="V308" s="117" t="s">
        <v>748</v>
      </c>
      <c r="W308" s="118" t="s">
        <v>177</v>
      </c>
      <c r="X308" s="92">
        <f>VLOOKUP(W308,'MAPAS DE RIESGOS INHER Y RESID'!$E$16:$F$18,2,FALSE)</f>
        <v>0.9</v>
      </c>
      <c r="Y308" s="119">
        <f t="shared" si="60"/>
        <v>0.79999999999999982</v>
      </c>
      <c r="Z308" s="76" t="str">
        <f>IF(OR('MAPAS DE RIESGOS INHER Y RESID'!$G$18='MATRIZ DE RIESGOS DE SST'!Y308,Y308&lt;'MAPAS DE RIESGOS INHER Y RESID'!$G$16+1),'MAPAS DE RIESGOS INHER Y RESID'!$M$19,IF(OR('MAPAS DE RIESGOS INHER Y RESID'!$H$17='MATRIZ DE RIESGOS DE SST'!Y308,Y308&lt;'MAPAS DE RIESGOS INHER Y RESID'!$I$18+1),'MAPAS DE RIESGOS INHER Y RESID'!$M$18,IF(OR('MAPAS DE RIESGOS INHER Y RESID'!$I$17='MATRIZ DE RIESGOS DE SST'!Y308,Y308&lt;'MAPAS DE RIESGOS INHER Y RESID'!$J$17+1),'MAPAS DE RIESGOS INHER Y RESID'!$M$17,'MAPAS DE RIESGOS INHER Y RESID'!$M$16)))</f>
        <v>BAJO</v>
      </c>
      <c r="AA308" s="99" t="str">
        <f>VLOOKUP('MATRIZ DE RIESGOS DE SST'!Z308,'TABLA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09" spans="1:27" ht="331.5" x14ac:dyDescent="0.25">
      <c r="A309" s="123"/>
      <c r="B309" s="123"/>
      <c r="C309" s="123"/>
      <c r="D309" s="123"/>
      <c r="E309" s="123"/>
      <c r="F309" s="123"/>
      <c r="G309" s="123"/>
      <c r="H309" s="123"/>
      <c r="I309" s="123"/>
      <c r="J309" s="101" t="s">
        <v>293</v>
      </c>
      <c r="K309" s="100" t="s">
        <v>372</v>
      </c>
      <c r="L309" s="101" t="s">
        <v>70</v>
      </c>
      <c r="M309" s="76" t="s">
        <v>182</v>
      </c>
      <c r="N309" s="111">
        <f>VLOOKUP('MATRIZ DE RIESGOS DE SST'!M309,'MAPAS DE RIESGOS INHER Y RESID'!$E$3:$F$7,2,FALSE)</f>
        <v>2</v>
      </c>
      <c r="O309" s="76" t="s">
        <v>186</v>
      </c>
      <c r="P309" s="111">
        <f>VLOOKUP('MATRIZ DE RIESGOS DE SST'!O309,'MAPAS DE RIESGOS INHER Y RESID'!$O$3:$P$7,2,FALSE)</f>
        <v>16</v>
      </c>
      <c r="Q309" s="111">
        <f t="shared" si="59"/>
        <v>32</v>
      </c>
      <c r="R309" s="76" t="str">
        <f>IF(OR('MAPAS DE RIESGOS INHER Y RESID'!$G$7='MATRIZ DE RIESGOS DE SST'!Q309,Q309&lt;'MAPAS DE RIESGOS INHER Y RESID'!$G$3+1),'MAPAS DE RIESGOS INHER Y RESID'!$M$6,IF(OR('MAPAS DE RIESGOS INHER Y RESID'!$H$5='MATRIZ DE RIESGOS DE SST'!Q309,Q309&lt;'MAPAS DE RIESGOS INHER Y RESID'!$I$5+1),'MAPAS DE RIESGOS INHER Y RESID'!$M$5,IF(OR('MAPAS DE RIESGOS INHER Y RESID'!$I$4='MATRIZ DE RIESGOS DE SST'!Q309,Q309&lt;'MAPAS DE RIESGOS INHER Y RESID'!$J$4+1),'MAPAS DE RIESGOS INHER Y RESID'!$M$4,'MAPAS DE RIESGOS INHER Y RESID'!$M$3)))</f>
        <v>MODERADO</v>
      </c>
      <c r="S309" s="116"/>
      <c r="T309" s="116"/>
      <c r="U309" s="116" t="s">
        <v>269</v>
      </c>
      <c r="V309" s="117" t="s">
        <v>373</v>
      </c>
      <c r="W309" s="118" t="s">
        <v>177</v>
      </c>
      <c r="X309" s="92">
        <f>VLOOKUP(W309,'MAPAS DE RIESGOS INHER Y RESID'!$E$16:$F$18,2,FALSE)</f>
        <v>0.9</v>
      </c>
      <c r="Y309" s="119">
        <f t="shared" si="60"/>
        <v>3.1999999999999993</v>
      </c>
      <c r="Z309" s="76" t="str">
        <f>IF(OR('MAPAS DE RIESGOS INHER Y RESID'!$G$18='MATRIZ DE RIESGOS DE SST'!Y309,Y309&lt;'MAPAS DE RIESGOS INHER Y RESID'!$G$16+1),'MAPAS DE RIESGOS INHER Y RESID'!$M$19,IF(OR('MAPAS DE RIESGOS INHER Y RESID'!$H$17='MATRIZ DE RIESGOS DE SST'!Y309,Y309&lt;'MAPAS DE RIESGOS INHER Y RESID'!$I$18+1),'MAPAS DE RIESGOS INHER Y RESID'!$M$18,IF(OR('MAPAS DE RIESGOS INHER Y RESID'!$I$17='MATRIZ DE RIESGOS DE SST'!Y309,Y309&lt;'MAPAS DE RIESGOS INHER Y RESID'!$J$17+1),'MAPAS DE RIESGOS INHER Y RESID'!$M$17,'MAPAS DE RIESGOS INHER Y RESID'!$M$16)))</f>
        <v>BAJO</v>
      </c>
      <c r="AA309" s="99" t="str">
        <f>VLOOKUP('MATRIZ DE RIESGOS DE SST'!Z309,'TABLA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10" spans="1:27" ht="195" x14ac:dyDescent="0.25">
      <c r="A310" s="123"/>
      <c r="B310" s="123"/>
      <c r="C310" s="123"/>
      <c r="D310" s="123"/>
      <c r="E310" s="123"/>
      <c r="F310" s="123"/>
      <c r="G310" s="123"/>
      <c r="H310" s="123"/>
      <c r="I310" s="123"/>
      <c r="J310" s="101" t="s">
        <v>294</v>
      </c>
      <c r="K310" s="100" t="s">
        <v>381</v>
      </c>
      <c r="L310" s="101" t="s">
        <v>70</v>
      </c>
      <c r="M310" s="76" t="s">
        <v>182</v>
      </c>
      <c r="N310" s="111">
        <f>VLOOKUP('MATRIZ DE RIESGOS DE SST'!M310,'MAPAS DE RIESGOS INHER Y RESID'!$E$3:$F$7,2,FALSE)</f>
        <v>2</v>
      </c>
      <c r="O310" s="76" t="s">
        <v>186</v>
      </c>
      <c r="P310" s="111">
        <f>VLOOKUP('MATRIZ DE RIESGOS DE SST'!O310,'MAPAS DE RIESGOS INHER Y RESID'!$O$3:$P$7,2,FALSE)</f>
        <v>16</v>
      </c>
      <c r="Q310" s="111">
        <f t="shared" si="59"/>
        <v>32</v>
      </c>
      <c r="R310" s="76" t="str">
        <f>IF(OR('MAPAS DE RIESGOS INHER Y RESID'!$G$7='MATRIZ DE RIESGOS DE SST'!Q310,Q310&lt;'MAPAS DE RIESGOS INHER Y RESID'!$G$3+1),'MAPAS DE RIESGOS INHER Y RESID'!$M$6,IF(OR('MAPAS DE RIESGOS INHER Y RESID'!$H$5='MATRIZ DE RIESGOS DE SST'!Q310,Q310&lt;'MAPAS DE RIESGOS INHER Y RESID'!$I$5+1),'MAPAS DE RIESGOS INHER Y RESID'!$M$5,IF(OR('MAPAS DE RIESGOS INHER Y RESID'!$I$4='MATRIZ DE RIESGOS DE SST'!Q310,Q310&lt;'MAPAS DE RIESGOS INHER Y RESID'!$J$4+1),'MAPAS DE RIESGOS INHER Y RESID'!$M$4,'MAPAS DE RIESGOS INHER Y RESID'!$M$3)))</f>
        <v>MODERADO</v>
      </c>
      <c r="S310" s="116"/>
      <c r="T310" s="116"/>
      <c r="U310" s="116"/>
      <c r="V310" s="117" t="s">
        <v>382</v>
      </c>
      <c r="W310" s="118" t="s">
        <v>177</v>
      </c>
      <c r="X310" s="92">
        <f>VLOOKUP(W310,'MAPAS DE RIESGOS INHER Y RESID'!$E$16:$F$18,2,FALSE)</f>
        <v>0.9</v>
      </c>
      <c r="Y310" s="119">
        <f t="shared" si="60"/>
        <v>3.1999999999999993</v>
      </c>
      <c r="Z310" s="76" t="str">
        <f>IF(OR('MAPAS DE RIESGOS INHER Y RESID'!$G$18='MATRIZ DE RIESGOS DE SST'!Y310,Y310&lt;'MAPAS DE RIESGOS INHER Y RESID'!$G$16+1),'MAPAS DE RIESGOS INHER Y RESID'!$M$19,IF(OR('MAPAS DE RIESGOS INHER Y RESID'!$H$17='MATRIZ DE RIESGOS DE SST'!Y310,Y310&lt;'MAPAS DE RIESGOS INHER Y RESID'!$I$18+1),'MAPAS DE RIESGOS INHER Y RESID'!$M$18,IF(OR('MAPAS DE RIESGOS INHER Y RESID'!$I$17='MATRIZ DE RIESGOS DE SST'!Y310,Y310&lt;'MAPAS DE RIESGOS INHER Y RESID'!$J$17+1),'MAPAS DE RIESGOS INHER Y RESID'!$M$17,'MAPAS DE RIESGOS INHER Y RESID'!$M$16)))</f>
        <v>BAJO</v>
      </c>
      <c r="AA310" s="99" t="str">
        <f>VLOOKUP('MATRIZ DE RIESGOS DE SST'!Z310,'TABLA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11" spans="1:27" s="27" customFormat="1" ht="195" x14ac:dyDescent="0.25">
      <c r="A311" s="123"/>
      <c r="B311" s="123"/>
      <c r="C311" s="123"/>
      <c r="D311" s="123"/>
      <c r="E311" s="123"/>
      <c r="F311" s="123"/>
      <c r="G311" s="123"/>
      <c r="H311" s="123"/>
      <c r="I311" s="123"/>
      <c r="J311" s="100" t="s">
        <v>295</v>
      </c>
      <c r="K311" s="100" t="s">
        <v>384</v>
      </c>
      <c r="L311" s="101" t="s">
        <v>762</v>
      </c>
      <c r="M311" s="76" t="s">
        <v>182</v>
      </c>
      <c r="N311" s="111">
        <f>VLOOKUP('MATRIZ DE RIESGOS DE SST'!M311,'MAPAS DE RIESGOS INHER Y RESID'!$E$3:$F$7,2,FALSE)</f>
        <v>2</v>
      </c>
      <c r="O311" s="76" t="s">
        <v>186</v>
      </c>
      <c r="P311" s="111">
        <f>VLOOKUP('MATRIZ DE RIESGOS DE SST'!O311,'MAPAS DE RIESGOS INHER Y RESID'!$O$3:$P$7,2,FALSE)</f>
        <v>16</v>
      </c>
      <c r="Q311" s="111">
        <f t="shared" si="59"/>
        <v>32</v>
      </c>
      <c r="R311" s="76" t="str">
        <f>IF(OR('MAPAS DE RIESGOS INHER Y RESID'!$G$7='MATRIZ DE RIESGOS DE SST'!Q311,Q311&lt;'MAPAS DE RIESGOS INHER Y RESID'!$G$3+1),'MAPAS DE RIESGOS INHER Y RESID'!$M$6,IF(OR('MAPAS DE RIESGOS INHER Y RESID'!$H$5='MATRIZ DE RIESGOS DE SST'!Q311,Q311&lt;'MAPAS DE RIESGOS INHER Y RESID'!$I$5+1),'MAPAS DE RIESGOS INHER Y RESID'!$M$5,IF(OR('MAPAS DE RIESGOS INHER Y RESID'!$I$4='MATRIZ DE RIESGOS DE SST'!Q311,Q311&lt;'MAPAS DE RIESGOS INHER Y RESID'!$J$4+1),'MAPAS DE RIESGOS INHER Y RESID'!$M$4,'MAPAS DE RIESGOS INHER Y RESID'!$M$3)))</f>
        <v>MODERADO</v>
      </c>
      <c r="S311" s="116"/>
      <c r="T311" s="116" t="s">
        <v>296</v>
      </c>
      <c r="U311" s="116"/>
      <c r="V311" s="117" t="s">
        <v>652</v>
      </c>
      <c r="W311" s="118" t="s">
        <v>177</v>
      </c>
      <c r="X311" s="92">
        <f>VLOOKUP(W311,'MAPAS DE RIESGOS INHER Y RESID'!$E$16:$F$18,2,FALSE)</f>
        <v>0.9</v>
      </c>
      <c r="Y311" s="119">
        <f t="shared" si="60"/>
        <v>3.1999999999999993</v>
      </c>
      <c r="Z311" s="76" t="str">
        <f>IF(OR('MAPAS DE RIESGOS INHER Y RESID'!$G$18='MATRIZ DE RIESGOS DE SST'!Y311,Y311&lt;'MAPAS DE RIESGOS INHER Y RESID'!$G$16+1),'MAPAS DE RIESGOS INHER Y RESID'!$M$19,IF(OR('MAPAS DE RIESGOS INHER Y RESID'!$H$17='MATRIZ DE RIESGOS DE SST'!Y311,Y311&lt;'MAPAS DE RIESGOS INHER Y RESID'!$I$18+1),'MAPAS DE RIESGOS INHER Y RESID'!$M$18,IF(OR('MAPAS DE RIESGOS INHER Y RESID'!$I$17='MATRIZ DE RIESGOS DE SST'!Y311,Y311&lt;'MAPAS DE RIESGOS INHER Y RESID'!$J$17+1),'MAPAS DE RIESGOS INHER Y RESID'!$M$17,'MAPAS DE RIESGOS INHER Y RESID'!$M$16)))</f>
        <v>BAJO</v>
      </c>
      <c r="AA311" s="99" t="str">
        <f>VLOOKUP('MATRIZ DE RIESGOS DE SST'!Z311,'TABLA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12" spans="1:27" s="27" customFormat="1" ht="234" x14ac:dyDescent="0.25">
      <c r="A312" s="123"/>
      <c r="B312" s="123"/>
      <c r="C312" s="123"/>
      <c r="D312" s="123"/>
      <c r="E312" s="123"/>
      <c r="F312" s="123"/>
      <c r="G312" s="123"/>
      <c r="H312" s="123"/>
      <c r="I312" s="123"/>
      <c r="J312" s="101" t="s">
        <v>298</v>
      </c>
      <c r="K312" s="100" t="s">
        <v>394</v>
      </c>
      <c r="L312" s="101" t="s">
        <v>74</v>
      </c>
      <c r="M312" s="76" t="s">
        <v>176</v>
      </c>
      <c r="N312" s="111">
        <f>VLOOKUP('MATRIZ DE RIESGOS DE SST'!M312,'MAPAS DE RIESGOS INHER Y RESID'!$E$3:$F$7,2,FALSE)</f>
        <v>3</v>
      </c>
      <c r="O312" s="76" t="s">
        <v>187</v>
      </c>
      <c r="P312" s="111">
        <f>VLOOKUP('MATRIZ DE RIESGOS DE SST'!O312,'MAPAS DE RIESGOS INHER Y RESID'!$O$3:$P$7,2,FALSE)</f>
        <v>256</v>
      </c>
      <c r="Q312" s="111">
        <f t="shared" si="59"/>
        <v>768</v>
      </c>
      <c r="R312" s="76" t="str">
        <f>IF(OR('MAPAS DE RIESGOS INHER Y RESID'!$G$7='MATRIZ DE RIESGOS DE SST'!Q312,Q312&lt;'MAPAS DE RIESGOS INHER Y RESID'!$G$3+1),'MAPAS DE RIESGOS INHER Y RESID'!$M$6,IF(OR('MAPAS DE RIESGOS INHER Y RESID'!$H$5='MATRIZ DE RIESGOS DE SST'!Q312,Q312&lt;'MAPAS DE RIESGOS INHER Y RESID'!$I$5+1),'MAPAS DE RIESGOS INHER Y RESID'!$M$5,IF(OR('MAPAS DE RIESGOS INHER Y RESID'!$I$4='MATRIZ DE RIESGOS DE SST'!Q312,Q312&lt;'MAPAS DE RIESGOS INHER Y RESID'!$J$4+1),'MAPAS DE RIESGOS INHER Y RESID'!$M$4,'MAPAS DE RIESGOS INHER Y RESID'!$M$3)))</f>
        <v>ALTO</v>
      </c>
      <c r="S312" s="116"/>
      <c r="T312" s="116" t="s">
        <v>389</v>
      </c>
      <c r="U312" s="116" t="s">
        <v>390</v>
      </c>
      <c r="V312" s="117" t="s">
        <v>391</v>
      </c>
      <c r="W312" s="118" t="s">
        <v>177</v>
      </c>
      <c r="X312" s="92">
        <f>VLOOKUP(W312,'MAPAS DE RIESGOS INHER Y RESID'!$E$16:$F$18,2,FALSE)</f>
        <v>0.9</v>
      </c>
      <c r="Y312" s="119">
        <f t="shared" si="60"/>
        <v>76.799999999999955</v>
      </c>
      <c r="Z312" s="76" t="str">
        <f>IF(OR('MAPAS DE RIESGOS INHER Y RESID'!$G$18='MATRIZ DE RIESGOS DE SST'!Y312,Y312&lt;'MAPAS DE RIESGOS INHER Y RESID'!$G$16+1),'MAPAS DE RIESGOS INHER Y RESID'!$M$19,IF(OR('MAPAS DE RIESGOS INHER Y RESID'!$H$17='MATRIZ DE RIESGOS DE SST'!Y312,Y312&lt;'MAPAS DE RIESGOS INHER Y RESID'!$I$18+1),'MAPAS DE RIESGOS INHER Y RESID'!$M$18,IF(OR('MAPAS DE RIESGOS INHER Y RESID'!$I$17='MATRIZ DE RIESGOS DE SST'!Y312,Y312&lt;'MAPAS DE RIESGOS INHER Y RESID'!$J$17+1),'MAPAS DE RIESGOS INHER Y RESID'!$M$17,'MAPAS DE RIESGOS INHER Y RESID'!$M$16)))</f>
        <v>MODERADO</v>
      </c>
      <c r="AA312" s="99" t="str">
        <f>VLOOKUP('MATRIZ DE RIESGOS DE SST'!Z312,'TABLA DE CRITERIOS'!$A$25:$B$28,2,FALSE)</f>
        <v>Reforzar la divulgación y aplicación de los controles existentes para mejorar su eficacia o complementar dichos controles estableciendo el plan de acción necesario, teniendo en cuenta la jerarquía de definición de controles.</v>
      </c>
    </row>
    <row r="313" spans="1:27" s="27" customFormat="1" ht="214.5" x14ac:dyDescent="0.25">
      <c r="A313" s="123"/>
      <c r="B313" s="123"/>
      <c r="C313" s="123"/>
      <c r="D313" s="123"/>
      <c r="E313" s="123"/>
      <c r="F313" s="123"/>
      <c r="G313" s="123"/>
      <c r="H313" s="123"/>
      <c r="I313" s="123"/>
      <c r="J313" s="100" t="s">
        <v>299</v>
      </c>
      <c r="K313" s="100" t="s">
        <v>76</v>
      </c>
      <c r="L313" s="101" t="s">
        <v>762</v>
      </c>
      <c r="M313" s="76" t="s">
        <v>176</v>
      </c>
      <c r="N313" s="111">
        <f>VLOOKUP('MATRIZ DE RIESGOS DE SST'!M313,'MAPAS DE RIESGOS INHER Y RESID'!$E$3:$F$7,2,FALSE)</f>
        <v>3</v>
      </c>
      <c r="O313" s="76" t="s">
        <v>186</v>
      </c>
      <c r="P313" s="111">
        <f>VLOOKUP('MATRIZ DE RIESGOS DE SST'!O313,'MAPAS DE RIESGOS INHER Y RESID'!$O$3:$P$7,2,FALSE)</f>
        <v>16</v>
      </c>
      <c r="Q313" s="111">
        <f t="shared" si="59"/>
        <v>48</v>
      </c>
      <c r="R313" s="76" t="str">
        <f>IF(OR('MAPAS DE RIESGOS INHER Y RESID'!$G$7='MATRIZ DE RIESGOS DE SST'!Q313,Q313&lt;'MAPAS DE RIESGOS INHER Y RESID'!$G$3+1),'MAPAS DE RIESGOS INHER Y RESID'!$M$6,IF(OR('MAPAS DE RIESGOS INHER Y RESID'!$H$5='MATRIZ DE RIESGOS DE SST'!Q313,Q313&lt;'MAPAS DE RIESGOS INHER Y RESID'!$I$5+1),'MAPAS DE RIESGOS INHER Y RESID'!$M$5,IF(OR('MAPAS DE RIESGOS INHER Y RESID'!$I$4='MATRIZ DE RIESGOS DE SST'!Q313,Q313&lt;'MAPAS DE RIESGOS INHER Y RESID'!$J$4+1),'MAPAS DE RIESGOS INHER Y RESID'!$M$4,'MAPAS DE RIESGOS INHER Y RESID'!$M$3)))</f>
        <v>MODERADO</v>
      </c>
      <c r="S313" s="116"/>
      <c r="T313" s="116" t="s">
        <v>300</v>
      </c>
      <c r="U313" s="116" t="s">
        <v>397</v>
      </c>
      <c r="V313" s="117" t="s">
        <v>398</v>
      </c>
      <c r="W313" s="118" t="s">
        <v>177</v>
      </c>
      <c r="X313" s="92">
        <f>VLOOKUP(W313,'MAPAS DE RIESGOS INHER Y RESID'!$E$16:$F$18,2,FALSE)</f>
        <v>0.9</v>
      </c>
      <c r="Y313" s="119">
        <f t="shared" si="60"/>
        <v>4.7999999999999972</v>
      </c>
      <c r="Z313" s="76" t="str">
        <f>IF(OR('MAPAS DE RIESGOS INHER Y RESID'!$G$18='MATRIZ DE RIESGOS DE SST'!Y313,Y313&lt;'MAPAS DE RIESGOS INHER Y RESID'!$G$16+1),'MAPAS DE RIESGOS INHER Y RESID'!$M$19,IF(OR('MAPAS DE RIESGOS INHER Y RESID'!$H$17='MATRIZ DE RIESGOS DE SST'!Y313,Y313&lt;'MAPAS DE RIESGOS INHER Y RESID'!$I$18+1),'MAPAS DE RIESGOS INHER Y RESID'!$M$18,IF(OR('MAPAS DE RIESGOS INHER Y RESID'!$I$17='MATRIZ DE RIESGOS DE SST'!Y313,Y313&lt;'MAPAS DE RIESGOS INHER Y RESID'!$J$17+1),'MAPAS DE RIESGOS INHER Y RESID'!$M$17,'MAPAS DE RIESGOS INHER Y RESID'!$M$16)))</f>
        <v>BAJO</v>
      </c>
      <c r="AA313" s="99" t="str">
        <f>VLOOKUP('MATRIZ DE RIESGOS DE SST'!Z313,'TABLA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14" spans="1:27" s="27" customFormat="1" ht="195" x14ac:dyDescent="0.25">
      <c r="A314" s="123"/>
      <c r="B314" s="123"/>
      <c r="C314" s="123"/>
      <c r="D314" s="123"/>
      <c r="E314" s="123"/>
      <c r="F314" s="123"/>
      <c r="G314" s="123"/>
      <c r="H314" s="123"/>
      <c r="I314" s="123"/>
      <c r="J314" s="101" t="s">
        <v>415</v>
      </c>
      <c r="K314" s="100" t="s">
        <v>393</v>
      </c>
      <c r="L314" s="101" t="s">
        <v>762</v>
      </c>
      <c r="M314" s="76" t="s">
        <v>183</v>
      </c>
      <c r="N314" s="111">
        <f>VLOOKUP('MATRIZ DE RIESGOS DE SST'!M314,'MAPAS DE RIESGOS INHER Y RESID'!$E$3:$F$7,2,FALSE)</f>
        <v>1</v>
      </c>
      <c r="O314" s="76" t="s">
        <v>186</v>
      </c>
      <c r="P314" s="111">
        <f>VLOOKUP('MATRIZ DE RIESGOS DE SST'!O314,'MAPAS DE RIESGOS INHER Y RESID'!$O$3:$P$7,2,FALSE)</f>
        <v>16</v>
      </c>
      <c r="Q314" s="111">
        <f t="shared" si="59"/>
        <v>16</v>
      </c>
      <c r="R314" s="76" t="str">
        <f>IF(OR('MAPAS DE RIESGOS INHER Y RESID'!$G$7='MATRIZ DE RIESGOS DE SST'!Q314,Q314&lt;'MAPAS DE RIESGOS INHER Y RESID'!$G$3+1),'MAPAS DE RIESGOS INHER Y RESID'!$M$6,IF(OR('MAPAS DE RIESGOS INHER Y RESID'!$H$5='MATRIZ DE RIESGOS DE SST'!Q314,Q314&lt;'MAPAS DE RIESGOS INHER Y RESID'!$I$5+1),'MAPAS DE RIESGOS INHER Y RESID'!$M$5,IF(OR('MAPAS DE RIESGOS INHER Y RESID'!$I$4='MATRIZ DE RIESGOS DE SST'!Q314,Q314&lt;'MAPAS DE RIESGOS INHER Y RESID'!$J$4+1),'MAPAS DE RIESGOS INHER Y RESID'!$M$4,'MAPAS DE RIESGOS INHER Y RESID'!$M$3)))</f>
        <v>MODERADO</v>
      </c>
      <c r="S314" s="116"/>
      <c r="T314" s="116" t="s">
        <v>399</v>
      </c>
      <c r="U314" s="116"/>
      <c r="V314" s="117" t="s">
        <v>297</v>
      </c>
      <c r="W314" s="118" t="s">
        <v>177</v>
      </c>
      <c r="X314" s="92">
        <f>VLOOKUP(W314,'MAPAS DE RIESGOS INHER Y RESID'!$E$16:$F$18,2,FALSE)</f>
        <v>0.9</v>
      </c>
      <c r="Y314" s="119">
        <f t="shared" si="60"/>
        <v>1.5999999999999996</v>
      </c>
      <c r="Z314" s="76" t="str">
        <f>IF(OR('MAPAS DE RIESGOS INHER Y RESID'!$G$18='MATRIZ DE RIESGOS DE SST'!Y314,Y314&lt;'MAPAS DE RIESGOS INHER Y RESID'!$G$16+1),'MAPAS DE RIESGOS INHER Y RESID'!$M$19,IF(OR('MAPAS DE RIESGOS INHER Y RESID'!$H$17='MATRIZ DE RIESGOS DE SST'!Y314,Y314&lt;'MAPAS DE RIESGOS INHER Y RESID'!$I$18+1),'MAPAS DE RIESGOS INHER Y RESID'!$M$18,IF(OR('MAPAS DE RIESGOS INHER Y RESID'!$I$17='MATRIZ DE RIESGOS DE SST'!Y314,Y314&lt;'MAPAS DE RIESGOS INHER Y RESID'!$J$17+1),'MAPAS DE RIESGOS INHER Y RESID'!$M$17,'MAPAS DE RIESGOS INHER Y RESID'!$M$16)))</f>
        <v>BAJO</v>
      </c>
      <c r="AA314" s="99" t="str">
        <f>VLOOKUP('MATRIZ DE RIESGOS DE SST'!Z314,'TABLA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15" spans="1:27" s="27" customFormat="1" ht="195" x14ac:dyDescent="0.25">
      <c r="A315" s="123"/>
      <c r="B315" s="123"/>
      <c r="C315" s="123"/>
      <c r="D315" s="123"/>
      <c r="E315" s="123"/>
      <c r="F315" s="123"/>
      <c r="G315" s="123"/>
      <c r="H315" s="123"/>
      <c r="I315" s="123"/>
      <c r="J315" s="101" t="s">
        <v>301</v>
      </c>
      <c r="K315" s="100" t="s">
        <v>402</v>
      </c>
      <c r="L315" s="101" t="s">
        <v>763</v>
      </c>
      <c r="M315" s="76" t="s">
        <v>182</v>
      </c>
      <c r="N315" s="111">
        <f>VLOOKUP('MATRIZ DE RIESGOS DE SST'!M315,'MAPAS DE RIESGOS INHER Y RESID'!$E$3:$F$7,2,FALSE)</f>
        <v>2</v>
      </c>
      <c r="O315" s="76" t="s">
        <v>186</v>
      </c>
      <c r="P315" s="111">
        <f>VLOOKUP('MATRIZ DE RIESGOS DE SST'!O315,'MAPAS DE RIESGOS INHER Y RESID'!$O$3:$P$7,2,FALSE)</f>
        <v>16</v>
      </c>
      <c r="Q315" s="111">
        <f t="shared" si="59"/>
        <v>32</v>
      </c>
      <c r="R315" s="76" t="str">
        <f>IF(OR('MAPAS DE RIESGOS INHER Y RESID'!$G$7='MATRIZ DE RIESGOS DE SST'!Q315,Q315&lt;'MAPAS DE RIESGOS INHER Y RESID'!$G$3+1),'MAPAS DE RIESGOS INHER Y RESID'!$M$6,IF(OR('MAPAS DE RIESGOS INHER Y RESID'!$H$5='MATRIZ DE RIESGOS DE SST'!Q315,Q315&lt;'MAPAS DE RIESGOS INHER Y RESID'!$I$5+1),'MAPAS DE RIESGOS INHER Y RESID'!$M$5,IF(OR('MAPAS DE RIESGOS INHER Y RESID'!$I$4='MATRIZ DE RIESGOS DE SST'!Q315,Q315&lt;'MAPAS DE RIESGOS INHER Y RESID'!$J$4+1),'MAPAS DE RIESGOS INHER Y RESID'!$M$4,'MAPAS DE RIESGOS INHER Y RESID'!$M$3)))</f>
        <v>MODERADO</v>
      </c>
      <c r="S315" s="116" t="s">
        <v>403</v>
      </c>
      <c r="T315" s="116"/>
      <c r="U315" s="116" t="s">
        <v>404</v>
      </c>
      <c r="V315" s="117" t="s">
        <v>405</v>
      </c>
      <c r="W315" s="118" t="s">
        <v>177</v>
      </c>
      <c r="X315" s="92">
        <f>VLOOKUP(W315,'MAPAS DE RIESGOS INHER Y RESID'!$E$16:$F$18,2,FALSE)</f>
        <v>0.9</v>
      </c>
      <c r="Y315" s="119">
        <f t="shared" si="60"/>
        <v>3.1999999999999993</v>
      </c>
      <c r="Z315" s="76" t="str">
        <f>IF(OR('MAPAS DE RIESGOS INHER Y RESID'!$G$18='MATRIZ DE RIESGOS DE SST'!Y315,Y315&lt;'MAPAS DE RIESGOS INHER Y RESID'!$G$16+1),'MAPAS DE RIESGOS INHER Y RESID'!$M$19,IF(OR('MAPAS DE RIESGOS INHER Y RESID'!$H$17='MATRIZ DE RIESGOS DE SST'!Y315,Y315&lt;'MAPAS DE RIESGOS INHER Y RESID'!$I$18+1),'MAPAS DE RIESGOS INHER Y RESID'!$M$18,IF(OR('MAPAS DE RIESGOS INHER Y RESID'!$I$17='MATRIZ DE RIESGOS DE SST'!Y315,Y315&lt;'MAPAS DE RIESGOS INHER Y RESID'!$J$17+1),'MAPAS DE RIESGOS INHER Y RESID'!$M$17,'MAPAS DE RIESGOS INHER Y RESID'!$M$16)))</f>
        <v>BAJO</v>
      </c>
      <c r="AA315" s="99" t="str">
        <f>VLOOKUP('MATRIZ DE RIESGOS DE SST'!Z315,'TABLA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16" spans="1:27" ht="195" x14ac:dyDescent="0.25">
      <c r="A316" s="123"/>
      <c r="B316" s="123"/>
      <c r="C316" s="123"/>
      <c r="D316" s="123"/>
      <c r="E316" s="123"/>
      <c r="F316" s="123"/>
      <c r="G316" s="123"/>
      <c r="H316" s="123"/>
      <c r="I316" s="123"/>
      <c r="J316" s="101" t="s">
        <v>416</v>
      </c>
      <c r="K316" s="100" t="s">
        <v>421</v>
      </c>
      <c r="L316" s="101" t="s">
        <v>765</v>
      </c>
      <c r="M316" s="76" t="s">
        <v>182</v>
      </c>
      <c r="N316" s="111">
        <f>VLOOKUP('MATRIZ DE RIESGOS DE SST'!M316,'MAPAS DE RIESGOS INHER Y RESID'!$E$3:$F$7,2,FALSE)</f>
        <v>2</v>
      </c>
      <c r="O316" s="76" t="s">
        <v>185</v>
      </c>
      <c r="P316" s="111">
        <f>VLOOKUP('MATRIZ DE RIESGOS DE SST'!O316,'MAPAS DE RIESGOS INHER Y RESID'!$O$3:$P$7,2,FALSE)</f>
        <v>4</v>
      </c>
      <c r="Q316" s="111">
        <f t="shared" ref="Q316:Q324" si="61">+N316*P316</f>
        <v>8</v>
      </c>
      <c r="R316" s="76" t="str">
        <f>IF(OR('MAPAS DE RIESGOS INHER Y RESID'!$G$7='MATRIZ DE RIESGOS DE SST'!Q316,Q316&lt;'MAPAS DE RIESGOS INHER Y RESID'!$G$3+1),'MAPAS DE RIESGOS INHER Y RESID'!$M$6,IF(OR('MAPAS DE RIESGOS INHER Y RESID'!$H$5='MATRIZ DE RIESGOS DE SST'!Q316,Q316&lt;'MAPAS DE RIESGOS INHER Y RESID'!$I$5+1),'MAPAS DE RIESGOS INHER Y RESID'!$M$5,IF(OR('MAPAS DE RIESGOS INHER Y RESID'!$I$4='MATRIZ DE RIESGOS DE SST'!Q316,Q316&lt;'MAPAS DE RIESGOS INHER Y RESID'!$J$4+1),'MAPAS DE RIESGOS INHER Y RESID'!$M$4,'MAPAS DE RIESGOS INHER Y RESID'!$M$3)))</f>
        <v>BAJO</v>
      </c>
      <c r="S316" s="116"/>
      <c r="T316" s="116"/>
      <c r="U316" s="116" t="s">
        <v>419</v>
      </c>
      <c r="V316" s="117" t="s">
        <v>263</v>
      </c>
      <c r="W316" s="118" t="s">
        <v>177</v>
      </c>
      <c r="X316" s="92">
        <f>VLOOKUP(W316,'MAPAS DE RIESGOS INHER Y RESID'!$E$16:$F$18,2,FALSE)</f>
        <v>0.9</v>
      </c>
      <c r="Y316" s="119">
        <f t="shared" ref="Y316:Y324" si="62">Q316-(Q316*X316)</f>
        <v>0.79999999999999982</v>
      </c>
      <c r="Z316" s="76" t="str">
        <f>IF(OR('MAPAS DE RIESGOS INHER Y RESID'!$G$18='MATRIZ DE RIESGOS DE SST'!Y316,Y316&lt;'MAPAS DE RIESGOS INHER Y RESID'!$G$16+1),'MAPAS DE RIESGOS INHER Y RESID'!$M$19,IF(OR('MAPAS DE RIESGOS INHER Y RESID'!$H$17='MATRIZ DE RIESGOS DE SST'!Y316,Y316&lt;'MAPAS DE RIESGOS INHER Y RESID'!$I$18+1),'MAPAS DE RIESGOS INHER Y RESID'!$M$18,IF(OR('MAPAS DE RIESGOS INHER Y RESID'!$I$17='MATRIZ DE RIESGOS DE SST'!Y316,Y316&lt;'MAPAS DE RIESGOS INHER Y RESID'!$J$17+1),'MAPAS DE RIESGOS INHER Y RESID'!$M$17,'MAPAS DE RIESGOS INHER Y RESID'!$M$16)))</f>
        <v>BAJO</v>
      </c>
      <c r="AA316" s="99" t="str">
        <f>VLOOKUP('MATRIZ DE RIESGOS DE SST'!Z316,'TABLA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17" spans="1:27" ht="253.5" x14ac:dyDescent="0.25">
      <c r="A317" s="123"/>
      <c r="B317" s="123"/>
      <c r="C317" s="123"/>
      <c r="D317" s="123"/>
      <c r="E317" s="123"/>
      <c r="F317" s="123"/>
      <c r="G317" s="123"/>
      <c r="H317" s="123"/>
      <c r="I317" s="123"/>
      <c r="J317" s="101" t="s">
        <v>424</v>
      </c>
      <c r="K317" s="100" t="s">
        <v>441</v>
      </c>
      <c r="L317" s="101" t="s">
        <v>85</v>
      </c>
      <c r="M317" s="76" t="s">
        <v>176</v>
      </c>
      <c r="N317" s="111">
        <f>VLOOKUP('MATRIZ DE RIESGOS DE SST'!M317,'MAPAS DE RIESGOS INHER Y RESID'!$E$3:$F$7,2,FALSE)</f>
        <v>3</v>
      </c>
      <c r="O317" s="76" t="s">
        <v>187</v>
      </c>
      <c r="P317" s="111">
        <f>VLOOKUP('MATRIZ DE RIESGOS DE SST'!O317,'MAPAS DE RIESGOS INHER Y RESID'!$O$3:$P$7,2,FALSE)</f>
        <v>256</v>
      </c>
      <c r="Q317" s="111">
        <f t="shared" si="61"/>
        <v>768</v>
      </c>
      <c r="R317" s="76" t="str">
        <f>IF(OR('MAPAS DE RIESGOS INHER Y RESID'!$G$7='MATRIZ DE RIESGOS DE SST'!Q317,Q317&lt;'MAPAS DE RIESGOS INHER Y RESID'!$G$3+1),'MAPAS DE RIESGOS INHER Y RESID'!$M$6,IF(OR('MAPAS DE RIESGOS INHER Y RESID'!$H$5='MATRIZ DE RIESGOS DE SST'!Q317,Q317&lt;'MAPAS DE RIESGOS INHER Y RESID'!$I$5+1),'MAPAS DE RIESGOS INHER Y RESID'!$M$5,IF(OR('MAPAS DE RIESGOS INHER Y RESID'!$I$4='MATRIZ DE RIESGOS DE SST'!Q317,Q317&lt;'MAPAS DE RIESGOS INHER Y RESID'!$J$4+1),'MAPAS DE RIESGOS INHER Y RESID'!$M$4,'MAPAS DE RIESGOS INHER Y RESID'!$M$3)))</f>
        <v>ALTO</v>
      </c>
      <c r="S317" s="116" t="s">
        <v>265</v>
      </c>
      <c r="T317" s="116" t="s">
        <v>433</v>
      </c>
      <c r="U317" s="116" t="s">
        <v>264</v>
      </c>
      <c r="V317" s="117" t="s">
        <v>439</v>
      </c>
      <c r="W317" s="118" t="s">
        <v>177</v>
      </c>
      <c r="X317" s="92">
        <f>VLOOKUP(W317,'MAPAS DE RIESGOS INHER Y RESID'!$E$16:$F$18,2,FALSE)</f>
        <v>0.9</v>
      </c>
      <c r="Y317" s="119">
        <f t="shared" si="62"/>
        <v>76.799999999999955</v>
      </c>
      <c r="Z317" s="76" t="str">
        <f>IF(OR('MAPAS DE RIESGOS INHER Y RESID'!$G$18='MATRIZ DE RIESGOS DE SST'!Y317,Y317&lt;'MAPAS DE RIESGOS INHER Y RESID'!$G$16+1),'MAPAS DE RIESGOS INHER Y RESID'!$M$19,IF(OR('MAPAS DE RIESGOS INHER Y RESID'!$H$17='MATRIZ DE RIESGOS DE SST'!Y317,Y317&lt;'MAPAS DE RIESGOS INHER Y RESID'!$I$18+1),'MAPAS DE RIESGOS INHER Y RESID'!$M$18,IF(OR('MAPAS DE RIESGOS INHER Y RESID'!$I$17='MATRIZ DE RIESGOS DE SST'!Y317,Y317&lt;'MAPAS DE RIESGOS INHER Y RESID'!$J$17+1),'MAPAS DE RIESGOS INHER Y RESID'!$M$17,'MAPAS DE RIESGOS INHER Y RESID'!$M$16)))</f>
        <v>MODERADO</v>
      </c>
      <c r="AA317" s="99" t="str">
        <f>VLOOKUP('MATRIZ DE RIESGOS DE SST'!Z317,'TABLA DE CRITERIOS'!$A$25:$B$28,2,FALSE)</f>
        <v>Reforzar la divulgación y aplicación de los controles existentes para mejorar su eficacia o complementar dichos controles estableciendo el plan de acción necesario, teniendo en cuenta la jerarquía de definición de controles.</v>
      </c>
    </row>
    <row r="318" spans="1:27" ht="156" x14ac:dyDescent="0.25">
      <c r="A318" s="123"/>
      <c r="B318" s="123"/>
      <c r="C318" s="123"/>
      <c r="D318" s="123"/>
      <c r="E318" s="123"/>
      <c r="F318" s="123"/>
      <c r="G318" s="123"/>
      <c r="H318" s="123"/>
      <c r="I318" s="123"/>
      <c r="J318" s="101" t="s">
        <v>448</v>
      </c>
      <c r="K318" s="100" t="s">
        <v>450</v>
      </c>
      <c r="L318" s="101" t="s">
        <v>87</v>
      </c>
      <c r="M318" s="76" t="s">
        <v>182</v>
      </c>
      <c r="N318" s="111">
        <f>VLOOKUP('MATRIZ DE RIESGOS DE SST'!M318,'MAPAS DE RIESGOS INHER Y RESID'!$E$3:$F$7,2,FALSE)</f>
        <v>2</v>
      </c>
      <c r="O318" s="76" t="s">
        <v>187</v>
      </c>
      <c r="P318" s="111">
        <f>VLOOKUP('MATRIZ DE RIESGOS DE SST'!O318,'MAPAS DE RIESGOS INHER Y RESID'!$O$3:$P$7,2,FALSE)</f>
        <v>256</v>
      </c>
      <c r="Q318" s="111">
        <f t="shared" si="61"/>
        <v>512</v>
      </c>
      <c r="R318" s="76" t="str">
        <f>IF(OR('MAPAS DE RIESGOS INHER Y RESID'!$G$7='MATRIZ DE RIESGOS DE SST'!Q318,Q318&lt;'MAPAS DE RIESGOS INHER Y RESID'!$G$3+1),'MAPAS DE RIESGOS INHER Y RESID'!$M$6,IF(OR('MAPAS DE RIESGOS INHER Y RESID'!$H$5='MATRIZ DE RIESGOS DE SST'!Q318,Q318&lt;'MAPAS DE RIESGOS INHER Y RESID'!$I$5+1),'MAPAS DE RIESGOS INHER Y RESID'!$M$5,IF(OR('MAPAS DE RIESGOS INHER Y RESID'!$I$4='MATRIZ DE RIESGOS DE SST'!Q318,Q318&lt;'MAPAS DE RIESGOS INHER Y RESID'!$J$4+1),'MAPAS DE RIESGOS INHER Y RESID'!$M$4,'MAPAS DE RIESGOS INHER Y RESID'!$M$3)))</f>
        <v>ALTO</v>
      </c>
      <c r="S318" s="116" t="s">
        <v>453</v>
      </c>
      <c r="T318" s="116"/>
      <c r="U318" s="116" t="s">
        <v>452</v>
      </c>
      <c r="V318" s="117" t="s">
        <v>261</v>
      </c>
      <c r="W318" s="118" t="s">
        <v>177</v>
      </c>
      <c r="X318" s="92">
        <f>VLOOKUP(W318,'MAPAS DE RIESGOS INHER Y RESID'!$E$16:$F$18,2,FALSE)</f>
        <v>0.9</v>
      </c>
      <c r="Y318" s="119">
        <f t="shared" si="62"/>
        <v>51.199999999999989</v>
      </c>
      <c r="Z318" s="76" t="str">
        <f>IF(OR('MAPAS DE RIESGOS INHER Y RESID'!$G$18='MATRIZ DE RIESGOS DE SST'!Y318,Y318&lt;'MAPAS DE RIESGOS INHER Y RESID'!$G$16+1),'MAPAS DE RIESGOS INHER Y RESID'!$M$19,IF(OR('MAPAS DE RIESGOS INHER Y RESID'!$H$17='MATRIZ DE RIESGOS DE SST'!Y318,Y318&lt;'MAPAS DE RIESGOS INHER Y RESID'!$I$18+1),'MAPAS DE RIESGOS INHER Y RESID'!$M$18,IF(OR('MAPAS DE RIESGOS INHER Y RESID'!$I$17='MATRIZ DE RIESGOS DE SST'!Y318,Y318&lt;'MAPAS DE RIESGOS INHER Y RESID'!$J$17+1),'MAPAS DE RIESGOS INHER Y RESID'!$M$17,'MAPAS DE RIESGOS INHER Y RESID'!$M$16)))</f>
        <v>MODERADO</v>
      </c>
      <c r="AA318" s="99" t="str">
        <f>VLOOKUP('MATRIZ DE RIESGOS DE SST'!Z318,'TABLA DE CRITERIOS'!$A$25:$B$28,2,FALSE)</f>
        <v>Reforzar la divulgación y aplicación de los controles existentes para mejorar su eficacia o complementar dichos controles estableciendo el plan de acción necesario, teniendo en cuenta la jerarquía de definición de controles.</v>
      </c>
    </row>
    <row r="319" spans="1:27" ht="195" x14ac:dyDescent="0.25">
      <c r="A319" s="123"/>
      <c r="B319" s="123"/>
      <c r="C319" s="123"/>
      <c r="D319" s="123"/>
      <c r="E319" s="123"/>
      <c r="F319" s="123"/>
      <c r="G319" s="123"/>
      <c r="H319" s="123"/>
      <c r="I319" s="123"/>
      <c r="J319" s="102" t="s">
        <v>460</v>
      </c>
      <c r="K319" s="102" t="s">
        <v>467</v>
      </c>
      <c r="L319" s="99" t="s">
        <v>92</v>
      </c>
      <c r="M319" s="76" t="s">
        <v>182</v>
      </c>
      <c r="N319" s="111">
        <f>VLOOKUP('MATRIZ DE RIESGOS DE SST'!M319,'MAPAS DE RIESGOS INHER Y RESID'!$E$3:$F$7,2,FALSE)</f>
        <v>2</v>
      </c>
      <c r="O319" s="76" t="s">
        <v>186</v>
      </c>
      <c r="P319" s="111">
        <f>VLOOKUP('MATRIZ DE RIESGOS DE SST'!O319,'MAPAS DE RIESGOS INHER Y RESID'!$O$3:$P$7,2,FALSE)</f>
        <v>16</v>
      </c>
      <c r="Q319" s="111">
        <f t="shared" si="61"/>
        <v>32</v>
      </c>
      <c r="R319" s="76" t="str">
        <f>IF(OR('MAPAS DE RIESGOS INHER Y RESID'!$G$7='MATRIZ DE RIESGOS DE SST'!Q319,Q319&lt;'MAPAS DE RIESGOS INHER Y RESID'!$G$3+1),'MAPAS DE RIESGOS INHER Y RESID'!$M$6,IF(OR('MAPAS DE RIESGOS INHER Y RESID'!$H$5='MATRIZ DE RIESGOS DE SST'!Q319,Q319&lt;'MAPAS DE RIESGOS INHER Y RESID'!$I$5+1),'MAPAS DE RIESGOS INHER Y RESID'!$M$5,IF(OR('MAPAS DE RIESGOS INHER Y RESID'!$I$4='MATRIZ DE RIESGOS DE SST'!Q319,Q319&lt;'MAPAS DE RIESGOS INHER Y RESID'!$J$4+1),'MAPAS DE RIESGOS INHER Y RESID'!$M$4,'MAPAS DE RIESGOS INHER Y RESID'!$M$3)))</f>
        <v>MODERADO</v>
      </c>
      <c r="S319" s="116"/>
      <c r="T319" s="116"/>
      <c r="U319" s="116" t="s">
        <v>463</v>
      </c>
      <c r="V319" s="117" t="s">
        <v>474</v>
      </c>
      <c r="W319" s="118" t="s">
        <v>177</v>
      </c>
      <c r="X319" s="92">
        <f>VLOOKUP(W319,'MAPAS DE RIESGOS INHER Y RESID'!$E$16:$F$18,2,FALSE)</f>
        <v>0.9</v>
      </c>
      <c r="Y319" s="119">
        <f t="shared" si="62"/>
        <v>3.1999999999999993</v>
      </c>
      <c r="Z319" s="76" t="str">
        <f>IF(OR('MAPAS DE RIESGOS INHER Y RESID'!$G$18='MATRIZ DE RIESGOS DE SST'!Y319,Y319&lt;'MAPAS DE RIESGOS INHER Y RESID'!$G$16+1),'MAPAS DE RIESGOS INHER Y RESID'!$M$19,IF(OR('MAPAS DE RIESGOS INHER Y RESID'!$H$17='MATRIZ DE RIESGOS DE SST'!Y319,Y319&lt;'MAPAS DE RIESGOS INHER Y RESID'!$I$18+1),'MAPAS DE RIESGOS INHER Y RESID'!$M$18,IF(OR('MAPAS DE RIESGOS INHER Y RESID'!$I$17='MATRIZ DE RIESGOS DE SST'!Y319,Y319&lt;'MAPAS DE RIESGOS INHER Y RESID'!$J$17+1),'MAPAS DE RIESGOS INHER Y RESID'!$M$17,'MAPAS DE RIESGOS INHER Y RESID'!$M$16)))</f>
        <v>BAJO</v>
      </c>
      <c r="AA319" s="99" t="str">
        <f>VLOOKUP('MATRIZ DE RIESGOS DE SST'!Z319,'TABLA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20" spans="1:27" ht="195" x14ac:dyDescent="0.25">
      <c r="A320" s="123"/>
      <c r="B320" s="123"/>
      <c r="C320" s="123"/>
      <c r="D320" s="123"/>
      <c r="E320" s="123"/>
      <c r="F320" s="123"/>
      <c r="G320" s="123"/>
      <c r="H320" s="123"/>
      <c r="I320" s="123"/>
      <c r="J320" s="99" t="s">
        <v>475</v>
      </c>
      <c r="K320" s="102" t="s">
        <v>94</v>
      </c>
      <c r="L320" s="99" t="s">
        <v>621</v>
      </c>
      <c r="M320" s="76" t="s">
        <v>176</v>
      </c>
      <c r="N320" s="111">
        <f>VLOOKUP('MATRIZ DE RIESGOS DE SST'!M320,'MAPAS DE RIESGOS INHER Y RESID'!$E$3:$F$7,2,FALSE)</f>
        <v>3</v>
      </c>
      <c r="O320" s="76" t="s">
        <v>185</v>
      </c>
      <c r="P320" s="111">
        <f>VLOOKUP('MATRIZ DE RIESGOS DE SST'!O320,'MAPAS DE RIESGOS INHER Y RESID'!$O$3:$P$7,2,FALSE)</f>
        <v>4</v>
      </c>
      <c r="Q320" s="111">
        <f t="shared" si="61"/>
        <v>12</v>
      </c>
      <c r="R320" s="76" t="str">
        <f>IF(OR('MAPAS DE RIESGOS INHER Y RESID'!$G$7='MATRIZ DE RIESGOS DE SST'!Q320,Q320&lt;'MAPAS DE RIESGOS INHER Y RESID'!$G$3+1),'MAPAS DE RIESGOS INHER Y RESID'!$M$6,IF(OR('MAPAS DE RIESGOS INHER Y RESID'!$H$5='MATRIZ DE RIESGOS DE SST'!Q320,Q320&lt;'MAPAS DE RIESGOS INHER Y RESID'!$I$5+1),'MAPAS DE RIESGOS INHER Y RESID'!$M$5,IF(OR('MAPAS DE RIESGOS INHER Y RESID'!$I$4='MATRIZ DE RIESGOS DE SST'!Q320,Q320&lt;'MAPAS DE RIESGOS INHER Y RESID'!$J$4+1),'MAPAS DE RIESGOS INHER Y RESID'!$M$4,'MAPAS DE RIESGOS INHER Y RESID'!$M$3)))</f>
        <v>MODERADO</v>
      </c>
      <c r="S320" s="116"/>
      <c r="T320" s="116" t="s">
        <v>251</v>
      </c>
      <c r="U320" s="116" t="s">
        <v>476</v>
      </c>
      <c r="V320" s="117" t="s">
        <v>252</v>
      </c>
      <c r="W320" s="118" t="s">
        <v>176</v>
      </c>
      <c r="X320" s="92">
        <f>VLOOKUP(W320,'MAPAS DE RIESGOS INHER Y RESID'!$E$16:$F$18,2,FALSE)</f>
        <v>0.4</v>
      </c>
      <c r="Y320" s="119">
        <f t="shared" si="62"/>
        <v>7.1999999999999993</v>
      </c>
      <c r="Z320" s="76" t="str">
        <f>IF(OR('MAPAS DE RIESGOS INHER Y RESID'!$G$18='MATRIZ DE RIESGOS DE SST'!Y320,Y320&lt;'MAPAS DE RIESGOS INHER Y RESID'!$G$16+1),'MAPAS DE RIESGOS INHER Y RESID'!$M$19,IF(OR('MAPAS DE RIESGOS INHER Y RESID'!$H$17='MATRIZ DE RIESGOS DE SST'!Y320,Y320&lt;'MAPAS DE RIESGOS INHER Y RESID'!$I$18+1),'MAPAS DE RIESGOS INHER Y RESID'!$M$18,IF(OR('MAPAS DE RIESGOS INHER Y RESID'!$I$17='MATRIZ DE RIESGOS DE SST'!Y320,Y320&lt;'MAPAS DE RIESGOS INHER Y RESID'!$J$17+1),'MAPAS DE RIESGOS INHER Y RESID'!$M$17,'MAPAS DE RIESGOS INHER Y RESID'!$M$16)))</f>
        <v>BAJO</v>
      </c>
      <c r="AA320" s="99" t="str">
        <f>VLOOKUP('MATRIZ DE RIESGOS DE SST'!Z320,'TABLA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21" spans="1:27" ht="156" x14ac:dyDescent="0.25">
      <c r="A321" s="123"/>
      <c r="B321" s="123"/>
      <c r="C321" s="123"/>
      <c r="D321" s="123"/>
      <c r="E321" s="123"/>
      <c r="F321" s="123"/>
      <c r="G321" s="123"/>
      <c r="H321" s="123"/>
      <c r="I321" s="123"/>
      <c r="J321" s="100" t="s">
        <v>489</v>
      </c>
      <c r="K321" s="100" t="s">
        <v>502</v>
      </c>
      <c r="L321" s="101" t="s">
        <v>491</v>
      </c>
      <c r="M321" s="76" t="s">
        <v>182</v>
      </c>
      <c r="N321" s="111">
        <f>VLOOKUP('MATRIZ DE RIESGOS DE SST'!M321,'MAPAS DE RIESGOS INHER Y RESID'!$E$3:$F$7,2,FALSE)</f>
        <v>2</v>
      </c>
      <c r="O321" s="76" t="s">
        <v>186</v>
      </c>
      <c r="P321" s="111">
        <f>VLOOKUP('MATRIZ DE RIESGOS DE SST'!O321,'MAPAS DE RIESGOS INHER Y RESID'!$O$3:$P$7,2,FALSE)</f>
        <v>16</v>
      </c>
      <c r="Q321" s="111">
        <f t="shared" si="61"/>
        <v>32</v>
      </c>
      <c r="R321" s="76" t="str">
        <f>IF(OR('MAPAS DE RIESGOS INHER Y RESID'!$G$7='MATRIZ DE RIESGOS DE SST'!Q321,Q321&lt;'MAPAS DE RIESGOS INHER Y RESID'!$G$3+1),'MAPAS DE RIESGOS INHER Y RESID'!$M$6,IF(OR('MAPAS DE RIESGOS INHER Y RESID'!$H$5='MATRIZ DE RIESGOS DE SST'!Q321,Q321&lt;'MAPAS DE RIESGOS INHER Y RESID'!$I$5+1),'MAPAS DE RIESGOS INHER Y RESID'!$M$5,IF(OR('MAPAS DE RIESGOS INHER Y RESID'!$I$4='MATRIZ DE RIESGOS DE SST'!Q321,Q321&lt;'MAPAS DE RIESGOS INHER Y RESID'!$J$4+1),'MAPAS DE RIESGOS INHER Y RESID'!$M$4,'MAPAS DE RIESGOS INHER Y RESID'!$M$3)))</f>
        <v>MODERADO</v>
      </c>
      <c r="S321" s="116"/>
      <c r="T321" s="116"/>
      <c r="U321" s="116" t="s">
        <v>452</v>
      </c>
      <c r="V321" s="117" t="s">
        <v>257</v>
      </c>
      <c r="W321" s="118" t="s">
        <v>176</v>
      </c>
      <c r="X321" s="92">
        <f>VLOOKUP(W321,'MAPAS DE RIESGOS INHER Y RESID'!$E$16:$F$18,2,FALSE)</f>
        <v>0.4</v>
      </c>
      <c r="Y321" s="119">
        <f t="shared" si="62"/>
        <v>19.2</v>
      </c>
      <c r="Z321" s="76" t="str">
        <f>IF(OR('MAPAS DE RIESGOS INHER Y RESID'!$G$18='MATRIZ DE RIESGOS DE SST'!Y321,Y321&lt;'MAPAS DE RIESGOS INHER Y RESID'!$G$16+1),'MAPAS DE RIESGOS INHER Y RESID'!$M$19,IF(OR('MAPAS DE RIESGOS INHER Y RESID'!$H$17='MATRIZ DE RIESGOS DE SST'!Y321,Y321&lt;'MAPAS DE RIESGOS INHER Y RESID'!$I$18+1),'MAPAS DE RIESGOS INHER Y RESID'!$M$18,IF(OR('MAPAS DE RIESGOS INHER Y RESID'!$I$17='MATRIZ DE RIESGOS DE SST'!Y321,Y321&lt;'MAPAS DE RIESGOS INHER Y RESID'!$J$17+1),'MAPAS DE RIESGOS INHER Y RESID'!$M$17,'MAPAS DE RIESGOS INHER Y RESID'!$M$16)))</f>
        <v>MODERADO</v>
      </c>
      <c r="AA321" s="99" t="str">
        <f>VLOOKUP('MATRIZ DE RIESGOS DE SST'!Z321,'TABLA DE CRITERIOS'!$A$25:$B$28,2,FALSE)</f>
        <v>Reforzar la divulgación y aplicación de los controles existentes para mejorar su eficacia o complementar dichos controles estableciendo el plan de acción necesario, teniendo en cuenta la jerarquía de definición de controles.</v>
      </c>
    </row>
    <row r="322" spans="1:27" ht="156" x14ac:dyDescent="0.25">
      <c r="A322" s="123"/>
      <c r="B322" s="123"/>
      <c r="C322" s="123"/>
      <c r="D322" s="123"/>
      <c r="E322" s="123"/>
      <c r="F322" s="123"/>
      <c r="G322" s="123"/>
      <c r="H322" s="123"/>
      <c r="I322" s="123"/>
      <c r="J322" s="100" t="s">
        <v>536</v>
      </c>
      <c r="K322" s="100" t="s">
        <v>541</v>
      </c>
      <c r="L322" s="101" t="s">
        <v>106</v>
      </c>
      <c r="M322" s="76" t="s">
        <v>182</v>
      </c>
      <c r="N322" s="111">
        <f>VLOOKUP('MATRIZ DE RIESGOS DE SST'!M322,'MAPAS DE RIESGOS INHER Y RESID'!$E$3:$F$7,2,FALSE)</f>
        <v>2</v>
      </c>
      <c r="O322" s="76" t="s">
        <v>186</v>
      </c>
      <c r="P322" s="111">
        <f>VLOOKUP('MATRIZ DE RIESGOS DE SST'!O322,'MAPAS DE RIESGOS INHER Y RESID'!$O$3:$P$7,2,FALSE)</f>
        <v>16</v>
      </c>
      <c r="Q322" s="111">
        <f t="shared" si="61"/>
        <v>32</v>
      </c>
      <c r="R322" s="76" t="str">
        <f>IF(OR('MAPAS DE RIESGOS INHER Y RESID'!$G$7='MATRIZ DE RIESGOS DE SST'!Q322,Q322&lt;'MAPAS DE RIESGOS INHER Y RESID'!$G$3+1),'MAPAS DE RIESGOS INHER Y RESID'!$M$6,IF(OR('MAPAS DE RIESGOS INHER Y RESID'!$H$5='MATRIZ DE RIESGOS DE SST'!Q322,Q322&lt;'MAPAS DE RIESGOS INHER Y RESID'!$I$5+1),'MAPAS DE RIESGOS INHER Y RESID'!$M$5,IF(OR('MAPAS DE RIESGOS INHER Y RESID'!$I$4='MATRIZ DE RIESGOS DE SST'!Q322,Q322&lt;'MAPAS DE RIESGOS INHER Y RESID'!$J$4+1),'MAPAS DE RIESGOS INHER Y RESID'!$M$4,'MAPAS DE RIESGOS INHER Y RESID'!$M$3)))</f>
        <v>MODERADO</v>
      </c>
      <c r="S322" s="116"/>
      <c r="T322" s="116"/>
      <c r="U322" s="116" t="s">
        <v>538</v>
      </c>
      <c r="V322" s="117" t="s">
        <v>539</v>
      </c>
      <c r="W322" s="118" t="s">
        <v>176</v>
      </c>
      <c r="X322" s="92">
        <f>VLOOKUP(W322,'MAPAS DE RIESGOS INHER Y RESID'!$E$16:$F$18,2,FALSE)</f>
        <v>0.4</v>
      </c>
      <c r="Y322" s="119">
        <f t="shared" si="62"/>
        <v>19.2</v>
      </c>
      <c r="Z322" s="76" t="str">
        <f>IF(OR('MAPAS DE RIESGOS INHER Y RESID'!$G$18='MATRIZ DE RIESGOS DE SST'!Y322,Y322&lt;'MAPAS DE RIESGOS INHER Y RESID'!$G$16+1),'MAPAS DE RIESGOS INHER Y RESID'!$M$19,IF(OR('MAPAS DE RIESGOS INHER Y RESID'!$H$17='MATRIZ DE RIESGOS DE SST'!Y322,Y322&lt;'MAPAS DE RIESGOS INHER Y RESID'!$I$18+1),'MAPAS DE RIESGOS INHER Y RESID'!$M$18,IF(OR('MAPAS DE RIESGOS INHER Y RESID'!$I$17='MATRIZ DE RIESGOS DE SST'!Y322,Y322&lt;'MAPAS DE RIESGOS INHER Y RESID'!$J$17+1),'MAPAS DE RIESGOS INHER Y RESID'!$M$17,'MAPAS DE RIESGOS INHER Y RESID'!$M$16)))</f>
        <v>MODERADO</v>
      </c>
      <c r="AA322" s="99" t="str">
        <f>VLOOKUP('MATRIZ DE RIESGOS DE SST'!Z322,'TABLA DE CRITERIOS'!$A$25:$B$28,2,FALSE)</f>
        <v>Reforzar la divulgación y aplicación de los controles existentes para mejorar su eficacia o complementar dichos controles estableciendo el plan de acción necesario, teniendo en cuenta la jerarquía de definición de controles.</v>
      </c>
    </row>
    <row r="323" spans="1:27" ht="234" x14ac:dyDescent="0.25">
      <c r="A323" s="123"/>
      <c r="B323" s="123"/>
      <c r="C323" s="123"/>
      <c r="D323" s="123"/>
      <c r="E323" s="123"/>
      <c r="F323" s="123"/>
      <c r="G323" s="123"/>
      <c r="H323" s="123"/>
      <c r="I323" s="123"/>
      <c r="J323" s="99" t="s">
        <v>561</v>
      </c>
      <c r="K323" s="102" t="s">
        <v>111</v>
      </c>
      <c r="L323" s="99" t="s">
        <v>109</v>
      </c>
      <c r="M323" s="76" t="s">
        <v>182</v>
      </c>
      <c r="N323" s="111">
        <f>VLOOKUP('MATRIZ DE RIESGOS DE SST'!M323,'MAPAS DE RIESGOS INHER Y RESID'!$E$3:$F$7,2,FALSE)</f>
        <v>2</v>
      </c>
      <c r="O323" s="76" t="s">
        <v>185</v>
      </c>
      <c r="P323" s="111">
        <f>VLOOKUP('MATRIZ DE RIESGOS DE SST'!O323,'MAPAS DE RIESGOS INHER Y RESID'!$O$3:$P$7,2,FALSE)</f>
        <v>4</v>
      </c>
      <c r="Q323" s="111">
        <f t="shared" si="61"/>
        <v>8</v>
      </c>
      <c r="R323" s="76" t="str">
        <f>IF(OR('MAPAS DE RIESGOS INHER Y RESID'!$G$7='MATRIZ DE RIESGOS DE SST'!Q323,Q323&lt;'MAPAS DE RIESGOS INHER Y RESID'!$G$3+1),'MAPAS DE RIESGOS INHER Y RESID'!$M$6,IF(OR('MAPAS DE RIESGOS INHER Y RESID'!$H$5='MATRIZ DE RIESGOS DE SST'!Q323,Q323&lt;'MAPAS DE RIESGOS INHER Y RESID'!$I$5+1),'MAPAS DE RIESGOS INHER Y RESID'!$M$5,IF(OR('MAPAS DE RIESGOS INHER Y RESID'!$I$4='MATRIZ DE RIESGOS DE SST'!Q323,Q323&lt;'MAPAS DE RIESGOS INHER Y RESID'!$J$4+1),'MAPAS DE RIESGOS INHER Y RESID'!$M$4,'MAPAS DE RIESGOS INHER Y RESID'!$M$3)))</f>
        <v>BAJO</v>
      </c>
      <c r="S323" s="116"/>
      <c r="T323" s="116"/>
      <c r="U323" s="116" t="s">
        <v>554</v>
      </c>
      <c r="V323" s="117" t="s">
        <v>559</v>
      </c>
      <c r="W323" s="118" t="s">
        <v>177</v>
      </c>
      <c r="X323" s="92">
        <f>VLOOKUP(W323,'MAPAS DE RIESGOS INHER Y RESID'!$E$16:$F$18,2,FALSE)</f>
        <v>0.9</v>
      </c>
      <c r="Y323" s="119">
        <f t="shared" si="62"/>
        <v>0.79999999999999982</v>
      </c>
      <c r="Z323" s="76" t="str">
        <f>IF(OR('MAPAS DE RIESGOS INHER Y RESID'!$G$18='MATRIZ DE RIESGOS DE SST'!Y323,Y323&lt;'MAPAS DE RIESGOS INHER Y RESID'!$G$16+1),'MAPAS DE RIESGOS INHER Y RESID'!$M$19,IF(OR('MAPAS DE RIESGOS INHER Y RESID'!$H$17='MATRIZ DE RIESGOS DE SST'!Y323,Y323&lt;'MAPAS DE RIESGOS INHER Y RESID'!$I$18+1),'MAPAS DE RIESGOS INHER Y RESID'!$M$18,IF(OR('MAPAS DE RIESGOS INHER Y RESID'!$I$17='MATRIZ DE RIESGOS DE SST'!Y323,Y323&lt;'MAPAS DE RIESGOS INHER Y RESID'!$J$17+1),'MAPAS DE RIESGOS INHER Y RESID'!$M$17,'MAPAS DE RIESGOS INHER Y RESID'!$M$16)))</f>
        <v>BAJO</v>
      </c>
      <c r="AA323" s="99" t="str">
        <f>VLOOKUP('MATRIZ DE RIESGOS DE SST'!Z323,'TABLA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24" spans="1:27" ht="195" x14ac:dyDescent="0.25">
      <c r="A324" s="123"/>
      <c r="B324" s="123"/>
      <c r="C324" s="123"/>
      <c r="D324" s="123"/>
      <c r="E324" s="123"/>
      <c r="F324" s="123"/>
      <c r="G324" s="123"/>
      <c r="H324" s="123"/>
      <c r="I324" s="123"/>
      <c r="J324" s="102" t="s">
        <v>567</v>
      </c>
      <c r="K324" s="102" t="s">
        <v>564</v>
      </c>
      <c r="L324" s="99" t="s">
        <v>113</v>
      </c>
      <c r="M324" s="76" t="s">
        <v>182</v>
      </c>
      <c r="N324" s="111">
        <f>VLOOKUP('MATRIZ DE RIESGOS DE SST'!M324,'MAPAS DE RIESGOS INHER Y RESID'!$E$3:$F$7,2,FALSE)</f>
        <v>2</v>
      </c>
      <c r="O324" s="76" t="s">
        <v>186</v>
      </c>
      <c r="P324" s="111">
        <f>VLOOKUP('MATRIZ DE RIESGOS DE SST'!O324,'MAPAS DE RIESGOS INHER Y RESID'!$O$3:$P$7,2,FALSE)</f>
        <v>16</v>
      </c>
      <c r="Q324" s="111">
        <f t="shared" si="61"/>
        <v>32</v>
      </c>
      <c r="R324" s="76" t="str">
        <f>IF(OR('MAPAS DE RIESGOS INHER Y RESID'!$G$7='MATRIZ DE RIESGOS DE SST'!Q324,Q324&lt;'MAPAS DE RIESGOS INHER Y RESID'!$G$3+1),'MAPAS DE RIESGOS INHER Y RESID'!$M$6,IF(OR('MAPAS DE RIESGOS INHER Y RESID'!$H$5='MATRIZ DE RIESGOS DE SST'!Q324,Q324&lt;'MAPAS DE RIESGOS INHER Y RESID'!$I$5+1),'MAPAS DE RIESGOS INHER Y RESID'!$M$5,IF(OR('MAPAS DE RIESGOS INHER Y RESID'!$I$4='MATRIZ DE RIESGOS DE SST'!Q324,Q324&lt;'MAPAS DE RIESGOS INHER Y RESID'!$J$4+1),'MAPAS DE RIESGOS INHER Y RESID'!$M$4,'MAPAS DE RIESGOS INHER Y RESID'!$M$3)))</f>
        <v>MODERADO</v>
      </c>
      <c r="S324" s="116"/>
      <c r="T324" s="116"/>
      <c r="U324" s="116" t="s">
        <v>566</v>
      </c>
      <c r="V324" s="117" t="s">
        <v>257</v>
      </c>
      <c r="W324" s="118" t="s">
        <v>177</v>
      </c>
      <c r="X324" s="92">
        <f>VLOOKUP(W324,'MAPAS DE RIESGOS INHER Y RESID'!$E$16:$F$18,2,FALSE)</f>
        <v>0.9</v>
      </c>
      <c r="Y324" s="119">
        <f t="shared" si="62"/>
        <v>3.1999999999999993</v>
      </c>
      <c r="Z324" s="76" t="str">
        <f>IF(OR('MAPAS DE RIESGOS INHER Y RESID'!$G$18='MATRIZ DE RIESGOS DE SST'!Y324,Y324&lt;'MAPAS DE RIESGOS INHER Y RESID'!$G$16+1),'MAPAS DE RIESGOS INHER Y RESID'!$M$19,IF(OR('MAPAS DE RIESGOS INHER Y RESID'!$H$17='MATRIZ DE RIESGOS DE SST'!Y324,Y324&lt;'MAPAS DE RIESGOS INHER Y RESID'!$I$18+1),'MAPAS DE RIESGOS INHER Y RESID'!$M$18,IF(OR('MAPAS DE RIESGOS INHER Y RESID'!$I$17='MATRIZ DE RIESGOS DE SST'!Y324,Y324&lt;'MAPAS DE RIESGOS INHER Y RESID'!$J$17+1),'MAPAS DE RIESGOS INHER Y RESID'!$M$17,'MAPAS DE RIESGOS INHER Y RESID'!$M$16)))</f>
        <v>BAJO</v>
      </c>
      <c r="AA324" s="99" t="str">
        <f>VLOOKUP('MATRIZ DE RIESGOS DE SST'!Z324,'TABLA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25" spans="1:27" ht="195" x14ac:dyDescent="0.25">
      <c r="A325" s="123"/>
      <c r="B325" s="122" t="s">
        <v>667</v>
      </c>
      <c r="C325" s="122" t="s">
        <v>245</v>
      </c>
      <c r="D325" s="122"/>
      <c r="E325" s="122" t="s">
        <v>245</v>
      </c>
      <c r="F325" s="122"/>
      <c r="G325" s="122"/>
      <c r="H325" s="122"/>
      <c r="I325" s="122" t="s">
        <v>741</v>
      </c>
      <c r="J325" s="101" t="s">
        <v>275</v>
      </c>
      <c r="K325" s="100" t="s">
        <v>305</v>
      </c>
      <c r="L325" s="101" t="s">
        <v>681</v>
      </c>
      <c r="M325" s="76" t="s">
        <v>182</v>
      </c>
      <c r="N325" s="111">
        <f>VLOOKUP('MATRIZ DE RIESGOS DE SST'!M325,'MAPAS DE RIESGOS INHER Y RESID'!$E$3:$F$7,2,FALSE)</f>
        <v>2</v>
      </c>
      <c r="O325" s="76" t="s">
        <v>185</v>
      </c>
      <c r="P325" s="111">
        <f>VLOOKUP('MATRIZ DE RIESGOS DE SST'!O325,'MAPAS DE RIESGOS INHER Y RESID'!$O$3:$P$7,2,FALSE)</f>
        <v>4</v>
      </c>
      <c r="Q325" s="111">
        <f t="shared" ref="Q325:Q348" si="63">+N325*P325</f>
        <v>8</v>
      </c>
      <c r="R325" s="76" t="str">
        <f>IF(OR('MAPAS DE RIESGOS INHER Y RESID'!$G$7='MATRIZ DE RIESGOS DE SST'!Q325,Q325&lt;'MAPAS DE RIESGOS INHER Y RESID'!$G$3+1),'MAPAS DE RIESGOS INHER Y RESID'!$M$6,IF(OR('MAPAS DE RIESGOS INHER Y RESID'!$H$5='MATRIZ DE RIESGOS DE SST'!Q325,Q325&lt;'MAPAS DE RIESGOS INHER Y RESID'!$I$5+1),'MAPAS DE RIESGOS INHER Y RESID'!$M$5,IF(OR('MAPAS DE RIESGOS INHER Y RESID'!$I$4='MATRIZ DE RIESGOS DE SST'!Q325,Q325&lt;'MAPAS DE RIESGOS INHER Y RESID'!$J$4+1),'MAPAS DE RIESGOS INHER Y RESID'!$M$4,'MAPAS DE RIESGOS INHER Y RESID'!$M$3)))</f>
        <v>BAJO</v>
      </c>
      <c r="S325" s="116"/>
      <c r="T325" s="116"/>
      <c r="U325" s="116" t="s">
        <v>307</v>
      </c>
      <c r="V325" s="117" t="s">
        <v>308</v>
      </c>
      <c r="W325" s="118" t="s">
        <v>177</v>
      </c>
      <c r="X325" s="92">
        <f>VLOOKUP(W325,'MAPAS DE RIESGOS INHER Y RESID'!$E$16:$F$18,2,FALSE)</f>
        <v>0.9</v>
      </c>
      <c r="Y325" s="119">
        <f t="shared" ref="Y325:Y348" si="64">Q325-(Q325*X325)</f>
        <v>0.79999999999999982</v>
      </c>
      <c r="Z325" s="76" t="str">
        <f>IF(OR('MAPAS DE RIESGOS INHER Y RESID'!$G$18='MATRIZ DE RIESGOS DE SST'!Y325,Y325&lt;'MAPAS DE RIESGOS INHER Y RESID'!$G$16+1),'MAPAS DE RIESGOS INHER Y RESID'!$M$19,IF(OR('MAPAS DE RIESGOS INHER Y RESID'!$H$17='MATRIZ DE RIESGOS DE SST'!Y325,Y325&lt;'MAPAS DE RIESGOS INHER Y RESID'!$I$18+1),'MAPAS DE RIESGOS INHER Y RESID'!$M$18,IF(OR('MAPAS DE RIESGOS INHER Y RESID'!$I$17='MATRIZ DE RIESGOS DE SST'!Y325,Y325&lt;'MAPAS DE RIESGOS INHER Y RESID'!$J$17+1),'MAPAS DE RIESGOS INHER Y RESID'!$M$17,'MAPAS DE RIESGOS INHER Y RESID'!$M$16)))</f>
        <v>BAJO</v>
      </c>
      <c r="AA325" s="99" t="str">
        <f>VLOOKUP('MATRIZ DE RIESGOS DE SST'!Z325,'TABLA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26" spans="1:27" ht="214.5" x14ac:dyDescent="0.25">
      <c r="A326" s="123"/>
      <c r="B326" s="123"/>
      <c r="C326" s="123"/>
      <c r="D326" s="123"/>
      <c r="E326" s="123"/>
      <c r="F326" s="123"/>
      <c r="G326" s="123"/>
      <c r="H326" s="123"/>
      <c r="I326" s="123"/>
      <c r="J326" s="99" t="s">
        <v>276</v>
      </c>
      <c r="K326" s="102" t="s">
        <v>682</v>
      </c>
      <c r="L326" s="99" t="s">
        <v>683</v>
      </c>
      <c r="M326" s="76" t="s">
        <v>183</v>
      </c>
      <c r="N326" s="111">
        <f>VLOOKUP('MATRIZ DE RIESGOS DE SST'!M326,'MAPAS DE RIESGOS INHER Y RESID'!$E$3:$F$7,2,FALSE)</f>
        <v>1</v>
      </c>
      <c r="O326" s="76" t="s">
        <v>186</v>
      </c>
      <c r="P326" s="111">
        <f>VLOOKUP('MATRIZ DE RIESGOS DE SST'!O326,'MAPAS DE RIESGOS INHER Y RESID'!$O$3:$P$7,2,FALSE)</f>
        <v>16</v>
      </c>
      <c r="Q326" s="111">
        <f>+N326*P326</f>
        <v>16</v>
      </c>
      <c r="R326" s="76" t="str">
        <f>IF(OR('MAPAS DE RIESGOS INHER Y RESID'!$G$7='MATRIZ DE RIESGOS DE SST'!Q326,Q326&lt;'MAPAS DE RIESGOS INHER Y RESID'!$G$3+1),'MAPAS DE RIESGOS INHER Y RESID'!$M$6,IF(OR('MAPAS DE RIESGOS INHER Y RESID'!$H$5='MATRIZ DE RIESGOS DE SST'!Q326,Q326&lt;'MAPAS DE RIESGOS INHER Y RESID'!$I$5+1),'MAPAS DE RIESGOS INHER Y RESID'!$M$5,IF(OR('MAPAS DE RIESGOS INHER Y RESID'!$I$4='MATRIZ DE RIESGOS DE SST'!Q326,Q326&lt;'MAPAS DE RIESGOS INHER Y RESID'!$J$4+1),'MAPAS DE RIESGOS INHER Y RESID'!$M$4,'MAPAS DE RIESGOS INHER Y RESID'!$M$3)))</f>
        <v>MODERADO</v>
      </c>
      <c r="S326" s="116"/>
      <c r="T326" s="116"/>
      <c r="U326" s="116" t="s">
        <v>645</v>
      </c>
      <c r="V326" s="117" t="s">
        <v>686</v>
      </c>
      <c r="W326" s="118" t="s">
        <v>177</v>
      </c>
      <c r="X326" s="92">
        <f>VLOOKUP(W326,'MAPAS DE RIESGOS INHER Y RESID'!$E$16:$F$18,2,FALSE)</f>
        <v>0.9</v>
      </c>
      <c r="Y326" s="119">
        <f>Q326-(Q326*X326)</f>
        <v>1.5999999999999996</v>
      </c>
      <c r="Z326" s="76" t="str">
        <f>IF(OR('MAPAS DE RIESGOS INHER Y RESID'!$G$18='MATRIZ DE RIESGOS DE SST'!Y326,Y326&lt;'MAPAS DE RIESGOS INHER Y RESID'!$G$16+1),'MAPAS DE RIESGOS INHER Y RESID'!$M$19,IF(OR('MAPAS DE RIESGOS INHER Y RESID'!$H$17='MATRIZ DE RIESGOS DE SST'!Y326,Y326&lt;'MAPAS DE RIESGOS INHER Y RESID'!$I$18+1),'MAPAS DE RIESGOS INHER Y RESID'!$M$18,IF(OR('MAPAS DE RIESGOS INHER Y RESID'!$I$17='MATRIZ DE RIESGOS DE SST'!Y326,Y326&lt;'MAPAS DE RIESGOS INHER Y RESID'!$J$17+1),'MAPAS DE RIESGOS INHER Y RESID'!$M$17,'MAPAS DE RIESGOS INHER Y RESID'!$M$16)))</f>
        <v>BAJO</v>
      </c>
      <c r="AA326" s="99" t="str">
        <f>VLOOKUP('MATRIZ DE RIESGOS DE SST'!Z326,'TABLA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27" spans="1:27" ht="195" x14ac:dyDescent="0.25">
      <c r="A327" s="123"/>
      <c r="B327" s="123"/>
      <c r="C327" s="123"/>
      <c r="D327" s="123"/>
      <c r="E327" s="123"/>
      <c r="F327" s="123"/>
      <c r="G327" s="123"/>
      <c r="H327" s="123"/>
      <c r="I327" s="123"/>
      <c r="J327" s="99" t="s">
        <v>277</v>
      </c>
      <c r="K327" s="102" t="s">
        <v>311</v>
      </c>
      <c r="L327" s="99" t="s">
        <v>685</v>
      </c>
      <c r="M327" s="76" t="s">
        <v>176</v>
      </c>
      <c r="N327" s="111">
        <f>VLOOKUP('MATRIZ DE RIESGOS DE SST'!M327,'MAPAS DE RIESGOS INHER Y RESID'!$E$3:$F$7,2,FALSE)</f>
        <v>3</v>
      </c>
      <c r="O327" s="76" t="s">
        <v>186</v>
      </c>
      <c r="P327" s="111">
        <f>VLOOKUP('MATRIZ DE RIESGOS DE SST'!O327,'MAPAS DE RIESGOS INHER Y RESID'!$O$3:$P$7,2,FALSE)</f>
        <v>16</v>
      </c>
      <c r="Q327" s="111">
        <f t="shared" si="63"/>
        <v>48</v>
      </c>
      <c r="R327" s="76" t="str">
        <f>IF(OR('MAPAS DE RIESGOS INHER Y RESID'!$G$7='MATRIZ DE RIESGOS DE SST'!Q327,Q327&lt;'MAPAS DE RIESGOS INHER Y RESID'!$G$3+1),'MAPAS DE RIESGOS INHER Y RESID'!$M$6,IF(OR('MAPAS DE RIESGOS INHER Y RESID'!$H$5='MATRIZ DE RIESGOS DE SST'!Q327,Q327&lt;'MAPAS DE RIESGOS INHER Y RESID'!$I$5+1),'MAPAS DE RIESGOS INHER Y RESID'!$M$5,IF(OR('MAPAS DE RIESGOS INHER Y RESID'!$I$4='MATRIZ DE RIESGOS DE SST'!Q327,Q327&lt;'MAPAS DE RIESGOS INHER Y RESID'!$J$4+1),'MAPAS DE RIESGOS INHER Y RESID'!$M$4,'MAPAS DE RIESGOS INHER Y RESID'!$M$3)))</f>
        <v>MODERADO</v>
      </c>
      <c r="S327" s="116"/>
      <c r="T327" s="116"/>
      <c r="U327" s="116" t="s">
        <v>689</v>
      </c>
      <c r="V327" s="117"/>
      <c r="W327" s="118" t="s">
        <v>177</v>
      </c>
      <c r="X327" s="92">
        <f>VLOOKUP(W327,'MAPAS DE RIESGOS INHER Y RESID'!$E$16:$F$18,2,FALSE)</f>
        <v>0.9</v>
      </c>
      <c r="Y327" s="119">
        <f t="shared" si="64"/>
        <v>4.7999999999999972</v>
      </c>
      <c r="Z327" s="76" t="str">
        <f>IF(OR('MAPAS DE RIESGOS INHER Y RESID'!$G$18='MATRIZ DE RIESGOS DE SST'!Y327,Y327&lt;'MAPAS DE RIESGOS INHER Y RESID'!$G$16+1),'MAPAS DE RIESGOS INHER Y RESID'!$M$19,IF(OR('MAPAS DE RIESGOS INHER Y RESID'!$H$17='MATRIZ DE RIESGOS DE SST'!Y327,Y327&lt;'MAPAS DE RIESGOS INHER Y RESID'!$I$18+1),'MAPAS DE RIESGOS INHER Y RESID'!$M$18,IF(OR('MAPAS DE RIESGOS INHER Y RESID'!$I$17='MATRIZ DE RIESGOS DE SST'!Y327,Y327&lt;'MAPAS DE RIESGOS INHER Y RESID'!$J$17+1),'MAPAS DE RIESGOS INHER Y RESID'!$M$17,'MAPAS DE RIESGOS INHER Y RESID'!$M$16)))</f>
        <v>BAJO</v>
      </c>
      <c r="AA327" s="99" t="str">
        <f>VLOOKUP('MATRIZ DE RIESGOS DE SST'!Z327,'TABLA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28" spans="1:27" ht="156" x14ac:dyDescent="0.25">
      <c r="A328" s="123"/>
      <c r="B328" s="123"/>
      <c r="C328" s="123"/>
      <c r="D328" s="123"/>
      <c r="E328" s="123"/>
      <c r="F328" s="123"/>
      <c r="G328" s="123"/>
      <c r="H328" s="123"/>
      <c r="I328" s="123"/>
      <c r="J328" s="100" t="s">
        <v>278</v>
      </c>
      <c r="K328" s="100" t="s">
        <v>314</v>
      </c>
      <c r="L328" s="101" t="s">
        <v>690</v>
      </c>
      <c r="M328" s="76" t="s">
        <v>176</v>
      </c>
      <c r="N328" s="111">
        <f>VLOOKUP('MATRIZ DE RIESGOS DE SST'!M328,'MAPAS DE RIESGOS INHER Y RESID'!$E$3:$F$7,2,FALSE)</f>
        <v>3</v>
      </c>
      <c r="O328" s="76" t="s">
        <v>187</v>
      </c>
      <c r="P328" s="111">
        <f>VLOOKUP('MATRIZ DE RIESGOS DE SST'!O328,'MAPAS DE RIESGOS INHER Y RESID'!$O$3:$P$7,2,FALSE)</f>
        <v>256</v>
      </c>
      <c r="Q328" s="111">
        <f t="shared" si="63"/>
        <v>768</v>
      </c>
      <c r="R328" s="76" t="str">
        <f>IF(OR('MAPAS DE RIESGOS INHER Y RESID'!$G$7='MATRIZ DE RIESGOS DE SST'!Q328,Q328&lt;'MAPAS DE RIESGOS INHER Y RESID'!$G$3+1),'MAPAS DE RIESGOS INHER Y RESID'!$M$6,IF(OR('MAPAS DE RIESGOS INHER Y RESID'!$H$5='MATRIZ DE RIESGOS DE SST'!Q328,Q328&lt;'MAPAS DE RIESGOS INHER Y RESID'!$I$5+1),'MAPAS DE RIESGOS INHER Y RESID'!$M$5,IF(OR('MAPAS DE RIESGOS INHER Y RESID'!$I$4='MATRIZ DE RIESGOS DE SST'!Q328,Q328&lt;'MAPAS DE RIESGOS INHER Y RESID'!$J$4+1),'MAPAS DE RIESGOS INHER Y RESID'!$M$4,'MAPAS DE RIESGOS INHER Y RESID'!$M$3)))</f>
        <v>ALTO</v>
      </c>
      <c r="S328" s="116"/>
      <c r="T328" s="116"/>
      <c r="U328" s="116" t="s">
        <v>691</v>
      </c>
      <c r="V328" s="117"/>
      <c r="W328" s="118" t="s">
        <v>177</v>
      </c>
      <c r="X328" s="92">
        <f>VLOOKUP(W328,'MAPAS DE RIESGOS INHER Y RESID'!$E$16:$F$18,2,FALSE)</f>
        <v>0.9</v>
      </c>
      <c r="Y328" s="119">
        <f t="shared" si="64"/>
        <v>76.799999999999955</v>
      </c>
      <c r="Z328" s="76" t="str">
        <f>IF(OR('MAPAS DE RIESGOS INHER Y RESID'!$G$18='MATRIZ DE RIESGOS DE SST'!Y328,Y328&lt;'MAPAS DE RIESGOS INHER Y RESID'!$G$16+1),'MAPAS DE RIESGOS INHER Y RESID'!$M$19,IF(OR('MAPAS DE RIESGOS INHER Y RESID'!$H$17='MATRIZ DE RIESGOS DE SST'!Y328,Y328&lt;'MAPAS DE RIESGOS INHER Y RESID'!$I$18+1),'MAPAS DE RIESGOS INHER Y RESID'!$M$18,IF(OR('MAPAS DE RIESGOS INHER Y RESID'!$I$17='MATRIZ DE RIESGOS DE SST'!Y328,Y328&lt;'MAPAS DE RIESGOS INHER Y RESID'!$J$17+1),'MAPAS DE RIESGOS INHER Y RESID'!$M$17,'MAPAS DE RIESGOS INHER Y RESID'!$M$16)))</f>
        <v>MODERADO</v>
      </c>
      <c r="AA328" s="99" t="str">
        <f>VLOOKUP('MATRIZ DE RIESGOS DE SST'!Z328,'TABLA DE CRITERIOS'!$A$25:$B$28,2,FALSE)</f>
        <v>Reforzar la divulgación y aplicación de los controles existentes para mejorar su eficacia o complementar dichos controles estableciendo el plan de acción necesario, teniendo en cuenta la jerarquía de definición de controles.</v>
      </c>
    </row>
    <row r="329" spans="1:27" ht="195" x14ac:dyDescent="0.25">
      <c r="A329" s="123"/>
      <c r="B329" s="123"/>
      <c r="C329" s="123"/>
      <c r="D329" s="123"/>
      <c r="E329" s="123"/>
      <c r="F329" s="123"/>
      <c r="G329" s="123"/>
      <c r="H329" s="123"/>
      <c r="I329" s="123"/>
      <c r="J329" s="100" t="s">
        <v>755</v>
      </c>
      <c r="K329" s="100" t="s">
        <v>33</v>
      </c>
      <c r="L329" s="101" t="s">
        <v>706</v>
      </c>
      <c r="M329" s="76" t="s">
        <v>182</v>
      </c>
      <c r="N329" s="111">
        <f>VLOOKUP('MATRIZ DE RIESGOS DE SST'!M329,'MAPAS DE RIESGOS INHER Y RESID'!$E$3:$F$7,2,FALSE)</f>
        <v>2</v>
      </c>
      <c r="O329" s="76" t="s">
        <v>186</v>
      </c>
      <c r="P329" s="111">
        <f>VLOOKUP('MATRIZ DE RIESGOS DE SST'!O329,'MAPAS DE RIESGOS INHER Y RESID'!$O$3:$P$7,2,FALSE)</f>
        <v>16</v>
      </c>
      <c r="Q329" s="111">
        <f t="shared" si="63"/>
        <v>32</v>
      </c>
      <c r="R329" s="76" t="str">
        <f>IF(OR('MAPAS DE RIESGOS INHER Y RESID'!$G$7='MATRIZ DE RIESGOS DE SST'!Q329,Q329&lt;'MAPAS DE RIESGOS INHER Y RESID'!$G$3+1),'MAPAS DE RIESGOS INHER Y RESID'!$M$6,IF(OR('MAPAS DE RIESGOS INHER Y RESID'!$H$5='MATRIZ DE RIESGOS DE SST'!Q329,Q329&lt;'MAPAS DE RIESGOS INHER Y RESID'!$I$5+1),'MAPAS DE RIESGOS INHER Y RESID'!$M$5,IF(OR('MAPAS DE RIESGOS INHER Y RESID'!$I$4='MATRIZ DE RIESGOS DE SST'!Q329,Q329&lt;'MAPAS DE RIESGOS INHER Y RESID'!$J$4+1),'MAPAS DE RIESGOS INHER Y RESID'!$M$4,'MAPAS DE RIESGOS INHER Y RESID'!$M$3)))</f>
        <v>MODERADO</v>
      </c>
      <c r="S329" s="116"/>
      <c r="T329" s="116" t="s">
        <v>273</v>
      </c>
      <c r="U329" s="116" t="s">
        <v>707</v>
      </c>
      <c r="V329" s="117" t="s">
        <v>708</v>
      </c>
      <c r="W329" s="118" t="s">
        <v>177</v>
      </c>
      <c r="X329" s="92">
        <f>VLOOKUP(W329,'MAPAS DE RIESGOS INHER Y RESID'!$E$16:$F$18,2,FALSE)</f>
        <v>0.9</v>
      </c>
      <c r="Y329" s="119">
        <f t="shared" si="64"/>
        <v>3.1999999999999993</v>
      </c>
      <c r="Z329" s="76" t="str">
        <f>IF(OR('MAPAS DE RIESGOS INHER Y RESID'!$G$18='MATRIZ DE RIESGOS DE SST'!Y329,Y329&lt;'MAPAS DE RIESGOS INHER Y RESID'!$G$16+1),'MAPAS DE RIESGOS INHER Y RESID'!$M$19,IF(OR('MAPAS DE RIESGOS INHER Y RESID'!$H$17='MATRIZ DE RIESGOS DE SST'!Y329,Y329&lt;'MAPAS DE RIESGOS INHER Y RESID'!$I$18+1),'MAPAS DE RIESGOS INHER Y RESID'!$M$18,IF(OR('MAPAS DE RIESGOS INHER Y RESID'!$I$17='MATRIZ DE RIESGOS DE SST'!Y329,Y329&lt;'MAPAS DE RIESGOS INHER Y RESID'!$J$17+1),'MAPAS DE RIESGOS INHER Y RESID'!$M$17,'MAPAS DE RIESGOS INHER Y RESID'!$M$16)))</f>
        <v>BAJO</v>
      </c>
      <c r="AA329" s="99" t="str">
        <f>VLOOKUP('MATRIZ DE RIESGOS DE SST'!Z329,'TABLA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30" spans="1:27" ht="156" x14ac:dyDescent="0.25">
      <c r="A330" s="123"/>
      <c r="B330" s="123"/>
      <c r="C330" s="123"/>
      <c r="D330" s="123"/>
      <c r="E330" s="123"/>
      <c r="F330" s="123"/>
      <c r="G330" s="123"/>
      <c r="H330" s="123"/>
      <c r="I330" s="123"/>
      <c r="J330" s="101" t="s">
        <v>757</v>
      </c>
      <c r="K330" s="100" t="s">
        <v>48</v>
      </c>
      <c r="L330" s="101" t="s">
        <v>713</v>
      </c>
      <c r="M330" s="76" t="s">
        <v>182</v>
      </c>
      <c r="N330" s="111">
        <f>VLOOKUP('MATRIZ DE RIESGOS DE SST'!M330,'MAPAS DE RIESGOS INHER Y RESID'!$E$3:$F$7,2,FALSE)</f>
        <v>2</v>
      </c>
      <c r="O330" s="76" t="s">
        <v>187</v>
      </c>
      <c r="P330" s="111">
        <f>VLOOKUP('MATRIZ DE RIESGOS DE SST'!O330,'MAPAS DE RIESGOS INHER Y RESID'!$O$3:$P$7,2,FALSE)</f>
        <v>256</v>
      </c>
      <c r="Q330" s="111">
        <f t="shared" si="63"/>
        <v>512</v>
      </c>
      <c r="R330" s="76" t="str">
        <f>IF(OR('MAPAS DE RIESGOS INHER Y RESID'!$G$7='MATRIZ DE RIESGOS DE SST'!Q330,Q330&lt;'MAPAS DE RIESGOS INHER Y RESID'!$G$3+1),'MAPAS DE RIESGOS INHER Y RESID'!$M$6,IF(OR('MAPAS DE RIESGOS INHER Y RESID'!$H$5='MATRIZ DE RIESGOS DE SST'!Q330,Q330&lt;'MAPAS DE RIESGOS INHER Y RESID'!$I$5+1),'MAPAS DE RIESGOS INHER Y RESID'!$M$5,IF(OR('MAPAS DE RIESGOS INHER Y RESID'!$I$4='MATRIZ DE RIESGOS DE SST'!Q330,Q330&lt;'MAPAS DE RIESGOS INHER Y RESID'!$J$4+1),'MAPAS DE RIESGOS INHER Y RESID'!$M$4,'MAPAS DE RIESGOS INHER Y RESID'!$M$3)))</f>
        <v>ALTO</v>
      </c>
      <c r="S330" s="116"/>
      <c r="T330" s="116" t="s">
        <v>328</v>
      </c>
      <c r="U330" s="116" t="s">
        <v>714</v>
      </c>
      <c r="V330" s="117"/>
      <c r="W330" s="118" t="s">
        <v>177</v>
      </c>
      <c r="X330" s="92">
        <f>VLOOKUP(W330,'MAPAS DE RIESGOS INHER Y RESID'!$E$16:$F$18,2,FALSE)</f>
        <v>0.9</v>
      </c>
      <c r="Y330" s="119">
        <f t="shared" si="64"/>
        <v>51.199999999999989</v>
      </c>
      <c r="Z330" s="76" t="str">
        <f>IF(OR('MAPAS DE RIESGOS INHER Y RESID'!$G$18='MATRIZ DE RIESGOS DE SST'!Y330,Y330&lt;'MAPAS DE RIESGOS INHER Y RESID'!$G$16+1),'MAPAS DE RIESGOS INHER Y RESID'!$M$19,IF(OR('MAPAS DE RIESGOS INHER Y RESID'!$H$17='MATRIZ DE RIESGOS DE SST'!Y330,Y330&lt;'MAPAS DE RIESGOS INHER Y RESID'!$I$18+1),'MAPAS DE RIESGOS INHER Y RESID'!$M$18,IF(OR('MAPAS DE RIESGOS INHER Y RESID'!$I$17='MATRIZ DE RIESGOS DE SST'!Y330,Y330&lt;'MAPAS DE RIESGOS INHER Y RESID'!$J$17+1),'MAPAS DE RIESGOS INHER Y RESID'!$M$17,'MAPAS DE RIESGOS INHER Y RESID'!$M$16)))</f>
        <v>MODERADO</v>
      </c>
      <c r="AA330" s="99" t="str">
        <f>VLOOKUP('MATRIZ DE RIESGOS DE SST'!Z330,'TABLA DE CRITERIOS'!$A$25:$B$28,2,FALSE)</f>
        <v>Reforzar la divulgación y aplicación de los controles existentes para mejorar su eficacia o complementar dichos controles estableciendo el plan de acción necesario, teniendo en cuenta la jerarquía de definición de controles.</v>
      </c>
    </row>
    <row r="331" spans="1:27" ht="234" x14ac:dyDescent="0.25">
      <c r="A331" s="123"/>
      <c r="B331" s="123"/>
      <c r="C331" s="123"/>
      <c r="D331" s="123"/>
      <c r="E331" s="123"/>
      <c r="F331" s="123"/>
      <c r="G331" s="123"/>
      <c r="H331" s="123"/>
      <c r="I331" s="123"/>
      <c r="J331" s="100" t="s">
        <v>284</v>
      </c>
      <c r="K331" s="100" t="s">
        <v>48</v>
      </c>
      <c r="L331" s="101" t="s">
        <v>715</v>
      </c>
      <c r="M331" s="76" t="s">
        <v>182</v>
      </c>
      <c r="N331" s="111">
        <f>VLOOKUP('MATRIZ DE RIESGOS DE SST'!M331,'MAPAS DE RIESGOS INHER Y RESID'!$E$3:$F$7,2,FALSE)</f>
        <v>2</v>
      </c>
      <c r="O331" s="76" t="s">
        <v>186</v>
      </c>
      <c r="P331" s="111">
        <f>VLOOKUP('MATRIZ DE RIESGOS DE SST'!O331,'MAPAS DE RIESGOS INHER Y RESID'!$O$3:$P$7,2,FALSE)</f>
        <v>16</v>
      </c>
      <c r="Q331" s="111">
        <f t="shared" si="63"/>
        <v>32</v>
      </c>
      <c r="R331" s="76" t="str">
        <f>IF(OR('MAPAS DE RIESGOS INHER Y RESID'!$G$7='MATRIZ DE RIESGOS DE SST'!Q331,Q331&lt;'MAPAS DE RIESGOS INHER Y RESID'!$G$3+1),'MAPAS DE RIESGOS INHER Y RESID'!$M$6,IF(OR('MAPAS DE RIESGOS INHER Y RESID'!$H$5='MATRIZ DE RIESGOS DE SST'!Q331,Q331&lt;'MAPAS DE RIESGOS INHER Y RESID'!$I$5+1),'MAPAS DE RIESGOS INHER Y RESID'!$M$5,IF(OR('MAPAS DE RIESGOS INHER Y RESID'!$I$4='MATRIZ DE RIESGOS DE SST'!Q331,Q331&lt;'MAPAS DE RIESGOS INHER Y RESID'!$J$4+1),'MAPAS DE RIESGOS INHER Y RESID'!$M$4,'MAPAS DE RIESGOS INHER Y RESID'!$M$3)))</f>
        <v>MODERADO</v>
      </c>
      <c r="S331" s="116"/>
      <c r="T331" s="116" t="s">
        <v>330</v>
      </c>
      <c r="U331" s="116" t="s">
        <v>327</v>
      </c>
      <c r="V331" s="117" t="s">
        <v>711</v>
      </c>
      <c r="W331" s="118" t="s">
        <v>177</v>
      </c>
      <c r="X331" s="92">
        <f>VLOOKUP(W331,'MAPAS DE RIESGOS INHER Y RESID'!$E$16:$F$18,2,FALSE)</f>
        <v>0.9</v>
      </c>
      <c r="Y331" s="119">
        <f t="shared" si="64"/>
        <v>3.1999999999999993</v>
      </c>
      <c r="Z331" s="76" t="str">
        <f>IF(OR('MAPAS DE RIESGOS INHER Y RESID'!$G$18='MATRIZ DE RIESGOS DE SST'!Y331,Y331&lt;'MAPAS DE RIESGOS INHER Y RESID'!$G$16+1),'MAPAS DE RIESGOS INHER Y RESID'!$M$19,IF(OR('MAPAS DE RIESGOS INHER Y RESID'!$H$17='MATRIZ DE RIESGOS DE SST'!Y331,Y331&lt;'MAPAS DE RIESGOS INHER Y RESID'!$I$18+1),'MAPAS DE RIESGOS INHER Y RESID'!$M$18,IF(OR('MAPAS DE RIESGOS INHER Y RESID'!$I$17='MATRIZ DE RIESGOS DE SST'!Y331,Y331&lt;'MAPAS DE RIESGOS INHER Y RESID'!$J$17+1),'MAPAS DE RIESGOS INHER Y RESID'!$M$17,'MAPAS DE RIESGOS INHER Y RESID'!$M$16)))</f>
        <v>BAJO</v>
      </c>
      <c r="AA331" s="99" t="str">
        <f>VLOOKUP('MATRIZ DE RIESGOS DE SST'!Z331,'TABLA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32" spans="1:27" ht="195" x14ac:dyDescent="0.25">
      <c r="A332" s="123"/>
      <c r="B332" s="123"/>
      <c r="C332" s="123"/>
      <c r="D332" s="123"/>
      <c r="E332" s="123"/>
      <c r="F332" s="123"/>
      <c r="G332" s="123"/>
      <c r="H332" s="123"/>
      <c r="I332" s="123"/>
      <c r="J332" s="100" t="s">
        <v>274</v>
      </c>
      <c r="K332" s="100" t="s">
        <v>333</v>
      </c>
      <c r="L332" s="101" t="s">
        <v>716</v>
      </c>
      <c r="M332" s="76" t="s">
        <v>182</v>
      </c>
      <c r="N332" s="111">
        <f>VLOOKUP('MATRIZ DE RIESGOS DE SST'!M332,'MAPAS DE RIESGOS INHER Y RESID'!$E$3:$F$7,2,FALSE)</f>
        <v>2</v>
      </c>
      <c r="O332" s="76" t="s">
        <v>185</v>
      </c>
      <c r="P332" s="111">
        <f>VLOOKUP('MATRIZ DE RIESGOS DE SST'!O332,'MAPAS DE RIESGOS INHER Y RESID'!$O$3:$P$7,2,FALSE)</f>
        <v>4</v>
      </c>
      <c r="Q332" s="111">
        <f t="shared" si="63"/>
        <v>8</v>
      </c>
      <c r="R332" s="76" t="str">
        <f>IF(OR('MAPAS DE RIESGOS INHER Y RESID'!$G$7='MATRIZ DE RIESGOS DE SST'!Q332,Q332&lt;'MAPAS DE RIESGOS INHER Y RESID'!$G$3+1),'MAPAS DE RIESGOS INHER Y RESID'!$M$6,IF(OR('MAPAS DE RIESGOS INHER Y RESID'!$H$5='MATRIZ DE RIESGOS DE SST'!Q332,Q332&lt;'MAPAS DE RIESGOS INHER Y RESID'!$I$5+1),'MAPAS DE RIESGOS INHER Y RESID'!$M$5,IF(OR('MAPAS DE RIESGOS INHER Y RESID'!$I$4='MATRIZ DE RIESGOS DE SST'!Q332,Q332&lt;'MAPAS DE RIESGOS INHER Y RESID'!$J$4+1),'MAPAS DE RIESGOS INHER Y RESID'!$M$4,'MAPAS DE RIESGOS INHER Y RESID'!$M$3)))</f>
        <v>BAJO</v>
      </c>
      <c r="S332" s="116"/>
      <c r="T332" s="116" t="s">
        <v>369</v>
      </c>
      <c r="U332" s="116" t="s">
        <v>334</v>
      </c>
      <c r="V332" s="117" t="s">
        <v>719</v>
      </c>
      <c r="W332" s="118" t="s">
        <v>177</v>
      </c>
      <c r="X332" s="92">
        <f>VLOOKUP(W332,'MAPAS DE RIESGOS INHER Y RESID'!$E$16:$F$18,2,FALSE)</f>
        <v>0.9</v>
      </c>
      <c r="Y332" s="119">
        <f t="shared" si="64"/>
        <v>0.79999999999999982</v>
      </c>
      <c r="Z332" s="76" t="str">
        <f>IF(OR('MAPAS DE RIESGOS INHER Y RESID'!$G$18='MATRIZ DE RIESGOS DE SST'!Y332,Y332&lt;'MAPAS DE RIESGOS INHER Y RESID'!$G$16+1),'MAPAS DE RIESGOS INHER Y RESID'!$M$19,IF(OR('MAPAS DE RIESGOS INHER Y RESID'!$H$17='MATRIZ DE RIESGOS DE SST'!Y332,Y332&lt;'MAPAS DE RIESGOS INHER Y RESID'!$I$18+1),'MAPAS DE RIESGOS INHER Y RESID'!$M$18,IF(OR('MAPAS DE RIESGOS INHER Y RESID'!$I$17='MATRIZ DE RIESGOS DE SST'!Y332,Y332&lt;'MAPAS DE RIESGOS INHER Y RESID'!$J$17+1),'MAPAS DE RIESGOS INHER Y RESID'!$M$17,'MAPAS DE RIESGOS INHER Y RESID'!$M$16)))</f>
        <v>BAJO</v>
      </c>
      <c r="AA332" s="99" t="str">
        <f>VLOOKUP('MATRIZ DE RIESGOS DE SST'!Z332,'TABLA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33" spans="1:27" ht="195" x14ac:dyDescent="0.25">
      <c r="A333" s="123"/>
      <c r="B333" s="123"/>
      <c r="C333" s="123"/>
      <c r="D333" s="123"/>
      <c r="E333" s="123"/>
      <c r="F333" s="123"/>
      <c r="G333" s="123"/>
      <c r="H333" s="123"/>
      <c r="I333" s="123"/>
      <c r="J333" s="100" t="s">
        <v>722</v>
      </c>
      <c r="K333" s="100" t="s">
        <v>723</v>
      </c>
      <c r="L333" s="101" t="s">
        <v>58</v>
      </c>
      <c r="M333" s="76" t="s">
        <v>182</v>
      </c>
      <c r="N333" s="111">
        <f>VLOOKUP('MATRIZ DE RIESGOS DE SST'!M333,'MAPAS DE RIESGOS INHER Y RESID'!$E$3:$F$7,2,FALSE)</f>
        <v>2</v>
      </c>
      <c r="O333" s="76" t="s">
        <v>185</v>
      </c>
      <c r="P333" s="111">
        <f>VLOOKUP('MATRIZ DE RIESGOS DE SST'!O333,'MAPAS DE RIESGOS INHER Y RESID'!$O$3:$P$7,2,FALSE)</f>
        <v>4</v>
      </c>
      <c r="Q333" s="111">
        <f t="shared" si="63"/>
        <v>8</v>
      </c>
      <c r="R333" s="76" t="str">
        <f>IF(OR('MAPAS DE RIESGOS INHER Y RESID'!$G$7='MATRIZ DE RIESGOS DE SST'!Q333,Q333&lt;'MAPAS DE RIESGOS INHER Y RESID'!$G$3+1),'MAPAS DE RIESGOS INHER Y RESID'!$M$6,IF(OR('MAPAS DE RIESGOS INHER Y RESID'!$H$5='MATRIZ DE RIESGOS DE SST'!Q333,Q333&lt;'MAPAS DE RIESGOS INHER Y RESID'!$I$5+1),'MAPAS DE RIESGOS INHER Y RESID'!$M$5,IF(OR('MAPAS DE RIESGOS INHER Y RESID'!$I$4='MATRIZ DE RIESGOS DE SST'!Q333,Q333&lt;'MAPAS DE RIESGOS INHER Y RESID'!$J$4+1),'MAPAS DE RIESGOS INHER Y RESID'!$M$4,'MAPAS DE RIESGOS INHER Y RESID'!$M$3)))</f>
        <v>BAJO</v>
      </c>
      <c r="S333" s="116"/>
      <c r="T333" s="116"/>
      <c r="U333" s="116" t="s">
        <v>720</v>
      </c>
      <c r="V333" s="117" t="s">
        <v>721</v>
      </c>
      <c r="W333" s="118" t="s">
        <v>177</v>
      </c>
      <c r="X333" s="92">
        <f>VLOOKUP(W333,'MAPAS DE RIESGOS INHER Y RESID'!$E$16:$F$18,2,FALSE)</f>
        <v>0.9</v>
      </c>
      <c r="Y333" s="119">
        <f t="shared" si="64"/>
        <v>0.79999999999999982</v>
      </c>
      <c r="Z333" s="76" t="str">
        <f>IF(OR('MAPAS DE RIESGOS INHER Y RESID'!$G$18='MATRIZ DE RIESGOS DE SST'!Y333,Y333&lt;'MAPAS DE RIESGOS INHER Y RESID'!$G$16+1),'MAPAS DE RIESGOS INHER Y RESID'!$M$19,IF(OR('MAPAS DE RIESGOS INHER Y RESID'!$H$17='MATRIZ DE RIESGOS DE SST'!Y333,Y333&lt;'MAPAS DE RIESGOS INHER Y RESID'!$I$18+1),'MAPAS DE RIESGOS INHER Y RESID'!$M$18,IF(OR('MAPAS DE RIESGOS INHER Y RESID'!$I$17='MATRIZ DE RIESGOS DE SST'!Y333,Y333&lt;'MAPAS DE RIESGOS INHER Y RESID'!$J$17+1),'MAPAS DE RIESGOS INHER Y RESID'!$M$17,'MAPAS DE RIESGOS INHER Y RESID'!$M$16)))</f>
        <v>BAJO</v>
      </c>
      <c r="AA333" s="99" t="str">
        <f>VLOOKUP('MATRIZ DE RIESGOS DE SST'!Z333,'TABLA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34" spans="1:27" ht="156" x14ac:dyDescent="0.25">
      <c r="A334" s="123"/>
      <c r="B334" s="123"/>
      <c r="C334" s="123"/>
      <c r="D334" s="123"/>
      <c r="E334" s="123"/>
      <c r="F334" s="123"/>
      <c r="G334" s="123"/>
      <c r="H334" s="123"/>
      <c r="I334" s="123"/>
      <c r="J334" s="100" t="s">
        <v>285</v>
      </c>
      <c r="K334" s="100" t="s">
        <v>345</v>
      </c>
      <c r="L334" s="101" t="s">
        <v>725</v>
      </c>
      <c r="M334" s="76" t="s">
        <v>182</v>
      </c>
      <c r="N334" s="111">
        <f>VLOOKUP('MATRIZ DE RIESGOS DE SST'!M334,'MAPAS DE RIESGOS INHER Y RESID'!$E$3:$F$7,2,FALSE)</f>
        <v>2</v>
      </c>
      <c r="O334" s="76" t="s">
        <v>187</v>
      </c>
      <c r="P334" s="111">
        <f>VLOOKUP('MATRIZ DE RIESGOS DE SST'!O334,'MAPAS DE RIESGOS INHER Y RESID'!$O$3:$P$7,2,FALSE)</f>
        <v>256</v>
      </c>
      <c r="Q334" s="111">
        <f>+N334*P334</f>
        <v>512</v>
      </c>
      <c r="R334" s="76" t="str">
        <f>IF(OR('MAPAS DE RIESGOS INHER Y RESID'!$G$7='MATRIZ DE RIESGOS DE SST'!Q334,Q334&lt;'MAPAS DE RIESGOS INHER Y RESID'!$G$3+1),'MAPAS DE RIESGOS INHER Y RESID'!$M$6,IF(OR('MAPAS DE RIESGOS INHER Y RESID'!$H$5='MATRIZ DE RIESGOS DE SST'!Q334,Q334&lt;'MAPAS DE RIESGOS INHER Y RESID'!$I$5+1),'MAPAS DE RIESGOS INHER Y RESID'!$M$5,IF(OR('MAPAS DE RIESGOS INHER Y RESID'!$I$4='MATRIZ DE RIESGOS DE SST'!Q334,Q334&lt;'MAPAS DE RIESGOS INHER Y RESID'!$J$4+1),'MAPAS DE RIESGOS INHER Y RESID'!$M$4,'MAPAS DE RIESGOS INHER Y RESID'!$M$3)))</f>
        <v>ALTO</v>
      </c>
      <c r="S334" s="116"/>
      <c r="T334" s="116"/>
      <c r="U334" s="116" t="s">
        <v>254</v>
      </c>
      <c r="V334" s="117" t="s">
        <v>255</v>
      </c>
      <c r="W334" s="118" t="s">
        <v>177</v>
      </c>
      <c r="X334" s="92">
        <f>VLOOKUP(W334,'MAPAS DE RIESGOS INHER Y RESID'!$E$16:$F$18,2,FALSE)</f>
        <v>0.9</v>
      </c>
      <c r="Y334" s="119">
        <f t="shared" si="64"/>
        <v>51.199999999999989</v>
      </c>
      <c r="Z334" s="76" t="str">
        <f>IF(OR('MAPAS DE RIESGOS INHER Y RESID'!$G$18='MATRIZ DE RIESGOS DE SST'!Y334,Y334&lt;'MAPAS DE RIESGOS INHER Y RESID'!$G$16+1),'MAPAS DE RIESGOS INHER Y RESID'!$M$19,IF(OR('MAPAS DE RIESGOS INHER Y RESID'!$H$17='MATRIZ DE RIESGOS DE SST'!Y334,Y334&lt;'MAPAS DE RIESGOS INHER Y RESID'!$I$18+1),'MAPAS DE RIESGOS INHER Y RESID'!$M$18,IF(OR('MAPAS DE RIESGOS INHER Y RESID'!$I$17='MATRIZ DE RIESGOS DE SST'!Y334,Y334&lt;'MAPAS DE RIESGOS INHER Y RESID'!$J$17+1),'MAPAS DE RIESGOS INHER Y RESID'!$M$17,'MAPAS DE RIESGOS INHER Y RESID'!$M$16)))</f>
        <v>MODERADO</v>
      </c>
      <c r="AA334" s="99" t="str">
        <f>VLOOKUP('MATRIZ DE RIESGOS DE SST'!Z334,'TABLA DE CRITERIOS'!$A$25:$B$28,2,FALSE)</f>
        <v>Reforzar la divulgación y aplicación de los controles existentes para mejorar su eficacia o complementar dichos controles estableciendo el plan de acción necesario, teniendo en cuenta la jerarquía de definición de controles.</v>
      </c>
    </row>
    <row r="335" spans="1:27" ht="214.5" x14ac:dyDescent="0.25">
      <c r="A335" s="123"/>
      <c r="B335" s="123"/>
      <c r="C335" s="123"/>
      <c r="D335" s="123"/>
      <c r="E335" s="123"/>
      <c r="F335" s="123"/>
      <c r="G335" s="123"/>
      <c r="H335" s="123"/>
      <c r="I335" s="123"/>
      <c r="J335" s="99" t="s">
        <v>61</v>
      </c>
      <c r="K335" s="102" t="s">
        <v>352</v>
      </c>
      <c r="L335" s="99" t="s">
        <v>729</v>
      </c>
      <c r="M335" s="76" t="s">
        <v>182</v>
      </c>
      <c r="N335" s="111">
        <f>VLOOKUP('MATRIZ DE RIESGOS DE SST'!M335,'MAPAS DE RIESGOS INHER Y RESID'!$E$3:$F$7,2,FALSE)</f>
        <v>2</v>
      </c>
      <c r="O335" s="76" t="s">
        <v>185</v>
      </c>
      <c r="P335" s="111">
        <f>VLOOKUP('MATRIZ DE RIESGOS DE SST'!O335,'MAPAS DE RIESGOS INHER Y RESID'!$O$3:$P$7,2,FALSE)</f>
        <v>4</v>
      </c>
      <c r="Q335" s="111">
        <f t="shared" si="63"/>
        <v>8</v>
      </c>
      <c r="R335" s="76" t="str">
        <f>IF(OR('MAPAS DE RIESGOS INHER Y RESID'!$G$7='MATRIZ DE RIESGOS DE SST'!Q335,Q335&lt;'MAPAS DE RIESGOS INHER Y RESID'!$G$3+1),'MAPAS DE RIESGOS INHER Y RESID'!$M$6,IF(OR('MAPAS DE RIESGOS INHER Y RESID'!$H$5='MATRIZ DE RIESGOS DE SST'!Q335,Q335&lt;'MAPAS DE RIESGOS INHER Y RESID'!$I$5+1),'MAPAS DE RIESGOS INHER Y RESID'!$M$5,IF(OR('MAPAS DE RIESGOS INHER Y RESID'!$I$4='MATRIZ DE RIESGOS DE SST'!Q335,Q335&lt;'MAPAS DE RIESGOS INHER Y RESID'!$J$4+1),'MAPAS DE RIESGOS INHER Y RESID'!$M$4,'MAPAS DE RIESGOS INHER Y RESID'!$M$3)))</f>
        <v>BAJO</v>
      </c>
      <c r="S335" s="116"/>
      <c r="T335" s="116" t="s">
        <v>353</v>
      </c>
      <c r="U335" s="116" t="s">
        <v>731</v>
      </c>
      <c r="V335" s="117" t="s">
        <v>730</v>
      </c>
      <c r="W335" s="118" t="s">
        <v>177</v>
      </c>
      <c r="X335" s="92">
        <f>VLOOKUP(W335,'MAPAS DE RIESGOS INHER Y RESID'!$E$16:$F$18,2,FALSE)</f>
        <v>0.9</v>
      </c>
      <c r="Y335" s="119">
        <f t="shared" si="64"/>
        <v>0.79999999999999982</v>
      </c>
      <c r="Z335" s="76" t="str">
        <f>IF(OR('MAPAS DE RIESGOS INHER Y RESID'!$G$18='MATRIZ DE RIESGOS DE SST'!Y335,Y335&lt;'MAPAS DE RIESGOS INHER Y RESID'!$G$16+1),'MAPAS DE RIESGOS INHER Y RESID'!$M$19,IF(OR('MAPAS DE RIESGOS INHER Y RESID'!$H$17='MATRIZ DE RIESGOS DE SST'!Y335,Y335&lt;'MAPAS DE RIESGOS INHER Y RESID'!$I$18+1),'MAPAS DE RIESGOS INHER Y RESID'!$M$18,IF(OR('MAPAS DE RIESGOS INHER Y RESID'!$I$17='MATRIZ DE RIESGOS DE SST'!Y335,Y335&lt;'MAPAS DE RIESGOS INHER Y RESID'!$J$17+1),'MAPAS DE RIESGOS INHER Y RESID'!$M$17,'MAPAS DE RIESGOS INHER Y RESID'!$M$16)))</f>
        <v>BAJO</v>
      </c>
      <c r="AA335" s="99" t="str">
        <f>VLOOKUP('MATRIZ DE RIESGOS DE SST'!Z335,'TABLA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36" spans="1:27" ht="234" x14ac:dyDescent="0.25">
      <c r="A336" s="123"/>
      <c r="B336" s="123"/>
      <c r="C336" s="123"/>
      <c r="D336" s="123"/>
      <c r="E336" s="123"/>
      <c r="F336" s="123"/>
      <c r="G336" s="123"/>
      <c r="H336" s="123"/>
      <c r="I336" s="123"/>
      <c r="J336" s="100" t="s">
        <v>63</v>
      </c>
      <c r="K336" s="100" t="s">
        <v>359</v>
      </c>
      <c r="L336" s="101" t="s">
        <v>744</v>
      </c>
      <c r="M336" s="76" t="s">
        <v>183</v>
      </c>
      <c r="N336" s="111">
        <f>VLOOKUP('MATRIZ DE RIESGOS DE SST'!M336,'MAPAS DE RIESGOS INHER Y RESID'!$E$3:$F$7,2,FALSE)</f>
        <v>1</v>
      </c>
      <c r="O336" s="76" t="s">
        <v>185</v>
      </c>
      <c r="P336" s="111">
        <f>VLOOKUP('MATRIZ DE RIESGOS DE SST'!O336,'MAPAS DE RIESGOS INHER Y RESID'!$O$3:$P$7,2,FALSE)</f>
        <v>4</v>
      </c>
      <c r="Q336" s="111">
        <f t="shared" si="63"/>
        <v>4</v>
      </c>
      <c r="R336" s="76" t="str">
        <f>IF(OR('MAPAS DE RIESGOS INHER Y RESID'!$G$7='MATRIZ DE RIESGOS DE SST'!Q336,Q336&lt;'MAPAS DE RIESGOS INHER Y RESID'!$G$3+1),'MAPAS DE RIESGOS INHER Y RESID'!$M$6,IF(OR('MAPAS DE RIESGOS INHER Y RESID'!$H$5='MATRIZ DE RIESGOS DE SST'!Q336,Q336&lt;'MAPAS DE RIESGOS INHER Y RESID'!$I$5+1),'MAPAS DE RIESGOS INHER Y RESID'!$M$5,IF(OR('MAPAS DE RIESGOS INHER Y RESID'!$I$4='MATRIZ DE RIESGOS DE SST'!Q336,Q336&lt;'MAPAS DE RIESGOS INHER Y RESID'!$J$4+1),'MAPAS DE RIESGOS INHER Y RESID'!$M$4,'MAPAS DE RIESGOS INHER Y RESID'!$M$3)))</f>
        <v>BAJO</v>
      </c>
      <c r="S336" s="116"/>
      <c r="T336" s="116"/>
      <c r="U336" s="116"/>
      <c r="V336" s="117" t="s">
        <v>655</v>
      </c>
      <c r="W336" s="118" t="s">
        <v>176</v>
      </c>
      <c r="X336" s="92">
        <f>VLOOKUP(W336,'MAPAS DE RIESGOS INHER Y RESID'!$E$16:$F$18,2,FALSE)</f>
        <v>0.4</v>
      </c>
      <c r="Y336" s="119">
        <f t="shared" si="64"/>
        <v>2.4</v>
      </c>
      <c r="Z336" s="76" t="str">
        <f>IF(OR('MAPAS DE RIESGOS INHER Y RESID'!$G$18='MATRIZ DE RIESGOS DE SST'!Y336,Y336&lt;'MAPAS DE RIESGOS INHER Y RESID'!$G$16+1),'MAPAS DE RIESGOS INHER Y RESID'!$M$19,IF(OR('MAPAS DE RIESGOS INHER Y RESID'!$H$17='MATRIZ DE RIESGOS DE SST'!Y336,Y336&lt;'MAPAS DE RIESGOS INHER Y RESID'!$I$18+1),'MAPAS DE RIESGOS INHER Y RESID'!$M$18,IF(OR('MAPAS DE RIESGOS INHER Y RESID'!$I$17='MATRIZ DE RIESGOS DE SST'!Y336,Y336&lt;'MAPAS DE RIESGOS INHER Y RESID'!$J$17+1),'MAPAS DE RIESGOS INHER Y RESID'!$M$17,'MAPAS DE RIESGOS INHER Y RESID'!$M$16)))</f>
        <v>BAJO</v>
      </c>
      <c r="AA336" s="99" t="str">
        <f>VLOOKUP('MATRIZ DE RIESGOS DE SST'!Z336,'TABLA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37" spans="1:27" ht="253.5" x14ac:dyDescent="0.25">
      <c r="A337" s="123"/>
      <c r="B337" s="123"/>
      <c r="C337" s="123"/>
      <c r="D337" s="123"/>
      <c r="E337" s="123"/>
      <c r="F337" s="123"/>
      <c r="G337" s="123"/>
      <c r="H337" s="123"/>
      <c r="I337" s="123"/>
      <c r="J337" s="100" t="s">
        <v>292</v>
      </c>
      <c r="K337" s="100" t="s">
        <v>595</v>
      </c>
      <c r="L337" s="101" t="s">
        <v>67</v>
      </c>
      <c r="M337" s="76" t="s">
        <v>182</v>
      </c>
      <c r="N337" s="111">
        <f>VLOOKUP('MATRIZ DE RIESGOS DE SST'!M337,'MAPAS DE RIESGOS INHER Y RESID'!$E$3:$F$7,2,FALSE)</f>
        <v>2</v>
      </c>
      <c r="O337" s="76" t="s">
        <v>185</v>
      </c>
      <c r="P337" s="111">
        <f>VLOOKUP('MATRIZ DE RIESGOS DE SST'!O337,'MAPAS DE RIESGOS INHER Y RESID'!$O$3:$P$7,2,FALSE)</f>
        <v>4</v>
      </c>
      <c r="Q337" s="111">
        <f t="shared" si="63"/>
        <v>8</v>
      </c>
      <c r="R337" s="76" t="str">
        <f>IF(OR('MAPAS DE RIESGOS INHER Y RESID'!$G$7='MATRIZ DE RIESGOS DE SST'!Q337,Q337&lt;'MAPAS DE RIESGOS INHER Y RESID'!$G$3+1),'MAPAS DE RIESGOS INHER Y RESID'!$M$6,IF(OR('MAPAS DE RIESGOS INHER Y RESID'!$H$5='MATRIZ DE RIESGOS DE SST'!Q337,Q337&lt;'MAPAS DE RIESGOS INHER Y RESID'!$I$5+1),'MAPAS DE RIESGOS INHER Y RESID'!$M$5,IF(OR('MAPAS DE RIESGOS INHER Y RESID'!$I$4='MATRIZ DE RIESGOS DE SST'!Q337,Q337&lt;'MAPAS DE RIESGOS INHER Y RESID'!$J$4+1),'MAPAS DE RIESGOS INHER Y RESID'!$M$4,'MAPAS DE RIESGOS INHER Y RESID'!$M$3)))</f>
        <v>BAJO</v>
      </c>
      <c r="S337" s="116"/>
      <c r="T337" s="116"/>
      <c r="U337" s="116"/>
      <c r="V337" s="117" t="s">
        <v>747</v>
      </c>
      <c r="W337" s="118" t="s">
        <v>177</v>
      </c>
      <c r="X337" s="92">
        <f>VLOOKUP(W337,'MAPAS DE RIESGOS INHER Y RESID'!$E$16:$F$18,2,FALSE)</f>
        <v>0.9</v>
      </c>
      <c r="Y337" s="119">
        <f t="shared" si="64"/>
        <v>0.79999999999999982</v>
      </c>
      <c r="Z337" s="76" t="str">
        <f>IF(OR('MAPAS DE RIESGOS INHER Y RESID'!$G$18='MATRIZ DE RIESGOS DE SST'!Y337,Y337&lt;'MAPAS DE RIESGOS INHER Y RESID'!$G$16+1),'MAPAS DE RIESGOS INHER Y RESID'!$M$19,IF(OR('MAPAS DE RIESGOS INHER Y RESID'!$H$17='MATRIZ DE RIESGOS DE SST'!Y337,Y337&lt;'MAPAS DE RIESGOS INHER Y RESID'!$I$18+1),'MAPAS DE RIESGOS INHER Y RESID'!$M$18,IF(OR('MAPAS DE RIESGOS INHER Y RESID'!$I$17='MATRIZ DE RIESGOS DE SST'!Y337,Y337&lt;'MAPAS DE RIESGOS INHER Y RESID'!$J$17+1),'MAPAS DE RIESGOS INHER Y RESID'!$M$17,'MAPAS DE RIESGOS INHER Y RESID'!$M$16)))</f>
        <v>BAJO</v>
      </c>
      <c r="AA337" s="99" t="str">
        <f>VLOOKUP('MATRIZ DE RIESGOS DE SST'!Z337,'TABLA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38" spans="1:27" ht="331.5" x14ac:dyDescent="0.25">
      <c r="A338" s="123"/>
      <c r="B338" s="123"/>
      <c r="C338" s="123"/>
      <c r="D338" s="123"/>
      <c r="E338" s="123"/>
      <c r="F338" s="123"/>
      <c r="G338" s="123"/>
      <c r="H338" s="123"/>
      <c r="I338" s="123"/>
      <c r="J338" s="101" t="s">
        <v>293</v>
      </c>
      <c r="K338" s="100" t="s">
        <v>379</v>
      </c>
      <c r="L338" s="101" t="s">
        <v>70</v>
      </c>
      <c r="M338" s="76" t="s">
        <v>182</v>
      </c>
      <c r="N338" s="111">
        <f>VLOOKUP('MATRIZ DE RIESGOS DE SST'!M338,'MAPAS DE RIESGOS INHER Y RESID'!$E$3:$F$7,2,FALSE)</f>
        <v>2</v>
      </c>
      <c r="O338" s="76" t="s">
        <v>186</v>
      </c>
      <c r="P338" s="111">
        <f>VLOOKUP('MATRIZ DE RIESGOS DE SST'!O338,'MAPAS DE RIESGOS INHER Y RESID'!$O$3:$P$7,2,FALSE)</f>
        <v>16</v>
      </c>
      <c r="Q338" s="111">
        <f t="shared" si="63"/>
        <v>32</v>
      </c>
      <c r="R338" s="76" t="str">
        <f>IF(OR('MAPAS DE RIESGOS INHER Y RESID'!$G$7='MATRIZ DE RIESGOS DE SST'!Q338,Q338&lt;'MAPAS DE RIESGOS INHER Y RESID'!$G$3+1),'MAPAS DE RIESGOS INHER Y RESID'!$M$6,IF(OR('MAPAS DE RIESGOS INHER Y RESID'!$H$5='MATRIZ DE RIESGOS DE SST'!Q338,Q338&lt;'MAPAS DE RIESGOS INHER Y RESID'!$I$5+1),'MAPAS DE RIESGOS INHER Y RESID'!$M$5,IF(OR('MAPAS DE RIESGOS INHER Y RESID'!$I$4='MATRIZ DE RIESGOS DE SST'!Q338,Q338&lt;'MAPAS DE RIESGOS INHER Y RESID'!$J$4+1),'MAPAS DE RIESGOS INHER Y RESID'!$M$4,'MAPAS DE RIESGOS INHER Y RESID'!$M$3)))</f>
        <v>MODERADO</v>
      </c>
      <c r="S338" s="116"/>
      <c r="T338" s="116"/>
      <c r="U338" s="116" t="s">
        <v>269</v>
      </c>
      <c r="V338" s="117" t="s">
        <v>376</v>
      </c>
      <c r="W338" s="118" t="s">
        <v>177</v>
      </c>
      <c r="X338" s="92">
        <f>VLOOKUP(W338,'MAPAS DE RIESGOS INHER Y RESID'!$E$16:$F$18,2,FALSE)</f>
        <v>0.9</v>
      </c>
      <c r="Y338" s="119">
        <f t="shared" si="64"/>
        <v>3.1999999999999993</v>
      </c>
      <c r="Z338" s="76" t="str">
        <f>IF(OR('MAPAS DE RIESGOS INHER Y RESID'!$G$18='MATRIZ DE RIESGOS DE SST'!Y338,Y338&lt;'MAPAS DE RIESGOS INHER Y RESID'!$G$16+1),'MAPAS DE RIESGOS INHER Y RESID'!$M$19,IF(OR('MAPAS DE RIESGOS INHER Y RESID'!$H$17='MATRIZ DE RIESGOS DE SST'!Y338,Y338&lt;'MAPAS DE RIESGOS INHER Y RESID'!$I$18+1),'MAPAS DE RIESGOS INHER Y RESID'!$M$18,IF(OR('MAPAS DE RIESGOS INHER Y RESID'!$I$17='MATRIZ DE RIESGOS DE SST'!Y338,Y338&lt;'MAPAS DE RIESGOS INHER Y RESID'!$J$17+1),'MAPAS DE RIESGOS INHER Y RESID'!$M$17,'MAPAS DE RIESGOS INHER Y RESID'!$M$16)))</f>
        <v>BAJO</v>
      </c>
      <c r="AA338" s="99" t="str">
        <f>VLOOKUP('MATRIZ DE RIESGOS DE SST'!Z338,'TABLA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39" spans="1:27" ht="195" x14ac:dyDescent="0.25">
      <c r="A339" s="123"/>
      <c r="B339" s="123"/>
      <c r="C339" s="123"/>
      <c r="D339" s="123"/>
      <c r="E339" s="123"/>
      <c r="F339" s="123"/>
      <c r="G339" s="123"/>
      <c r="H339" s="123"/>
      <c r="I339" s="123"/>
      <c r="J339" s="101" t="s">
        <v>294</v>
      </c>
      <c r="K339" s="100" t="s">
        <v>381</v>
      </c>
      <c r="L339" s="101" t="s">
        <v>70</v>
      </c>
      <c r="M339" s="76" t="s">
        <v>182</v>
      </c>
      <c r="N339" s="111">
        <f>VLOOKUP('MATRIZ DE RIESGOS DE SST'!M339,'MAPAS DE RIESGOS INHER Y RESID'!$E$3:$F$7,2,FALSE)</f>
        <v>2</v>
      </c>
      <c r="O339" s="76" t="s">
        <v>186</v>
      </c>
      <c r="P339" s="111">
        <f>VLOOKUP('MATRIZ DE RIESGOS DE SST'!O339,'MAPAS DE RIESGOS INHER Y RESID'!$O$3:$P$7,2,FALSE)</f>
        <v>16</v>
      </c>
      <c r="Q339" s="111">
        <f t="shared" si="63"/>
        <v>32</v>
      </c>
      <c r="R339" s="76" t="str">
        <f>IF(OR('MAPAS DE RIESGOS INHER Y RESID'!$G$7='MATRIZ DE RIESGOS DE SST'!Q339,Q339&lt;'MAPAS DE RIESGOS INHER Y RESID'!$G$3+1),'MAPAS DE RIESGOS INHER Y RESID'!$M$6,IF(OR('MAPAS DE RIESGOS INHER Y RESID'!$H$5='MATRIZ DE RIESGOS DE SST'!Q339,Q339&lt;'MAPAS DE RIESGOS INHER Y RESID'!$I$5+1),'MAPAS DE RIESGOS INHER Y RESID'!$M$5,IF(OR('MAPAS DE RIESGOS INHER Y RESID'!$I$4='MATRIZ DE RIESGOS DE SST'!Q339,Q339&lt;'MAPAS DE RIESGOS INHER Y RESID'!$J$4+1),'MAPAS DE RIESGOS INHER Y RESID'!$M$4,'MAPAS DE RIESGOS INHER Y RESID'!$M$3)))</f>
        <v>MODERADO</v>
      </c>
      <c r="S339" s="116"/>
      <c r="T339" s="116"/>
      <c r="U339" s="116"/>
      <c r="V339" s="117" t="s">
        <v>383</v>
      </c>
      <c r="W339" s="118" t="s">
        <v>177</v>
      </c>
      <c r="X339" s="92">
        <f>VLOOKUP(W339,'MAPAS DE RIESGOS INHER Y RESID'!$E$16:$F$18,2,FALSE)</f>
        <v>0.9</v>
      </c>
      <c r="Y339" s="119">
        <f t="shared" si="64"/>
        <v>3.1999999999999993</v>
      </c>
      <c r="Z339" s="76" t="str">
        <f>IF(OR('MAPAS DE RIESGOS INHER Y RESID'!$G$18='MATRIZ DE RIESGOS DE SST'!Y339,Y339&lt;'MAPAS DE RIESGOS INHER Y RESID'!$G$16+1),'MAPAS DE RIESGOS INHER Y RESID'!$M$19,IF(OR('MAPAS DE RIESGOS INHER Y RESID'!$H$17='MATRIZ DE RIESGOS DE SST'!Y339,Y339&lt;'MAPAS DE RIESGOS INHER Y RESID'!$I$18+1),'MAPAS DE RIESGOS INHER Y RESID'!$M$18,IF(OR('MAPAS DE RIESGOS INHER Y RESID'!$I$17='MATRIZ DE RIESGOS DE SST'!Y339,Y339&lt;'MAPAS DE RIESGOS INHER Y RESID'!$J$17+1),'MAPAS DE RIESGOS INHER Y RESID'!$M$17,'MAPAS DE RIESGOS INHER Y RESID'!$M$16)))</f>
        <v>BAJO</v>
      </c>
      <c r="AA339" s="99" t="str">
        <f>VLOOKUP('MATRIZ DE RIESGOS DE SST'!Z339,'TABLA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40" spans="1:27" s="27" customFormat="1" ht="195" x14ac:dyDescent="0.25">
      <c r="A340" s="123"/>
      <c r="B340" s="123"/>
      <c r="C340" s="123"/>
      <c r="D340" s="123"/>
      <c r="E340" s="123"/>
      <c r="F340" s="123"/>
      <c r="G340" s="123"/>
      <c r="H340" s="123"/>
      <c r="I340" s="123"/>
      <c r="J340" s="100" t="s">
        <v>295</v>
      </c>
      <c r="K340" s="100" t="s">
        <v>384</v>
      </c>
      <c r="L340" s="101" t="s">
        <v>762</v>
      </c>
      <c r="M340" s="76" t="s">
        <v>182</v>
      </c>
      <c r="N340" s="111">
        <f>VLOOKUP('MATRIZ DE RIESGOS DE SST'!M340,'MAPAS DE RIESGOS INHER Y RESID'!$E$3:$F$7,2,FALSE)</f>
        <v>2</v>
      </c>
      <c r="O340" s="76" t="s">
        <v>186</v>
      </c>
      <c r="P340" s="111">
        <f>VLOOKUP('MATRIZ DE RIESGOS DE SST'!O340,'MAPAS DE RIESGOS INHER Y RESID'!$O$3:$P$7,2,FALSE)</f>
        <v>16</v>
      </c>
      <c r="Q340" s="111">
        <f>+N340*P340</f>
        <v>32</v>
      </c>
      <c r="R340" s="76" t="str">
        <f>IF(OR('MAPAS DE RIESGOS INHER Y RESID'!$G$7='MATRIZ DE RIESGOS DE SST'!Q340,Q340&lt;'MAPAS DE RIESGOS INHER Y RESID'!$G$3+1),'MAPAS DE RIESGOS INHER Y RESID'!$M$6,IF(OR('MAPAS DE RIESGOS INHER Y RESID'!$H$5='MATRIZ DE RIESGOS DE SST'!Q340,Q340&lt;'MAPAS DE RIESGOS INHER Y RESID'!$I$5+1),'MAPAS DE RIESGOS INHER Y RESID'!$M$5,IF(OR('MAPAS DE RIESGOS INHER Y RESID'!$I$4='MATRIZ DE RIESGOS DE SST'!Q340,Q340&lt;'MAPAS DE RIESGOS INHER Y RESID'!$J$4+1),'MAPAS DE RIESGOS INHER Y RESID'!$M$4,'MAPAS DE RIESGOS INHER Y RESID'!$M$3)))</f>
        <v>MODERADO</v>
      </c>
      <c r="S340" s="116"/>
      <c r="T340" s="116" t="s">
        <v>296</v>
      </c>
      <c r="U340" s="116"/>
      <c r="V340" s="117" t="s">
        <v>647</v>
      </c>
      <c r="W340" s="118" t="s">
        <v>177</v>
      </c>
      <c r="X340" s="92">
        <f>VLOOKUP(W340,'MAPAS DE RIESGOS INHER Y RESID'!$E$16:$F$18,2,FALSE)</f>
        <v>0.9</v>
      </c>
      <c r="Y340" s="119">
        <f>Q340-(Q340*X340)</f>
        <v>3.1999999999999993</v>
      </c>
      <c r="Z340" s="76" t="str">
        <f>IF(OR('MAPAS DE RIESGOS INHER Y RESID'!$G$18='MATRIZ DE RIESGOS DE SST'!Y340,Y340&lt;'MAPAS DE RIESGOS INHER Y RESID'!$G$16+1),'MAPAS DE RIESGOS INHER Y RESID'!$M$19,IF(OR('MAPAS DE RIESGOS INHER Y RESID'!$H$17='MATRIZ DE RIESGOS DE SST'!Y340,Y340&lt;'MAPAS DE RIESGOS INHER Y RESID'!$I$18+1),'MAPAS DE RIESGOS INHER Y RESID'!$M$18,IF(OR('MAPAS DE RIESGOS INHER Y RESID'!$I$17='MATRIZ DE RIESGOS DE SST'!Y340,Y340&lt;'MAPAS DE RIESGOS INHER Y RESID'!$J$17+1),'MAPAS DE RIESGOS INHER Y RESID'!$M$17,'MAPAS DE RIESGOS INHER Y RESID'!$M$16)))</f>
        <v>BAJO</v>
      </c>
      <c r="AA340" s="99" t="str">
        <f>VLOOKUP('MATRIZ DE RIESGOS DE SST'!Z340,'TABLA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41" spans="1:27" s="27" customFormat="1" ht="234" x14ac:dyDescent="0.25">
      <c r="A341" s="123"/>
      <c r="B341" s="123"/>
      <c r="C341" s="123"/>
      <c r="D341" s="123"/>
      <c r="E341" s="123"/>
      <c r="F341" s="123"/>
      <c r="G341" s="123"/>
      <c r="H341" s="123"/>
      <c r="I341" s="123"/>
      <c r="J341" s="101" t="s">
        <v>298</v>
      </c>
      <c r="K341" s="100" t="s">
        <v>388</v>
      </c>
      <c r="L341" s="101" t="s">
        <v>74</v>
      </c>
      <c r="M341" s="76" t="s">
        <v>176</v>
      </c>
      <c r="N341" s="111">
        <f>VLOOKUP('MATRIZ DE RIESGOS DE SST'!M341,'MAPAS DE RIESGOS INHER Y RESID'!$E$3:$F$7,2,FALSE)</f>
        <v>3</v>
      </c>
      <c r="O341" s="76" t="s">
        <v>187</v>
      </c>
      <c r="P341" s="111">
        <f>VLOOKUP('MATRIZ DE RIESGOS DE SST'!O341,'MAPAS DE RIESGOS INHER Y RESID'!$O$3:$P$7,2,FALSE)</f>
        <v>256</v>
      </c>
      <c r="Q341" s="111">
        <f>+N341*P341</f>
        <v>768</v>
      </c>
      <c r="R341" s="76" t="str">
        <f>IF(OR('MAPAS DE RIESGOS INHER Y RESID'!$G$7='MATRIZ DE RIESGOS DE SST'!Q341,Q341&lt;'MAPAS DE RIESGOS INHER Y RESID'!$G$3+1),'MAPAS DE RIESGOS INHER Y RESID'!$M$6,IF(OR('MAPAS DE RIESGOS INHER Y RESID'!$H$5='MATRIZ DE RIESGOS DE SST'!Q341,Q341&lt;'MAPAS DE RIESGOS INHER Y RESID'!$I$5+1),'MAPAS DE RIESGOS INHER Y RESID'!$M$5,IF(OR('MAPAS DE RIESGOS INHER Y RESID'!$I$4='MATRIZ DE RIESGOS DE SST'!Q341,Q341&lt;'MAPAS DE RIESGOS INHER Y RESID'!$J$4+1),'MAPAS DE RIESGOS INHER Y RESID'!$M$4,'MAPAS DE RIESGOS INHER Y RESID'!$M$3)))</f>
        <v>ALTO</v>
      </c>
      <c r="S341" s="116"/>
      <c r="T341" s="116" t="s">
        <v>389</v>
      </c>
      <c r="U341" s="116" t="s">
        <v>390</v>
      </c>
      <c r="V341" s="117" t="s">
        <v>391</v>
      </c>
      <c r="W341" s="118" t="s">
        <v>177</v>
      </c>
      <c r="X341" s="92">
        <f>VLOOKUP(W341,'MAPAS DE RIESGOS INHER Y RESID'!$E$16:$F$18,2,FALSE)</f>
        <v>0.9</v>
      </c>
      <c r="Y341" s="119">
        <f>Q341-(Q341*X341)</f>
        <v>76.799999999999955</v>
      </c>
      <c r="Z341" s="76" t="str">
        <f>IF(OR('MAPAS DE RIESGOS INHER Y RESID'!$G$18='MATRIZ DE RIESGOS DE SST'!Y341,Y341&lt;'MAPAS DE RIESGOS INHER Y RESID'!$G$16+1),'MAPAS DE RIESGOS INHER Y RESID'!$M$19,IF(OR('MAPAS DE RIESGOS INHER Y RESID'!$H$17='MATRIZ DE RIESGOS DE SST'!Y341,Y341&lt;'MAPAS DE RIESGOS INHER Y RESID'!$I$18+1),'MAPAS DE RIESGOS INHER Y RESID'!$M$18,IF(OR('MAPAS DE RIESGOS INHER Y RESID'!$I$17='MATRIZ DE RIESGOS DE SST'!Y341,Y341&lt;'MAPAS DE RIESGOS INHER Y RESID'!$J$17+1),'MAPAS DE RIESGOS INHER Y RESID'!$M$17,'MAPAS DE RIESGOS INHER Y RESID'!$M$16)))</f>
        <v>MODERADO</v>
      </c>
      <c r="AA341" s="99" t="str">
        <f>VLOOKUP('MATRIZ DE RIESGOS DE SST'!Z341,'TABLA DE CRITERIOS'!$A$25:$B$28,2,FALSE)</f>
        <v>Reforzar la divulgación y aplicación de los controles existentes para mejorar su eficacia o complementar dichos controles estableciendo el plan de acción necesario, teniendo en cuenta la jerarquía de definición de controles.</v>
      </c>
    </row>
    <row r="342" spans="1:27" s="27" customFormat="1" ht="214.5" x14ac:dyDescent="0.25">
      <c r="A342" s="123"/>
      <c r="B342" s="123"/>
      <c r="C342" s="123"/>
      <c r="D342" s="123"/>
      <c r="E342" s="123"/>
      <c r="F342" s="123"/>
      <c r="G342" s="123"/>
      <c r="H342" s="123"/>
      <c r="I342" s="123"/>
      <c r="J342" s="100" t="s">
        <v>299</v>
      </c>
      <c r="K342" s="100" t="s">
        <v>76</v>
      </c>
      <c r="L342" s="101" t="s">
        <v>762</v>
      </c>
      <c r="M342" s="76" t="s">
        <v>176</v>
      </c>
      <c r="N342" s="111">
        <f>VLOOKUP('MATRIZ DE RIESGOS DE SST'!M342,'MAPAS DE RIESGOS INHER Y RESID'!$E$3:$F$7,2,FALSE)</f>
        <v>3</v>
      </c>
      <c r="O342" s="76" t="s">
        <v>186</v>
      </c>
      <c r="P342" s="111">
        <f>VLOOKUP('MATRIZ DE RIESGOS DE SST'!O342,'MAPAS DE RIESGOS INHER Y RESID'!$O$3:$P$7,2,FALSE)</f>
        <v>16</v>
      </c>
      <c r="Q342" s="111">
        <f>+N342*P342</f>
        <v>48</v>
      </c>
      <c r="R342" s="76" t="str">
        <f>IF(OR('MAPAS DE RIESGOS INHER Y RESID'!$G$7='MATRIZ DE RIESGOS DE SST'!Q342,Q342&lt;'MAPAS DE RIESGOS INHER Y RESID'!$G$3+1),'MAPAS DE RIESGOS INHER Y RESID'!$M$6,IF(OR('MAPAS DE RIESGOS INHER Y RESID'!$H$5='MATRIZ DE RIESGOS DE SST'!Q342,Q342&lt;'MAPAS DE RIESGOS INHER Y RESID'!$I$5+1),'MAPAS DE RIESGOS INHER Y RESID'!$M$5,IF(OR('MAPAS DE RIESGOS INHER Y RESID'!$I$4='MATRIZ DE RIESGOS DE SST'!Q342,Q342&lt;'MAPAS DE RIESGOS INHER Y RESID'!$J$4+1),'MAPAS DE RIESGOS INHER Y RESID'!$M$4,'MAPAS DE RIESGOS INHER Y RESID'!$M$3)))</f>
        <v>MODERADO</v>
      </c>
      <c r="S342" s="116"/>
      <c r="T342" s="116" t="s">
        <v>300</v>
      </c>
      <c r="U342" s="116" t="s">
        <v>397</v>
      </c>
      <c r="V342" s="117" t="s">
        <v>398</v>
      </c>
      <c r="W342" s="118" t="s">
        <v>177</v>
      </c>
      <c r="X342" s="92">
        <f>VLOOKUP(W342,'MAPAS DE RIESGOS INHER Y RESID'!$E$16:$F$18,2,FALSE)</f>
        <v>0.9</v>
      </c>
      <c r="Y342" s="119">
        <f>Q342-(Q342*X342)</f>
        <v>4.7999999999999972</v>
      </c>
      <c r="Z342" s="76" t="str">
        <f>IF(OR('MAPAS DE RIESGOS INHER Y RESID'!$G$18='MATRIZ DE RIESGOS DE SST'!Y342,Y342&lt;'MAPAS DE RIESGOS INHER Y RESID'!$G$16+1),'MAPAS DE RIESGOS INHER Y RESID'!$M$19,IF(OR('MAPAS DE RIESGOS INHER Y RESID'!$H$17='MATRIZ DE RIESGOS DE SST'!Y342,Y342&lt;'MAPAS DE RIESGOS INHER Y RESID'!$I$18+1),'MAPAS DE RIESGOS INHER Y RESID'!$M$18,IF(OR('MAPAS DE RIESGOS INHER Y RESID'!$I$17='MATRIZ DE RIESGOS DE SST'!Y342,Y342&lt;'MAPAS DE RIESGOS INHER Y RESID'!$J$17+1),'MAPAS DE RIESGOS INHER Y RESID'!$M$17,'MAPAS DE RIESGOS INHER Y RESID'!$M$16)))</f>
        <v>BAJO</v>
      </c>
      <c r="AA342" s="99" t="str">
        <f>VLOOKUP('MATRIZ DE RIESGOS DE SST'!Z342,'TABLA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43" spans="1:27" s="27" customFormat="1" ht="195" x14ac:dyDescent="0.25">
      <c r="A343" s="123"/>
      <c r="B343" s="123"/>
      <c r="C343" s="123"/>
      <c r="D343" s="123"/>
      <c r="E343" s="123"/>
      <c r="F343" s="123"/>
      <c r="G343" s="123"/>
      <c r="H343" s="123"/>
      <c r="I343" s="123"/>
      <c r="J343" s="101" t="s">
        <v>415</v>
      </c>
      <c r="K343" s="100" t="s">
        <v>393</v>
      </c>
      <c r="L343" s="101" t="s">
        <v>762</v>
      </c>
      <c r="M343" s="76" t="s">
        <v>183</v>
      </c>
      <c r="N343" s="111">
        <f>VLOOKUP('MATRIZ DE RIESGOS DE SST'!M343,'MAPAS DE RIESGOS INHER Y RESID'!$E$3:$F$7,2,FALSE)</f>
        <v>1</v>
      </c>
      <c r="O343" s="76" t="s">
        <v>186</v>
      </c>
      <c r="P343" s="111">
        <f>VLOOKUP('MATRIZ DE RIESGOS DE SST'!O343,'MAPAS DE RIESGOS INHER Y RESID'!$O$3:$P$7,2,FALSE)</f>
        <v>16</v>
      </c>
      <c r="Q343" s="111">
        <f>+N343*P343</f>
        <v>16</v>
      </c>
      <c r="R343" s="76" t="str">
        <f>IF(OR('MAPAS DE RIESGOS INHER Y RESID'!$G$7='MATRIZ DE RIESGOS DE SST'!Q343,Q343&lt;'MAPAS DE RIESGOS INHER Y RESID'!$G$3+1),'MAPAS DE RIESGOS INHER Y RESID'!$M$6,IF(OR('MAPAS DE RIESGOS INHER Y RESID'!$H$5='MATRIZ DE RIESGOS DE SST'!Q343,Q343&lt;'MAPAS DE RIESGOS INHER Y RESID'!$I$5+1),'MAPAS DE RIESGOS INHER Y RESID'!$M$5,IF(OR('MAPAS DE RIESGOS INHER Y RESID'!$I$4='MATRIZ DE RIESGOS DE SST'!Q343,Q343&lt;'MAPAS DE RIESGOS INHER Y RESID'!$J$4+1),'MAPAS DE RIESGOS INHER Y RESID'!$M$4,'MAPAS DE RIESGOS INHER Y RESID'!$M$3)))</f>
        <v>MODERADO</v>
      </c>
      <c r="S343" s="116"/>
      <c r="T343" s="116" t="s">
        <v>399</v>
      </c>
      <c r="U343" s="116"/>
      <c r="V343" s="117" t="s">
        <v>297</v>
      </c>
      <c r="W343" s="118" t="s">
        <v>177</v>
      </c>
      <c r="X343" s="92">
        <f>VLOOKUP(W343,'MAPAS DE RIESGOS INHER Y RESID'!$E$16:$F$18,2,FALSE)</f>
        <v>0.9</v>
      </c>
      <c r="Y343" s="119">
        <f>Q343-(Q343*X343)</f>
        <v>1.5999999999999996</v>
      </c>
      <c r="Z343" s="76" t="str">
        <f>IF(OR('MAPAS DE RIESGOS INHER Y RESID'!$G$18='MATRIZ DE RIESGOS DE SST'!Y343,Y343&lt;'MAPAS DE RIESGOS INHER Y RESID'!$G$16+1),'MAPAS DE RIESGOS INHER Y RESID'!$M$19,IF(OR('MAPAS DE RIESGOS INHER Y RESID'!$H$17='MATRIZ DE RIESGOS DE SST'!Y343,Y343&lt;'MAPAS DE RIESGOS INHER Y RESID'!$I$18+1),'MAPAS DE RIESGOS INHER Y RESID'!$M$18,IF(OR('MAPAS DE RIESGOS INHER Y RESID'!$I$17='MATRIZ DE RIESGOS DE SST'!Y343,Y343&lt;'MAPAS DE RIESGOS INHER Y RESID'!$J$17+1),'MAPAS DE RIESGOS INHER Y RESID'!$M$17,'MAPAS DE RIESGOS INHER Y RESID'!$M$16)))</f>
        <v>BAJO</v>
      </c>
      <c r="AA343" s="99" t="str">
        <f>VLOOKUP('MATRIZ DE RIESGOS DE SST'!Z343,'TABLA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44" spans="1:27" ht="195" x14ac:dyDescent="0.25">
      <c r="A344" s="123"/>
      <c r="B344" s="123"/>
      <c r="C344" s="123"/>
      <c r="D344" s="123"/>
      <c r="E344" s="123"/>
      <c r="F344" s="123"/>
      <c r="G344" s="123"/>
      <c r="H344" s="123"/>
      <c r="I344" s="123"/>
      <c r="J344" s="101" t="s">
        <v>301</v>
      </c>
      <c r="K344" s="100" t="s">
        <v>402</v>
      </c>
      <c r="L344" s="101" t="s">
        <v>763</v>
      </c>
      <c r="M344" s="76" t="s">
        <v>183</v>
      </c>
      <c r="N344" s="111">
        <f>VLOOKUP('MATRIZ DE RIESGOS DE SST'!M344,'MAPAS DE RIESGOS INHER Y RESID'!$E$3:$F$7,2,FALSE)</f>
        <v>1</v>
      </c>
      <c r="O344" s="76" t="s">
        <v>185</v>
      </c>
      <c r="P344" s="111">
        <f>VLOOKUP('MATRIZ DE RIESGOS DE SST'!O344,'MAPAS DE RIESGOS INHER Y RESID'!$O$3:$P$7,2,FALSE)</f>
        <v>4</v>
      </c>
      <c r="Q344" s="111">
        <f t="shared" si="63"/>
        <v>4</v>
      </c>
      <c r="R344" s="76" t="str">
        <f>IF(OR('MAPAS DE RIESGOS INHER Y RESID'!$G$7='MATRIZ DE RIESGOS DE SST'!Q344,Q344&lt;'MAPAS DE RIESGOS INHER Y RESID'!$G$3+1),'MAPAS DE RIESGOS INHER Y RESID'!$M$6,IF(OR('MAPAS DE RIESGOS INHER Y RESID'!$H$5='MATRIZ DE RIESGOS DE SST'!Q344,Q344&lt;'MAPAS DE RIESGOS INHER Y RESID'!$I$5+1),'MAPAS DE RIESGOS INHER Y RESID'!$M$5,IF(OR('MAPAS DE RIESGOS INHER Y RESID'!$I$4='MATRIZ DE RIESGOS DE SST'!Q344,Q344&lt;'MAPAS DE RIESGOS INHER Y RESID'!$J$4+1),'MAPAS DE RIESGOS INHER Y RESID'!$M$4,'MAPAS DE RIESGOS INHER Y RESID'!$M$3)))</f>
        <v>BAJO</v>
      </c>
      <c r="S344" s="116"/>
      <c r="T344" s="116"/>
      <c r="U344" s="116" t="s">
        <v>404</v>
      </c>
      <c r="V344" s="117"/>
      <c r="W344" s="118" t="s">
        <v>175</v>
      </c>
      <c r="X344" s="92">
        <f>VLOOKUP(W344,'MAPAS DE RIESGOS INHER Y RESID'!$E$16:$F$18,2,FALSE)</f>
        <v>0.15</v>
      </c>
      <c r="Y344" s="119">
        <f t="shared" si="64"/>
        <v>3.4</v>
      </c>
      <c r="Z344" s="76" t="str">
        <f>IF(OR('MAPAS DE RIESGOS INHER Y RESID'!$G$18='MATRIZ DE RIESGOS DE SST'!Y344,Y344&lt;'MAPAS DE RIESGOS INHER Y RESID'!$G$16+1),'MAPAS DE RIESGOS INHER Y RESID'!$M$19,IF(OR('MAPAS DE RIESGOS INHER Y RESID'!$H$17='MATRIZ DE RIESGOS DE SST'!Y344,Y344&lt;'MAPAS DE RIESGOS INHER Y RESID'!$I$18+1),'MAPAS DE RIESGOS INHER Y RESID'!$M$18,IF(OR('MAPAS DE RIESGOS INHER Y RESID'!$I$17='MATRIZ DE RIESGOS DE SST'!Y344,Y344&lt;'MAPAS DE RIESGOS INHER Y RESID'!$J$17+1),'MAPAS DE RIESGOS INHER Y RESID'!$M$17,'MAPAS DE RIESGOS INHER Y RESID'!$M$16)))</f>
        <v>BAJO</v>
      </c>
      <c r="AA344" s="99" t="str">
        <f>VLOOKUP('MATRIZ DE RIESGOS DE SST'!Z344,'TABLA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45" spans="1:27" ht="292.5" x14ac:dyDescent="0.25">
      <c r="A345" s="123"/>
      <c r="B345" s="123"/>
      <c r="C345" s="123"/>
      <c r="D345" s="123"/>
      <c r="E345" s="123"/>
      <c r="F345" s="123"/>
      <c r="G345" s="123"/>
      <c r="H345" s="123"/>
      <c r="I345" s="123"/>
      <c r="J345" s="101" t="s">
        <v>424</v>
      </c>
      <c r="K345" s="100" t="s">
        <v>443</v>
      </c>
      <c r="L345" s="101" t="s">
        <v>85</v>
      </c>
      <c r="M345" s="76" t="s">
        <v>176</v>
      </c>
      <c r="N345" s="111">
        <f>VLOOKUP('MATRIZ DE RIESGOS DE SST'!M345,'MAPAS DE RIESGOS INHER Y RESID'!$E$3:$F$7,2,FALSE)</f>
        <v>3</v>
      </c>
      <c r="O345" s="76" t="s">
        <v>187</v>
      </c>
      <c r="P345" s="111">
        <f>VLOOKUP('MATRIZ DE RIESGOS DE SST'!O345,'MAPAS DE RIESGOS INHER Y RESID'!$O$3:$P$7,2,FALSE)</f>
        <v>256</v>
      </c>
      <c r="Q345" s="111">
        <f t="shared" si="63"/>
        <v>768</v>
      </c>
      <c r="R345" s="76" t="str">
        <f>IF(OR('MAPAS DE RIESGOS INHER Y RESID'!$G$7='MATRIZ DE RIESGOS DE SST'!Q345,Q345&lt;'MAPAS DE RIESGOS INHER Y RESID'!$G$3+1),'MAPAS DE RIESGOS INHER Y RESID'!$M$6,IF(OR('MAPAS DE RIESGOS INHER Y RESID'!$H$5='MATRIZ DE RIESGOS DE SST'!Q345,Q345&lt;'MAPAS DE RIESGOS INHER Y RESID'!$I$5+1),'MAPAS DE RIESGOS INHER Y RESID'!$M$5,IF(OR('MAPAS DE RIESGOS INHER Y RESID'!$I$4='MATRIZ DE RIESGOS DE SST'!Q345,Q345&lt;'MAPAS DE RIESGOS INHER Y RESID'!$J$4+1),'MAPAS DE RIESGOS INHER Y RESID'!$M$4,'MAPAS DE RIESGOS INHER Y RESID'!$M$3)))</f>
        <v>ALTO</v>
      </c>
      <c r="S345" s="116"/>
      <c r="T345" s="116" t="s">
        <v>266</v>
      </c>
      <c r="U345" s="116"/>
      <c r="V345" s="117" t="s">
        <v>447</v>
      </c>
      <c r="W345" s="118" t="s">
        <v>177</v>
      </c>
      <c r="X345" s="92">
        <f>VLOOKUP(W345,'MAPAS DE RIESGOS INHER Y RESID'!$E$16:$F$18,2,FALSE)</f>
        <v>0.9</v>
      </c>
      <c r="Y345" s="119">
        <f t="shared" si="64"/>
        <v>76.799999999999955</v>
      </c>
      <c r="Z345" s="76" t="str">
        <f>IF(OR('MAPAS DE RIESGOS INHER Y RESID'!$G$18='MATRIZ DE RIESGOS DE SST'!Y345,Y345&lt;'MAPAS DE RIESGOS INHER Y RESID'!$G$16+1),'MAPAS DE RIESGOS INHER Y RESID'!$M$19,IF(OR('MAPAS DE RIESGOS INHER Y RESID'!$H$17='MATRIZ DE RIESGOS DE SST'!Y345,Y345&lt;'MAPAS DE RIESGOS INHER Y RESID'!$I$18+1),'MAPAS DE RIESGOS INHER Y RESID'!$M$18,IF(OR('MAPAS DE RIESGOS INHER Y RESID'!$I$17='MATRIZ DE RIESGOS DE SST'!Y345,Y345&lt;'MAPAS DE RIESGOS INHER Y RESID'!$J$17+1),'MAPAS DE RIESGOS INHER Y RESID'!$M$17,'MAPAS DE RIESGOS INHER Y RESID'!$M$16)))</f>
        <v>MODERADO</v>
      </c>
      <c r="AA345" s="99" t="str">
        <f>VLOOKUP('MATRIZ DE RIESGOS DE SST'!Z345,'TABLA DE CRITERIOS'!$A$25:$B$28,2,FALSE)</f>
        <v>Reforzar la divulgación y aplicación de los controles existentes para mejorar su eficacia o complementar dichos controles estableciendo el plan de acción necesario, teniendo en cuenta la jerarquía de definición de controles.</v>
      </c>
    </row>
    <row r="346" spans="1:27" ht="195" x14ac:dyDescent="0.25">
      <c r="A346" s="123"/>
      <c r="B346" s="123"/>
      <c r="C346" s="123"/>
      <c r="D346" s="123"/>
      <c r="E346" s="123"/>
      <c r="F346" s="123"/>
      <c r="G346" s="123"/>
      <c r="H346" s="123"/>
      <c r="I346" s="123"/>
      <c r="J346" s="101" t="s">
        <v>416</v>
      </c>
      <c r="K346" s="100" t="s">
        <v>421</v>
      </c>
      <c r="L346" s="101" t="s">
        <v>765</v>
      </c>
      <c r="M346" s="76" t="s">
        <v>182</v>
      </c>
      <c r="N346" s="111">
        <f>VLOOKUP('MATRIZ DE RIESGOS DE SST'!M346,'MAPAS DE RIESGOS INHER Y RESID'!$E$3:$F$7,2,FALSE)</f>
        <v>2</v>
      </c>
      <c r="O346" s="76" t="s">
        <v>185</v>
      </c>
      <c r="P346" s="111">
        <f>VLOOKUP('MATRIZ DE RIESGOS DE SST'!O346,'MAPAS DE RIESGOS INHER Y RESID'!$O$3:$P$7,2,FALSE)</f>
        <v>4</v>
      </c>
      <c r="Q346" s="111">
        <f t="shared" si="63"/>
        <v>8</v>
      </c>
      <c r="R346" s="76" t="str">
        <f>IF(OR('MAPAS DE RIESGOS INHER Y RESID'!$G$7='MATRIZ DE RIESGOS DE SST'!Q346,Q346&lt;'MAPAS DE RIESGOS INHER Y RESID'!$G$3+1),'MAPAS DE RIESGOS INHER Y RESID'!$M$6,IF(OR('MAPAS DE RIESGOS INHER Y RESID'!$H$5='MATRIZ DE RIESGOS DE SST'!Q346,Q346&lt;'MAPAS DE RIESGOS INHER Y RESID'!$I$5+1),'MAPAS DE RIESGOS INHER Y RESID'!$M$5,IF(OR('MAPAS DE RIESGOS INHER Y RESID'!$I$4='MATRIZ DE RIESGOS DE SST'!Q346,Q346&lt;'MAPAS DE RIESGOS INHER Y RESID'!$J$4+1),'MAPAS DE RIESGOS INHER Y RESID'!$M$4,'MAPAS DE RIESGOS INHER Y RESID'!$M$3)))</f>
        <v>BAJO</v>
      </c>
      <c r="S346" s="116"/>
      <c r="T346" s="116"/>
      <c r="U346" s="116" t="s">
        <v>419</v>
      </c>
      <c r="V346" s="117" t="s">
        <v>423</v>
      </c>
      <c r="W346" s="118" t="s">
        <v>177</v>
      </c>
      <c r="X346" s="92">
        <f>VLOOKUP(W346,'MAPAS DE RIESGOS INHER Y RESID'!$E$16:$F$18,2,FALSE)</f>
        <v>0.9</v>
      </c>
      <c r="Y346" s="119">
        <f t="shared" si="64"/>
        <v>0.79999999999999982</v>
      </c>
      <c r="Z346" s="76" t="str">
        <f>IF(OR('MAPAS DE RIESGOS INHER Y RESID'!$G$18='MATRIZ DE RIESGOS DE SST'!Y346,Y346&lt;'MAPAS DE RIESGOS INHER Y RESID'!$G$16+1),'MAPAS DE RIESGOS INHER Y RESID'!$M$19,IF(OR('MAPAS DE RIESGOS INHER Y RESID'!$H$17='MATRIZ DE RIESGOS DE SST'!Y346,Y346&lt;'MAPAS DE RIESGOS INHER Y RESID'!$I$18+1),'MAPAS DE RIESGOS INHER Y RESID'!$M$18,IF(OR('MAPAS DE RIESGOS INHER Y RESID'!$I$17='MATRIZ DE RIESGOS DE SST'!Y346,Y346&lt;'MAPAS DE RIESGOS INHER Y RESID'!$J$17+1),'MAPAS DE RIESGOS INHER Y RESID'!$M$17,'MAPAS DE RIESGOS INHER Y RESID'!$M$16)))</f>
        <v>BAJO</v>
      </c>
      <c r="AA346" s="99" t="str">
        <f>VLOOKUP('MATRIZ DE RIESGOS DE SST'!Z346,'TABLA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47" spans="1:27" ht="175.5" x14ac:dyDescent="0.25">
      <c r="A347" s="123"/>
      <c r="B347" s="123"/>
      <c r="C347" s="123"/>
      <c r="D347" s="123"/>
      <c r="E347" s="123"/>
      <c r="F347" s="123"/>
      <c r="G347" s="123"/>
      <c r="H347" s="123"/>
      <c r="I347" s="123"/>
      <c r="J347" s="100" t="s">
        <v>489</v>
      </c>
      <c r="K347" s="100" t="s">
        <v>504</v>
      </c>
      <c r="L347" s="101" t="s">
        <v>491</v>
      </c>
      <c r="M347" s="76" t="s">
        <v>182</v>
      </c>
      <c r="N347" s="111">
        <f>VLOOKUP('MATRIZ DE RIESGOS DE SST'!M347,'MAPAS DE RIESGOS INHER Y RESID'!$E$3:$F$7,2,FALSE)</f>
        <v>2</v>
      </c>
      <c r="O347" s="76" t="s">
        <v>186</v>
      </c>
      <c r="P347" s="111">
        <f>VLOOKUP('MATRIZ DE RIESGOS DE SST'!O347,'MAPAS DE RIESGOS INHER Y RESID'!$O$3:$P$7,2,FALSE)</f>
        <v>16</v>
      </c>
      <c r="Q347" s="111">
        <f t="shared" si="63"/>
        <v>32</v>
      </c>
      <c r="R347" s="76" t="str">
        <f>IF(OR('MAPAS DE RIESGOS INHER Y RESID'!$G$7='MATRIZ DE RIESGOS DE SST'!Q347,Q347&lt;'MAPAS DE RIESGOS INHER Y RESID'!$G$3+1),'MAPAS DE RIESGOS INHER Y RESID'!$M$6,IF(OR('MAPAS DE RIESGOS INHER Y RESID'!$H$5='MATRIZ DE RIESGOS DE SST'!Q347,Q347&lt;'MAPAS DE RIESGOS INHER Y RESID'!$I$5+1),'MAPAS DE RIESGOS INHER Y RESID'!$M$5,IF(OR('MAPAS DE RIESGOS INHER Y RESID'!$I$4='MATRIZ DE RIESGOS DE SST'!Q347,Q347&lt;'MAPAS DE RIESGOS INHER Y RESID'!$J$4+1),'MAPAS DE RIESGOS INHER Y RESID'!$M$4,'MAPAS DE RIESGOS INHER Y RESID'!$M$3)))</f>
        <v>MODERADO</v>
      </c>
      <c r="S347" s="116"/>
      <c r="T347" s="116" t="s">
        <v>500</v>
      </c>
      <c r="U347" s="116" t="s">
        <v>452</v>
      </c>
      <c r="V347" s="117" t="s">
        <v>257</v>
      </c>
      <c r="W347" s="118" t="s">
        <v>176</v>
      </c>
      <c r="X347" s="92">
        <f>VLOOKUP(W347,'MAPAS DE RIESGOS INHER Y RESID'!$E$16:$F$18,2,FALSE)</f>
        <v>0.4</v>
      </c>
      <c r="Y347" s="119">
        <f t="shared" si="64"/>
        <v>19.2</v>
      </c>
      <c r="Z347" s="76" t="str">
        <f>IF(OR('MAPAS DE RIESGOS INHER Y RESID'!$G$18='MATRIZ DE RIESGOS DE SST'!Y347,Y347&lt;'MAPAS DE RIESGOS INHER Y RESID'!$G$16+1),'MAPAS DE RIESGOS INHER Y RESID'!$M$19,IF(OR('MAPAS DE RIESGOS INHER Y RESID'!$H$17='MATRIZ DE RIESGOS DE SST'!Y347,Y347&lt;'MAPAS DE RIESGOS INHER Y RESID'!$I$18+1),'MAPAS DE RIESGOS INHER Y RESID'!$M$18,IF(OR('MAPAS DE RIESGOS INHER Y RESID'!$I$17='MATRIZ DE RIESGOS DE SST'!Y347,Y347&lt;'MAPAS DE RIESGOS INHER Y RESID'!$J$17+1),'MAPAS DE RIESGOS INHER Y RESID'!$M$17,'MAPAS DE RIESGOS INHER Y RESID'!$M$16)))</f>
        <v>MODERADO</v>
      </c>
      <c r="AA347" s="99" t="str">
        <f>VLOOKUP('MATRIZ DE RIESGOS DE SST'!Z347,'TABLA DE CRITERIOS'!$A$25:$B$28,2,FALSE)</f>
        <v>Reforzar la divulgación y aplicación de los controles existentes para mejorar su eficacia o complementar dichos controles estableciendo el plan de acción necesario, teniendo en cuenta la jerarquía de definición de controles.</v>
      </c>
    </row>
    <row r="348" spans="1:27" ht="195" x14ac:dyDescent="0.25">
      <c r="A348" s="124"/>
      <c r="B348" s="123"/>
      <c r="C348" s="123"/>
      <c r="D348" s="123"/>
      <c r="E348" s="123"/>
      <c r="F348" s="123"/>
      <c r="G348" s="123"/>
      <c r="H348" s="123"/>
      <c r="I348" s="123"/>
      <c r="J348" s="102" t="s">
        <v>567</v>
      </c>
      <c r="K348" s="102" t="s">
        <v>565</v>
      </c>
      <c r="L348" s="99" t="s">
        <v>113</v>
      </c>
      <c r="M348" s="76" t="s">
        <v>182</v>
      </c>
      <c r="N348" s="111">
        <f>VLOOKUP('MATRIZ DE RIESGOS DE SST'!M348,'MAPAS DE RIESGOS INHER Y RESID'!$E$3:$F$7,2,FALSE)</f>
        <v>2</v>
      </c>
      <c r="O348" s="76" t="s">
        <v>185</v>
      </c>
      <c r="P348" s="111">
        <f>VLOOKUP('MATRIZ DE RIESGOS DE SST'!O348,'MAPAS DE RIESGOS INHER Y RESID'!$O$3:$P$7,2,FALSE)</f>
        <v>4</v>
      </c>
      <c r="Q348" s="111">
        <f t="shared" si="63"/>
        <v>8</v>
      </c>
      <c r="R348" s="76" t="str">
        <f>IF(OR('MAPAS DE RIESGOS INHER Y RESID'!$G$7='MATRIZ DE RIESGOS DE SST'!Q348,Q348&lt;'MAPAS DE RIESGOS INHER Y RESID'!$G$3+1),'MAPAS DE RIESGOS INHER Y RESID'!$M$6,IF(OR('MAPAS DE RIESGOS INHER Y RESID'!$H$5='MATRIZ DE RIESGOS DE SST'!Q348,Q348&lt;'MAPAS DE RIESGOS INHER Y RESID'!$I$5+1),'MAPAS DE RIESGOS INHER Y RESID'!$M$5,IF(OR('MAPAS DE RIESGOS INHER Y RESID'!$I$4='MATRIZ DE RIESGOS DE SST'!Q348,Q348&lt;'MAPAS DE RIESGOS INHER Y RESID'!$J$4+1),'MAPAS DE RIESGOS INHER Y RESID'!$M$4,'MAPAS DE RIESGOS INHER Y RESID'!$M$3)))</f>
        <v>BAJO</v>
      </c>
      <c r="S348" s="116"/>
      <c r="T348" s="116"/>
      <c r="U348" s="116" t="s">
        <v>566</v>
      </c>
      <c r="V348" s="117" t="s">
        <v>257</v>
      </c>
      <c r="W348" s="118" t="s">
        <v>177</v>
      </c>
      <c r="X348" s="92">
        <f>VLOOKUP(W348,'MAPAS DE RIESGOS INHER Y RESID'!$E$16:$F$18,2,FALSE)</f>
        <v>0.9</v>
      </c>
      <c r="Y348" s="119">
        <f t="shared" si="64"/>
        <v>0.79999999999999982</v>
      </c>
      <c r="Z348" s="76" t="str">
        <f>IF(OR('MAPAS DE RIESGOS INHER Y RESID'!$G$18='MATRIZ DE RIESGOS DE SST'!Y348,Y348&lt;'MAPAS DE RIESGOS INHER Y RESID'!$G$16+1),'MAPAS DE RIESGOS INHER Y RESID'!$M$19,IF(OR('MAPAS DE RIESGOS INHER Y RESID'!$H$17='MATRIZ DE RIESGOS DE SST'!Y348,Y348&lt;'MAPAS DE RIESGOS INHER Y RESID'!$I$18+1),'MAPAS DE RIESGOS INHER Y RESID'!$M$18,IF(OR('MAPAS DE RIESGOS INHER Y RESID'!$I$17='MATRIZ DE RIESGOS DE SST'!Y348,Y348&lt;'MAPAS DE RIESGOS INHER Y RESID'!$J$17+1),'MAPAS DE RIESGOS INHER Y RESID'!$M$17,'MAPAS DE RIESGOS INHER Y RESID'!$M$16)))</f>
        <v>BAJO</v>
      </c>
      <c r="AA348" s="99" t="str">
        <f>VLOOKUP('MATRIZ DE RIESGOS DE SST'!Z348,'TABLA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49" spans="1:27" ht="234" x14ac:dyDescent="0.25">
      <c r="A349" s="122" t="s">
        <v>610</v>
      </c>
      <c r="B349" s="122" t="s">
        <v>787</v>
      </c>
      <c r="C349" s="122" t="s">
        <v>245</v>
      </c>
      <c r="D349" s="122"/>
      <c r="E349" s="122" t="s">
        <v>245</v>
      </c>
      <c r="F349" s="122"/>
      <c r="G349" s="122"/>
      <c r="H349" s="122"/>
      <c r="I349" s="122" t="s">
        <v>770</v>
      </c>
      <c r="J349" s="99" t="s">
        <v>276</v>
      </c>
      <c r="K349" s="102" t="s">
        <v>682</v>
      </c>
      <c r="L349" s="99" t="s">
        <v>683</v>
      </c>
      <c r="M349" s="76" t="s">
        <v>182</v>
      </c>
      <c r="N349" s="111">
        <f>VLOOKUP('MATRIZ DE RIESGOS DE SST'!M349,'MAPAS DE RIESGOS INHER Y RESID'!$E$3:$F$7,2,FALSE)</f>
        <v>2</v>
      </c>
      <c r="O349" s="76" t="s">
        <v>186</v>
      </c>
      <c r="P349" s="111">
        <f>VLOOKUP('MATRIZ DE RIESGOS DE SST'!O349,'MAPAS DE RIESGOS INHER Y RESID'!$O$3:$P$7,2,FALSE)</f>
        <v>16</v>
      </c>
      <c r="Q349" s="111">
        <f t="shared" ref="Q349:Q354" si="65">+N349*P349</f>
        <v>32</v>
      </c>
      <c r="R349" s="76" t="str">
        <f>IF(OR('MAPAS DE RIESGOS INHER Y RESID'!$G$7='MATRIZ DE RIESGOS DE SST'!Q349,Q349&lt;'MAPAS DE RIESGOS INHER Y RESID'!$G$3+1),'MAPAS DE RIESGOS INHER Y RESID'!$M$6,IF(OR('MAPAS DE RIESGOS INHER Y RESID'!$H$5='MATRIZ DE RIESGOS DE SST'!Q349,Q349&lt;'MAPAS DE RIESGOS INHER Y RESID'!$I$5+1),'MAPAS DE RIESGOS INHER Y RESID'!$M$5,IF(OR('MAPAS DE RIESGOS INHER Y RESID'!$I$4='MATRIZ DE RIESGOS DE SST'!Q349,Q349&lt;'MAPAS DE RIESGOS INHER Y RESID'!$J$4+1),'MAPAS DE RIESGOS INHER Y RESID'!$M$4,'MAPAS DE RIESGOS INHER Y RESID'!$M$3)))</f>
        <v>MODERADO</v>
      </c>
      <c r="S349" s="116"/>
      <c r="T349" s="116"/>
      <c r="U349" s="116" t="s">
        <v>645</v>
      </c>
      <c r="V349" s="117" t="s">
        <v>772</v>
      </c>
      <c r="W349" s="118" t="s">
        <v>177</v>
      </c>
      <c r="X349" s="92">
        <f>VLOOKUP(W349,'MAPAS DE RIESGOS INHER Y RESID'!$E$16:$F$18,2,FALSE)</f>
        <v>0.9</v>
      </c>
      <c r="Y349" s="119">
        <f t="shared" ref="Y349:Y362" si="66">Q349-(Q349*X349)</f>
        <v>3.1999999999999993</v>
      </c>
      <c r="Z349" s="76" t="str">
        <f>IF(OR('MAPAS DE RIESGOS INHER Y RESID'!$G$18='MATRIZ DE RIESGOS DE SST'!Y349,Y349&lt;'MAPAS DE RIESGOS INHER Y RESID'!$G$16+1),'MAPAS DE RIESGOS INHER Y RESID'!$M$19,IF(OR('MAPAS DE RIESGOS INHER Y RESID'!$H$17='MATRIZ DE RIESGOS DE SST'!Y349,Y349&lt;'MAPAS DE RIESGOS INHER Y RESID'!$I$18+1),'MAPAS DE RIESGOS INHER Y RESID'!$M$18,IF(OR('MAPAS DE RIESGOS INHER Y RESID'!$I$17='MATRIZ DE RIESGOS DE SST'!Y349,Y349&lt;'MAPAS DE RIESGOS INHER Y RESID'!$J$17+1),'MAPAS DE RIESGOS INHER Y RESID'!$M$17,'MAPAS DE RIESGOS INHER Y RESID'!$M$16)))</f>
        <v>BAJO</v>
      </c>
      <c r="AA349" s="99" t="str">
        <f>VLOOKUP('MATRIZ DE RIESGOS DE SST'!Z349,'TABLA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50" spans="1:27" ht="195" x14ac:dyDescent="0.25">
      <c r="A350" s="123"/>
      <c r="B350" s="123"/>
      <c r="C350" s="123"/>
      <c r="D350" s="123"/>
      <c r="E350" s="123"/>
      <c r="F350" s="123"/>
      <c r="G350" s="123"/>
      <c r="H350" s="123"/>
      <c r="I350" s="123"/>
      <c r="J350" s="99" t="s">
        <v>277</v>
      </c>
      <c r="K350" s="102" t="s">
        <v>311</v>
      </c>
      <c r="L350" s="99" t="s">
        <v>685</v>
      </c>
      <c r="M350" s="76" t="s">
        <v>176</v>
      </c>
      <c r="N350" s="111">
        <f>VLOOKUP('MATRIZ DE RIESGOS DE SST'!M350,'MAPAS DE RIESGOS INHER Y RESID'!$E$3:$F$7,2,FALSE)</f>
        <v>3</v>
      </c>
      <c r="O350" s="76" t="s">
        <v>186</v>
      </c>
      <c r="P350" s="111">
        <f>VLOOKUP('MATRIZ DE RIESGOS DE SST'!O350,'MAPAS DE RIESGOS INHER Y RESID'!$O$3:$P$7,2,FALSE)</f>
        <v>16</v>
      </c>
      <c r="Q350" s="111">
        <f t="shared" si="65"/>
        <v>48</v>
      </c>
      <c r="R350" s="76" t="str">
        <f>IF(OR('MAPAS DE RIESGOS INHER Y RESID'!$G$7='MATRIZ DE RIESGOS DE SST'!Q350,Q350&lt;'MAPAS DE RIESGOS INHER Y RESID'!$G$3+1),'MAPAS DE RIESGOS INHER Y RESID'!$M$6,IF(OR('MAPAS DE RIESGOS INHER Y RESID'!$H$5='MATRIZ DE RIESGOS DE SST'!Q350,Q350&lt;'MAPAS DE RIESGOS INHER Y RESID'!$I$5+1),'MAPAS DE RIESGOS INHER Y RESID'!$M$5,IF(OR('MAPAS DE RIESGOS INHER Y RESID'!$I$4='MATRIZ DE RIESGOS DE SST'!Q350,Q350&lt;'MAPAS DE RIESGOS INHER Y RESID'!$J$4+1),'MAPAS DE RIESGOS INHER Y RESID'!$M$4,'MAPAS DE RIESGOS INHER Y RESID'!$M$3)))</f>
        <v>MODERADO</v>
      </c>
      <c r="S350" s="116"/>
      <c r="T350" s="116"/>
      <c r="U350" s="116" t="s">
        <v>689</v>
      </c>
      <c r="V350" s="117"/>
      <c r="W350" s="118" t="s">
        <v>177</v>
      </c>
      <c r="X350" s="92">
        <f>VLOOKUP(W350,'MAPAS DE RIESGOS INHER Y RESID'!$E$16:$F$18,2,FALSE)</f>
        <v>0.9</v>
      </c>
      <c r="Y350" s="119">
        <f t="shared" si="66"/>
        <v>4.7999999999999972</v>
      </c>
      <c r="Z350" s="76" t="str">
        <f>IF(OR('MAPAS DE RIESGOS INHER Y RESID'!$G$18='MATRIZ DE RIESGOS DE SST'!Y350,Y350&lt;'MAPAS DE RIESGOS INHER Y RESID'!$G$16+1),'MAPAS DE RIESGOS INHER Y RESID'!$M$19,IF(OR('MAPAS DE RIESGOS INHER Y RESID'!$H$17='MATRIZ DE RIESGOS DE SST'!Y350,Y350&lt;'MAPAS DE RIESGOS INHER Y RESID'!$I$18+1),'MAPAS DE RIESGOS INHER Y RESID'!$M$18,IF(OR('MAPAS DE RIESGOS INHER Y RESID'!$I$17='MATRIZ DE RIESGOS DE SST'!Y350,Y350&lt;'MAPAS DE RIESGOS INHER Y RESID'!$J$17+1),'MAPAS DE RIESGOS INHER Y RESID'!$M$17,'MAPAS DE RIESGOS INHER Y RESID'!$M$16)))</f>
        <v>BAJO</v>
      </c>
      <c r="AA350" s="99" t="str">
        <f>VLOOKUP('MATRIZ DE RIESGOS DE SST'!Z350,'TABLA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51" spans="1:27" ht="156" x14ac:dyDescent="0.25">
      <c r="A351" s="123"/>
      <c r="B351" s="123"/>
      <c r="C351" s="123"/>
      <c r="D351" s="123"/>
      <c r="E351" s="123"/>
      <c r="F351" s="123"/>
      <c r="G351" s="123"/>
      <c r="H351" s="123"/>
      <c r="I351" s="123"/>
      <c r="J351" s="100" t="s">
        <v>278</v>
      </c>
      <c r="K351" s="100" t="s">
        <v>314</v>
      </c>
      <c r="L351" s="101" t="s">
        <v>690</v>
      </c>
      <c r="M351" s="76" t="s">
        <v>182</v>
      </c>
      <c r="N351" s="111">
        <f>VLOOKUP('MATRIZ DE RIESGOS DE SST'!M351,'MAPAS DE RIESGOS INHER Y RESID'!$E$3:$F$7,2,FALSE)</f>
        <v>2</v>
      </c>
      <c r="O351" s="76" t="s">
        <v>187</v>
      </c>
      <c r="P351" s="111">
        <f>VLOOKUP('MATRIZ DE RIESGOS DE SST'!O351,'MAPAS DE RIESGOS INHER Y RESID'!$O$3:$P$7,2,FALSE)</f>
        <v>256</v>
      </c>
      <c r="Q351" s="111">
        <f t="shared" si="65"/>
        <v>512</v>
      </c>
      <c r="R351" s="76" t="str">
        <f>IF(OR('MAPAS DE RIESGOS INHER Y RESID'!$G$7='MATRIZ DE RIESGOS DE SST'!Q351,Q351&lt;'MAPAS DE RIESGOS INHER Y RESID'!$G$3+1),'MAPAS DE RIESGOS INHER Y RESID'!$M$6,IF(OR('MAPAS DE RIESGOS INHER Y RESID'!$H$5='MATRIZ DE RIESGOS DE SST'!Q351,Q351&lt;'MAPAS DE RIESGOS INHER Y RESID'!$I$5+1),'MAPAS DE RIESGOS INHER Y RESID'!$M$5,IF(OR('MAPAS DE RIESGOS INHER Y RESID'!$I$4='MATRIZ DE RIESGOS DE SST'!Q351,Q351&lt;'MAPAS DE RIESGOS INHER Y RESID'!$J$4+1),'MAPAS DE RIESGOS INHER Y RESID'!$M$4,'MAPAS DE RIESGOS INHER Y RESID'!$M$3)))</f>
        <v>ALTO</v>
      </c>
      <c r="S351" s="116"/>
      <c r="T351" s="116" t="s">
        <v>693</v>
      </c>
      <c r="U351" s="116" t="s">
        <v>691</v>
      </c>
      <c r="V351" s="117" t="s">
        <v>692</v>
      </c>
      <c r="W351" s="118" t="s">
        <v>177</v>
      </c>
      <c r="X351" s="92">
        <f>VLOOKUP(W351,'MAPAS DE RIESGOS INHER Y RESID'!$E$16:$F$18,2,FALSE)</f>
        <v>0.9</v>
      </c>
      <c r="Y351" s="119">
        <f t="shared" si="66"/>
        <v>51.199999999999989</v>
      </c>
      <c r="Z351" s="76" t="str">
        <f>IF(OR('MAPAS DE RIESGOS INHER Y RESID'!$G$18='MATRIZ DE RIESGOS DE SST'!Y351,Y351&lt;'MAPAS DE RIESGOS INHER Y RESID'!$G$16+1),'MAPAS DE RIESGOS INHER Y RESID'!$M$19,IF(OR('MAPAS DE RIESGOS INHER Y RESID'!$H$17='MATRIZ DE RIESGOS DE SST'!Y351,Y351&lt;'MAPAS DE RIESGOS INHER Y RESID'!$I$18+1),'MAPAS DE RIESGOS INHER Y RESID'!$M$18,IF(OR('MAPAS DE RIESGOS INHER Y RESID'!$I$17='MATRIZ DE RIESGOS DE SST'!Y351,Y351&lt;'MAPAS DE RIESGOS INHER Y RESID'!$J$17+1),'MAPAS DE RIESGOS INHER Y RESID'!$M$17,'MAPAS DE RIESGOS INHER Y RESID'!$M$16)))</f>
        <v>MODERADO</v>
      </c>
      <c r="AA351" s="99" t="str">
        <f>VLOOKUP('MATRIZ DE RIESGOS DE SST'!Z351,'TABLA DE CRITERIOS'!$A$25:$B$28,2,FALSE)</f>
        <v>Reforzar la divulgación y aplicación de los controles existentes para mejorar su eficacia o complementar dichos controles estableciendo el plan de acción necesario, teniendo en cuenta la jerarquía de definición de controles.</v>
      </c>
    </row>
    <row r="352" spans="1:27" ht="156" x14ac:dyDescent="0.25">
      <c r="A352" s="123"/>
      <c r="B352" s="123"/>
      <c r="C352" s="123"/>
      <c r="D352" s="123"/>
      <c r="E352" s="123"/>
      <c r="F352" s="123"/>
      <c r="G352" s="123"/>
      <c r="H352" s="123"/>
      <c r="I352" s="123"/>
      <c r="J352" s="101" t="s">
        <v>757</v>
      </c>
      <c r="K352" s="100" t="s">
        <v>48</v>
      </c>
      <c r="L352" s="101" t="s">
        <v>713</v>
      </c>
      <c r="M352" s="76" t="s">
        <v>182</v>
      </c>
      <c r="N352" s="111">
        <f>VLOOKUP('MATRIZ DE RIESGOS DE SST'!M352,'MAPAS DE RIESGOS INHER Y RESID'!$E$3:$F$7,2,FALSE)</f>
        <v>2</v>
      </c>
      <c r="O352" s="76" t="s">
        <v>187</v>
      </c>
      <c r="P352" s="111">
        <f>VLOOKUP('MATRIZ DE RIESGOS DE SST'!O352,'MAPAS DE RIESGOS INHER Y RESID'!$O$3:$P$7,2,FALSE)</f>
        <v>256</v>
      </c>
      <c r="Q352" s="111">
        <f t="shared" si="65"/>
        <v>512</v>
      </c>
      <c r="R352" s="76" t="str">
        <f>IF(OR('MAPAS DE RIESGOS INHER Y RESID'!$G$7='MATRIZ DE RIESGOS DE SST'!Q352,Q352&lt;'MAPAS DE RIESGOS INHER Y RESID'!$G$3+1),'MAPAS DE RIESGOS INHER Y RESID'!$M$6,IF(OR('MAPAS DE RIESGOS INHER Y RESID'!$H$5='MATRIZ DE RIESGOS DE SST'!Q352,Q352&lt;'MAPAS DE RIESGOS INHER Y RESID'!$I$5+1),'MAPAS DE RIESGOS INHER Y RESID'!$M$5,IF(OR('MAPAS DE RIESGOS INHER Y RESID'!$I$4='MATRIZ DE RIESGOS DE SST'!Q352,Q352&lt;'MAPAS DE RIESGOS INHER Y RESID'!$J$4+1),'MAPAS DE RIESGOS INHER Y RESID'!$M$4,'MAPAS DE RIESGOS INHER Y RESID'!$M$3)))</f>
        <v>ALTO</v>
      </c>
      <c r="S352" s="116"/>
      <c r="T352" s="116" t="s">
        <v>328</v>
      </c>
      <c r="U352" s="116" t="s">
        <v>714</v>
      </c>
      <c r="V352" s="117"/>
      <c r="W352" s="118" t="s">
        <v>177</v>
      </c>
      <c r="X352" s="92">
        <f>VLOOKUP(W352,'MAPAS DE RIESGOS INHER Y RESID'!$E$16:$F$18,2,FALSE)</f>
        <v>0.9</v>
      </c>
      <c r="Y352" s="119">
        <f t="shared" si="66"/>
        <v>51.199999999999989</v>
      </c>
      <c r="Z352" s="76" t="str">
        <f>IF(OR('MAPAS DE RIESGOS INHER Y RESID'!$G$18='MATRIZ DE RIESGOS DE SST'!Y352,Y352&lt;'MAPAS DE RIESGOS INHER Y RESID'!$G$16+1),'MAPAS DE RIESGOS INHER Y RESID'!$M$19,IF(OR('MAPAS DE RIESGOS INHER Y RESID'!$H$17='MATRIZ DE RIESGOS DE SST'!Y352,Y352&lt;'MAPAS DE RIESGOS INHER Y RESID'!$I$18+1),'MAPAS DE RIESGOS INHER Y RESID'!$M$18,IF(OR('MAPAS DE RIESGOS INHER Y RESID'!$I$17='MATRIZ DE RIESGOS DE SST'!Y352,Y352&lt;'MAPAS DE RIESGOS INHER Y RESID'!$J$17+1),'MAPAS DE RIESGOS INHER Y RESID'!$M$17,'MAPAS DE RIESGOS INHER Y RESID'!$M$16)))</f>
        <v>MODERADO</v>
      </c>
      <c r="AA352" s="99" t="str">
        <f>VLOOKUP('MATRIZ DE RIESGOS DE SST'!Z352,'TABLA DE CRITERIOS'!$A$25:$B$28,2,FALSE)</f>
        <v>Reforzar la divulgación y aplicación de los controles existentes para mejorar su eficacia o complementar dichos controles estableciendo el plan de acción necesario, teniendo en cuenta la jerarquía de definición de controles.</v>
      </c>
    </row>
    <row r="353" spans="1:27" ht="214.5" x14ac:dyDescent="0.25">
      <c r="A353" s="123"/>
      <c r="B353" s="123"/>
      <c r="C353" s="123"/>
      <c r="D353" s="123"/>
      <c r="E353" s="123"/>
      <c r="F353" s="123"/>
      <c r="G353" s="123"/>
      <c r="H353" s="123"/>
      <c r="I353" s="123"/>
      <c r="J353" s="100" t="s">
        <v>284</v>
      </c>
      <c r="K353" s="100" t="s">
        <v>48</v>
      </c>
      <c r="L353" s="101" t="s">
        <v>715</v>
      </c>
      <c r="M353" s="76" t="s">
        <v>182</v>
      </c>
      <c r="N353" s="111">
        <f>VLOOKUP('MATRIZ DE RIESGOS DE SST'!M353,'MAPAS DE RIESGOS INHER Y RESID'!$E$3:$F$7,2,FALSE)</f>
        <v>2</v>
      </c>
      <c r="O353" s="76" t="s">
        <v>186</v>
      </c>
      <c r="P353" s="111">
        <f>VLOOKUP('MATRIZ DE RIESGOS DE SST'!O353,'MAPAS DE RIESGOS INHER Y RESID'!$O$3:$P$7,2,FALSE)</f>
        <v>16</v>
      </c>
      <c r="Q353" s="111">
        <f t="shared" si="65"/>
        <v>32</v>
      </c>
      <c r="R353" s="76" t="str">
        <f>IF(OR('MAPAS DE RIESGOS INHER Y RESID'!$G$7='MATRIZ DE RIESGOS DE SST'!Q353,Q353&lt;'MAPAS DE RIESGOS INHER Y RESID'!$G$3+1),'MAPAS DE RIESGOS INHER Y RESID'!$M$6,IF(OR('MAPAS DE RIESGOS INHER Y RESID'!$H$5='MATRIZ DE RIESGOS DE SST'!Q353,Q353&lt;'MAPAS DE RIESGOS INHER Y RESID'!$I$5+1),'MAPAS DE RIESGOS INHER Y RESID'!$M$5,IF(OR('MAPAS DE RIESGOS INHER Y RESID'!$I$4='MATRIZ DE RIESGOS DE SST'!Q353,Q353&lt;'MAPAS DE RIESGOS INHER Y RESID'!$J$4+1),'MAPAS DE RIESGOS INHER Y RESID'!$M$4,'MAPAS DE RIESGOS INHER Y RESID'!$M$3)))</f>
        <v>MODERADO</v>
      </c>
      <c r="S353" s="116"/>
      <c r="T353" s="116" t="s">
        <v>774</v>
      </c>
      <c r="U353" s="116" t="s">
        <v>327</v>
      </c>
      <c r="V353" s="117" t="s">
        <v>711</v>
      </c>
      <c r="W353" s="118" t="s">
        <v>177</v>
      </c>
      <c r="X353" s="92">
        <f>VLOOKUP(W353,'MAPAS DE RIESGOS INHER Y RESID'!$E$16:$F$18,2,FALSE)</f>
        <v>0.9</v>
      </c>
      <c r="Y353" s="119">
        <f t="shared" si="66"/>
        <v>3.1999999999999993</v>
      </c>
      <c r="Z353" s="76" t="str">
        <f>IF(OR('MAPAS DE RIESGOS INHER Y RESID'!$G$18='MATRIZ DE RIESGOS DE SST'!Y353,Y353&lt;'MAPAS DE RIESGOS INHER Y RESID'!$G$16+1),'MAPAS DE RIESGOS INHER Y RESID'!$M$19,IF(OR('MAPAS DE RIESGOS INHER Y RESID'!$H$17='MATRIZ DE RIESGOS DE SST'!Y353,Y353&lt;'MAPAS DE RIESGOS INHER Y RESID'!$I$18+1),'MAPAS DE RIESGOS INHER Y RESID'!$M$18,IF(OR('MAPAS DE RIESGOS INHER Y RESID'!$I$17='MATRIZ DE RIESGOS DE SST'!Y353,Y353&lt;'MAPAS DE RIESGOS INHER Y RESID'!$J$17+1),'MAPAS DE RIESGOS INHER Y RESID'!$M$17,'MAPAS DE RIESGOS INHER Y RESID'!$M$16)))</f>
        <v>BAJO</v>
      </c>
      <c r="AA353" s="99" t="str">
        <f>VLOOKUP('MATRIZ DE RIESGOS DE SST'!Z353,'TABLA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54" spans="1:27" ht="195" x14ac:dyDescent="0.25">
      <c r="A354" s="123"/>
      <c r="B354" s="123"/>
      <c r="C354" s="123"/>
      <c r="D354" s="123"/>
      <c r="E354" s="123"/>
      <c r="F354" s="123"/>
      <c r="G354" s="123"/>
      <c r="H354" s="123"/>
      <c r="I354" s="123"/>
      <c r="J354" s="100" t="s">
        <v>274</v>
      </c>
      <c r="K354" s="100" t="s">
        <v>775</v>
      </c>
      <c r="L354" s="101" t="s">
        <v>716</v>
      </c>
      <c r="M354" s="76" t="s">
        <v>182</v>
      </c>
      <c r="N354" s="111">
        <f>VLOOKUP('MATRIZ DE RIESGOS DE SST'!M354,'MAPAS DE RIESGOS INHER Y RESID'!$E$3:$F$7,2,FALSE)</f>
        <v>2</v>
      </c>
      <c r="O354" s="76" t="s">
        <v>185</v>
      </c>
      <c r="P354" s="111">
        <f>VLOOKUP('MATRIZ DE RIESGOS DE SST'!O354,'MAPAS DE RIESGOS INHER Y RESID'!$O$3:$P$7,2,FALSE)</f>
        <v>4</v>
      </c>
      <c r="Q354" s="111">
        <f t="shared" si="65"/>
        <v>8</v>
      </c>
      <c r="R354" s="76" t="str">
        <f>IF(OR('MAPAS DE RIESGOS INHER Y RESID'!$G$7='MATRIZ DE RIESGOS DE SST'!Q354,Q354&lt;'MAPAS DE RIESGOS INHER Y RESID'!$G$3+1),'MAPAS DE RIESGOS INHER Y RESID'!$M$6,IF(OR('MAPAS DE RIESGOS INHER Y RESID'!$H$5='MATRIZ DE RIESGOS DE SST'!Q354,Q354&lt;'MAPAS DE RIESGOS INHER Y RESID'!$I$5+1),'MAPAS DE RIESGOS INHER Y RESID'!$M$5,IF(OR('MAPAS DE RIESGOS INHER Y RESID'!$I$4='MATRIZ DE RIESGOS DE SST'!Q354,Q354&lt;'MAPAS DE RIESGOS INHER Y RESID'!$J$4+1),'MAPAS DE RIESGOS INHER Y RESID'!$M$4,'MAPAS DE RIESGOS INHER Y RESID'!$M$3)))</f>
        <v>BAJO</v>
      </c>
      <c r="S354" s="116"/>
      <c r="T354" s="116" t="s">
        <v>776</v>
      </c>
      <c r="U354" s="116" t="s">
        <v>334</v>
      </c>
      <c r="V354" s="117" t="s">
        <v>718</v>
      </c>
      <c r="W354" s="118" t="s">
        <v>177</v>
      </c>
      <c r="X354" s="92">
        <f>VLOOKUP(W354,'MAPAS DE RIESGOS INHER Y RESID'!$E$16:$F$18,2,FALSE)</f>
        <v>0.9</v>
      </c>
      <c r="Y354" s="119">
        <f t="shared" si="66"/>
        <v>0.79999999999999982</v>
      </c>
      <c r="Z354" s="76" t="str">
        <f>IF(OR('MAPAS DE RIESGOS INHER Y RESID'!$G$18='MATRIZ DE RIESGOS DE SST'!Y354,Y354&lt;'MAPAS DE RIESGOS INHER Y RESID'!$G$16+1),'MAPAS DE RIESGOS INHER Y RESID'!$M$19,IF(OR('MAPAS DE RIESGOS INHER Y RESID'!$H$17='MATRIZ DE RIESGOS DE SST'!Y354,Y354&lt;'MAPAS DE RIESGOS INHER Y RESID'!$I$18+1),'MAPAS DE RIESGOS INHER Y RESID'!$M$18,IF(OR('MAPAS DE RIESGOS INHER Y RESID'!$I$17='MATRIZ DE RIESGOS DE SST'!Y354,Y354&lt;'MAPAS DE RIESGOS INHER Y RESID'!$J$17+1),'MAPAS DE RIESGOS INHER Y RESID'!$M$17,'MAPAS DE RIESGOS INHER Y RESID'!$M$16)))</f>
        <v>BAJO</v>
      </c>
      <c r="AA354" s="99" t="str">
        <f>VLOOKUP('MATRIZ DE RIESGOS DE SST'!Z354,'TABLA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55" spans="1:27" ht="156" x14ac:dyDescent="0.25">
      <c r="A355" s="123"/>
      <c r="B355" s="123"/>
      <c r="C355" s="123"/>
      <c r="D355" s="123"/>
      <c r="E355" s="123"/>
      <c r="F355" s="123"/>
      <c r="G355" s="123"/>
      <c r="H355" s="123"/>
      <c r="I355" s="123"/>
      <c r="J355" s="100" t="s">
        <v>285</v>
      </c>
      <c r="K355" s="100" t="s">
        <v>777</v>
      </c>
      <c r="L355" s="101" t="s">
        <v>725</v>
      </c>
      <c r="M355" s="76" t="s">
        <v>176</v>
      </c>
      <c r="N355" s="111">
        <f>VLOOKUP('MATRIZ DE RIESGOS DE SST'!M355,'MAPAS DE RIESGOS INHER Y RESID'!$E$3:$F$7,2,FALSE)</f>
        <v>3</v>
      </c>
      <c r="O355" s="76" t="s">
        <v>187</v>
      </c>
      <c r="P355" s="111">
        <f>VLOOKUP('MATRIZ DE RIESGOS DE SST'!O355,'MAPAS DE RIESGOS INHER Y RESID'!$O$3:$P$7,2,FALSE)</f>
        <v>256</v>
      </c>
      <c r="Q355" s="111">
        <f>+N355*P355</f>
        <v>768</v>
      </c>
      <c r="R355" s="76" t="str">
        <f>IF(OR('MAPAS DE RIESGOS INHER Y RESID'!$G$7='MATRIZ DE RIESGOS DE SST'!Q355,Q355&lt;'MAPAS DE RIESGOS INHER Y RESID'!$G$3+1),'MAPAS DE RIESGOS INHER Y RESID'!$M$6,IF(OR('MAPAS DE RIESGOS INHER Y RESID'!$H$5='MATRIZ DE RIESGOS DE SST'!Q355,Q355&lt;'MAPAS DE RIESGOS INHER Y RESID'!$I$5+1),'MAPAS DE RIESGOS INHER Y RESID'!$M$5,IF(OR('MAPAS DE RIESGOS INHER Y RESID'!$I$4='MATRIZ DE RIESGOS DE SST'!Q355,Q355&lt;'MAPAS DE RIESGOS INHER Y RESID'!$J$4+1),'MAPAS DE RIESGOS INHER Y RESID'!$M$4,'MAPAS DE RIESGOS INHER Y RESID'!$M$3)))</f>
        <v>ALTO</v>
      </c>
      <c r="S355" s="116" t="s">
        <v>778</v>
      </c>
      <c r="T355" s="116" t="s">
        <v>779</v>
      </c>
      <c r="U355" s="116" t="s">
        <v>254</v>
      </c>
      <c r="V355" s="117" t="s">
        <v>255</v>
      </c>
      <c r="W355" s="118" t="s">
        <v>177</v>
      </c>
      <c r="X355" s="92">
        <f>VLOOKUP(W355,'MAPAS DE RIESGOS INHER Y RESID'!$E$16:$F$18,2,FALSE)</f>
        <v>0.9</v>
      </c>
      <c r="Y355" s="119">
        <f t="shared" si="66"/>
        <v>76.799999999999955</v>
      </c>
      <c r="Z355" s="76" t="str">
        <f>IF(OR('MAPAS DE RIESGOS INHER Y RESID'!$G$18='MATRIZ DE RIESGOS DE SST'!Y355,Y355&lt;'MAPAS DE RIESGOS INHER Y RESID'!$G$16+1),'MAPAS DE RIESGOS INHER Y RESID'!$M$19,IF(OR('MAPAS DE RIESGOS INHER Y RESID'!$H$17='MATRIZ DE RIESGOS DE SST'!Y355,Y355&lt;'MAPAS DE RIESGOS INHER Y RESID'!$I$18+1),'MAPAS DE RIESGOS INHER Y RESID'!$M$18,IF(OR('MAPAS DE RIESGOS INHER Y RESID'!$I$17='MATRIZ DE RIESGOS DE SST'!Y355,Y355&lt;'MAPAS DE RIESGOS INHER Y RESID'!$J$17+1),'MAPAS DE RIESGOS INHER Y RESID'!$M$17,'MAPAS DE RIESGOS INHER Y RESID'!$M$16)))</f>
        <v>MODERADO</v>
      </c>
      <c r="AA355" s="99" t="str">
        <f>VLOOKUP('MATRIZ DE RIESGOS DE SST'!Z355,'TABLA DE CRITERIOS'!$A$25:$B$28,2,FALSE)</f>
        <v>Reforzar la divulgación y aplicación de los controles existentes para mejorar su eficacia o complementar dichos controles estableciendo el plan de acción necesario, teniendo en cuenta la jerarquía de definición de controles.</v>
      </c>
    </row>
    <row r="356" spans="1:27" ht="273" x14ac:dyDescent="0.25">
      <c r="A356" s="123"/>
      <c r="B356" s="123"/>
      <c r="C356" s="123"/>
      <c r="D356" s="123"/>
      <c r="E356" s="123"/>
      <c r="F356" s="123"/>
      <c r="G356" s="123"/>
      <c r="H356" s="123"/>
      <c r="I356" s="123"/>
      <c r="J356" s="100" t="s">
        <v>63</v>
      </c>
      <c r="K356" s="100" t="s">
        <v>780</v>
      </c>
      <c r="L356" s="101" t="s">
        <v>65</v>
      </c>
      <c r="M356" s="76" t="s">
        <v>182</v>
      </c>
      <c r="N356" s="111">
        <f>VLOOKUP('MATRIZ DE RIESGOS DE SST'!M356,'MAPAS DE RIESGOS INHER Y RESID'!$E$3:$F$7,2,FALSE)</f>
        <v>2</v>
      </c>
      <c r="O356" s="76" t="s">
        <v>186</v>
      </c>
      <c r="P356" s="111">
        <f>VLOOKUP('MATRIZ DE RIESGOS DE SST'!O356,'MAPAS DE RIESGOS INHER Y RESID'!$O$3:$P$7,2,FALSE)</f>
        <v>16</v>
      </c>
      <c r="Q356" s="111">
        <f t="shared" ref="Q356" si="67">+N356*P356</f>
        <v>32</v>
      </c>
      <c r="R356" s="76" t="str">
        <f>IF(OR('MAPAS DE RIESGOS INHER Y RESID'!$G$7='MATRIZ DE RIESGOS DE SST'!Q356,Q356&lt;'MAPAS DE RIESGOS INHER Y RESID'!$G$3+1),'MAPAS DE RIESGOS INHER Y RESID'!$M$6,IF(OR('MAPAS DE RIESGOS INHER Y RESID'!$H$5='MATRIZ DE RIESGOS DE SST'!Q356,Q356&lt;'MAPAS DE RIESGOS INHER Y RESID'!$I$5+1),'MAPAS DE RIESGOS INHER Y RESID'!$M$5,IF(OR('MAPAS DE RIESGOS INHER Y RESID'!$I$4='MATRIZ DE RIESGOS DE SST'!Q356,Q356&lt;'MAPAS DE RIESGOS INHER Y RESID'!$J$4+1),'MAPAS DE RIESGOS INHER Y RESID'!$M$4,'MAPAS DE RIESGOS INHER Y RESID'!$M$3)))</f>
        <v>MODERADO</v>
      </c>
      <c r="S356" s="116" t="s">
        <v>781</v>
      </c>
      <c r="T356" s="116"/>
      <c r="U356" s="116" t="s">
        <v>782</v>
      </c>
      <c r="V356" s="117" t="s">
        <v>656</v>
      </c>
      <c r="W356" s="118" t="s">
        <v>177</v>
      </c>
      <c r="X356" s="92">
        <f>VLOOKUP(W356,'MAPAS DE RIESGOS INHER Y RESID'!$E$16:$F$18,2,FALSE)</f>
        <v>0.9</v>
      </c>
      <c r="Y356" s="119">
        <f t="shared" si="66"/>
        <v>3.1999999999999993</v>
      </c>
      <c r="Z356" s="76" t="str">
        <f>IF(OR('MAPAS DE RIESGOS INHER Y RESID'!$G$18='MATRIZ DE RIESGOS DE SST'!Y356,Y356&lt;'MAPAS DE RIESGOS INHER Y RESID'!$G$16+1),'MAPAS DE RIESGOS INHER Y RESID'!$M$19,IF(OR('MAPAS DE RIESGOS INHER Y RESID'!$H$17='MATRIZ DE RIESGOS DE SST'!Y356,Y356&lt;'MAPAS DE RIESGOS INHER Y RESID'!$I$18+1),'MAPAS DE RIESGOS INHER Y RESID'!$M$18,IF(OR('MAPAS DE RIESGOS INHER Y RESID'!$I$17='MATRIZ DE RIESGOS DE SST'!Y356,Y356&lt;'MAPAS DE RIESGOS INHER Y RESID'!$J$17+1),'MAPAS DE RIESGOS INHER Y RESID'!$M$17,'MAPAS DE RIESGOS INHER Y RESID'!$M$16)))</f>
        <v>BAJO</v>
      </c>
      <c r="AA356" s="99" t="str">
        <f>VLOOKUP('MATRIZ DE RIESGOS DE SST'!Z356,'TABLA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57" spans="1:27" ht="331.5" x14ac:dyDescent="0.25">
      <c r="A357" s="123"/>
      <c r="B357" s="123"/>
      <c r="C357" s="123"/>
      <c r="D357" s="123"/>
      <c r="E357" s="123"/>
      <c r="F357" s="123"/>
      <c r="G357" s="123"/>
      <c r="H357" s="123"/>
      <c r="I357" s="123"/>
      <c r="J357" s="101" t="s">
        <v>293</v>
      </c>
      <c r="K357" s="100" t="s">
        <v>378</v>
      </c>
      <c r="L357" s="101" t="s">
        <v>70</v>
      </c>
      <c r="M357" s="76" t="s">
        <v>182</v>
      </c>
      <c r="N357" s="111">
        <f>VLOOKUP('MATRIZ DE RIESGOS DE SST'!M357,'MAPAS DE RIESGOS INHER Y RESID'!$E$3:$F$7,2,FALSE)</f>
        <v>2</v>
      </c>
      <c r="O357" s="76" t="s">
        <v>186</v>
      </c>
      <c r="P357" s="111">
        <f>VLOOKUP('MATRIZ DE RIESGOS DE SST'!O357,'MAPAS DE RIESGOS INHER Y RESID'!$O$3:$P$7,2,FALSE)</f>
        <v>16</v>
      </c>
      <c r="Q357" s="111">
        <f t="shared" ref="Q357:Q362" si="68">+N357*P357</f>
        <v>32</v>
      </c>
      <c r="R357" s="76" t="str">
        <f>IF(OR('MAPAS DE RIESGOS INHER Y RESID'!$G$7='MATRIZ DE RIESGOS DE SST'!Q357,Q357&lt;'MAPAS DE RIESGOS INHER Y RESID'!$G$3+1),'MAPAS DE RIESGOS INHER Y RESID'!$M$6,IF(OR('MAPAS DE RIESGOS INHER Y RESID'!$H$5='MATRIZ DE RIESGOS DE SST'!Q357,Q357&lt;'MAPAS DE RIESGOS INHER Y RESID'!$I$5+1),'MAPAS DE RIESGOS INHER Y RESID'!$M$5,IF(OR('MAPAS DE RIESGOS INHER Y RESID'!$I$4='MATRIZ DE RIESGOS DE SST'!Q357,Q357&lt;'MAPAS DE RIESGOS INHER Y RESID'!$J$4+1),'MAPAS DE RIESGOS INHER Y RESID'!$M$4,'MAPAS DE RIESGOS INHER Y RESID'!$M$3)))</f>
        <v>MODERADO</v>
      </c>
      <c r="S357" s="116"/>
      <c r="T357" s="116"/>
      <c r="U357" s="116" t="s">
        <v>269</v>
      </c>
      <c r="V357" s="117" t="s">
        <v>376</v>
      </c>
      <c r="W357" s="118" t="s">
        <v>177</v>
      </c>
      <c r="X357" s="92">
        <f>VLOOKUP(W357,'MAPAS DE RIESGOS INHER Y RESID'!$E$16:$F$18,2,FALSE)</f>
        <v>0.9</v>
      </c>
      <c r="Y357" s="119">
        <f t="shared" si="66"/>
        <v>3.1999999999999993</v>
      </c>
      <c r="Z357" s="76" t="str">
        <f>IF(OR('MAPAS DE RIESGOS INHER Y RESID'!$G$18='MATRIZ DE RIESGOS DE SST'!Y357,Y357&lt;'MAPAS DE RIESGOS INHER Y RESID'!$G$16+1),'MAPAS DE RIESGOS INHER Y RESID'!$M$19,IF(OR('MAPAS DE RIESGOS INHER Y RESID'!$H$17='MATRIZ DE RIESGOS DE SST'!Y357,Y357&lt;'MAPAS DE RIESGOS INHER Y RESID'!$I$18+1),'MAPAS DE RIESGOS INHER Y RESID'!$M$18,IF(OR('MAPAS DE RIESGOS INHER Y RESID'!$I$17='MATRIZ DE RIESGOS DE SST'!Y357,Y357&lt;'MAPAS DE RIESGOS INHER Y RESID'!$J$17+1),'MAPAS DE RIESGOS INHER Y RESID'!$M$17,'MAPAS DE RIESGOS INHER Y RESID'!$M$16)))</f>
        <v>BAJO</v>
      </c>
      <c r="AA357" s="99" t="str">
        <f>VLOOKUP('MATRIZ DE RIESGOS DE SST'!Z357,'TABLA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58" spans="1:27" ht="195" x14ac:dyDescent="0.25">
      <c r="A358" s="123"/>
      <c r="B358" s="123"/>
      <c r="C358" s="123"/>
      <c r="D358" s="123"/>
      <c r="E358" s="123"/>
      <c r="F358" s="123"/>
      <c r="G358" s="123"/>
      <c r="H358" s="123"/>
      <c r="I358" s="123"/>
      <c r="J358" s="101" t="s">
        <v>294</v>
      </c>
      <c r="K358" s="100" t="s">
        <v>381</v>
      </c>
      <c r="L358" s="101" t="s">
        <v>70</v>
      </c>
      <c r="M358" s="76" t="s">
        <v>182</v>
      </c>
      <c r="N358" s="111">
        <f>VLOOKUP('MATRIZ DE RIESGOS DE SST'!M358,'MAPAS DE RIESGOS INHER Y RESID'!$E$3:$F$7,2,FALSE)</f>
        <v>2</v>
      </c>
      <c r="O358" s="76" t="s">
        <v>186</v>
      </c>
      <c r="P358" s="111">
        <f>VLOOKUP('MATRIZ DE RIESGOS DE SST'!O358,'MAPAS DE RIESGOS INHER Y RESID'!$O$3:$P$7,2,FALSE)</f>
        <v>16</v>
      </c>
      <c r="Q358" s="111">
        <f t="shared" si="68"/>
        <v>32</v>
      </c>
      <c r="R358" s="76" t="str">
        <f>IF(OR('MAPAS DE RIESGOS INHER Y RESID'!$G$7='MATRIZ DE RIESGOS DE SST'!Q358,Q358&lt;'MAPAS DE RIESGOS INHER Y RESID'!$G$3+1),'MAPAS DE RIESGOS INHER Y RESID'!$M$6,IF(OR('MAPAS DE RIESGOS INHER Y RESID'!$H$5='MATRIZ DE RIESGOS DE SST'!Q358,Q358&lt;'MAPAS DE RIESGOS INHER Y RESID'!$I$5+1),'MAPAS DE RIESGOS INHER Y RESID'!$M$5,IF(OR('MAPAS DE RIESGOS INHER Y RESID'!$I$4='MATRIZ DE RIESGOS DE SST'!Q358,Q358&lt;'MAPAS DE RIESGOS INHER Y RESID'!$J$4+1),'MAPAS DE RIESGOS INHER Y RESID'!$M$4,'MAPAS DE RIESGOS INHER Y RESID'!$M$3)))</f>
        <v>MODERADO</v>
      </c>
      <c r="S358" s="116"/>
      <c r="T358" s="116"/>
      <c r="U358" s="116"/>
      <c r="V358" s="117" t="s">
        <v>382</v>
      </c>
      <c r="W358" s="118" t="s">
        <v>177</v>
      </c>
      <c r="X358" s="92">
        <f>VLOOKUP(W358,'MAPAS DE RIESGOS INHER Y RESID'!$E$16:$F$18,2,FALSE)</f>
        <v>0.9</v>
      </c>
      <c r="Y358" s="119">
        <f t="shared" si="66"/>
        <v>3.1999999999999993</v>
      </c>
      <c r="Z358" s="76" t="str">
        <f>IF(OR('MAPAS DE RIESGOS INHER Y RESID'!$G$18='MATRIZ DE RIESGOS DE SST'!Y358,Y358&lt;'MAPAS DE RIESGOS INHER Y RESID'!$G$16+1),'MAPAS DE RIESGOS INHER Y RESID'!$M$19,IF(OR('MAPAS DE RIESGOS INHER Y RESID'!$H$17='MATRIZ DE RIESGOS DE SST'!Y358,Y358&lt;'MAPAS DE RIESGOS INHER Y RESID'!$I$18+1),'MAPAS DE RIESGOS INHER Y RESID'!$M$18,IF(OR('MAPAS DE RIESGOS INHER Y RESID'!$I$17='MATRIZ DE RIESGOS DE SST'!Y358,Y358&lt;'MAPAS DE RIESGOS INHER Y RESID'!$J$17+1),'MAPAS DE RIESGOS INHER Y RESID'!$M$17,'MAPAS DE RIESGOS INHER Y RESID'!$M$16)))</f>
        <v>BAJO</v>
      </c>
      <c r="AA358" s="99" t="str">
        <f>VLOOKUP('MATRIZ DE RIESGOS DE SST'!Z358,'TABLA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59" spans="1:27" s="27" customFormat="1" ht="234" x14ac:dyDescent="0.25">
      <c r="A359" s="123"/>
      <c r="B359" s="123"/>
      <c r="C359" s="123"/>
      <c r="D359" s="123"/>
      <c r="E359" s="123"/>
      <c r="F359" s="123"/>
      <c r="G359" s="123"/>
      <c r="H359" s="123"/>
      <c r="I359" s="123"/>
      <c r="J359" s="101" t="s">
        <v>298</v>
      </c>
      <c r="K359" s="100" t="s">
        <v>387</v>
      </c>
      <c r="L359" s="101" t="s">
        <v>74</v>
      </c>
      <c r="M359" s="76" t="s">
        <v>176</v>
      </c>
      <c r="N359" s="111">
        <f>VLOOKUP('MATRIZ DE RIESGOS DE SST'!M359,'MAPAS DE RIESGOS INHER Y RESID'!$E$3:$F$7,2,FALSE)</f>
        <v>3</v>
      </c>
      <c r="O359" s="76" t="s">
        <v>187</v>
      </c>
      <c r="P359" s="111">
        <f>VLOOKUP('MATRIZ DE RIESGOS DE SST'!O359,'MAPAS DE RIESGOS INHER Y RESID'!$O$3:$P$7,2,FALSE)</f>
        <v>256</v>
      </c>
      <c r="Q359" s="111">
        <f t="shared" si="68"/>
        <v>768</v>
      </c>
      <c r="R359" s="76" t="str">
        <f>IF(OR('MAPAS DE RIESGOS INHER Y RESID'!$G$7='MATRIZ DE RIESGOS DE SST'!Q359,Q359&lt;'MAPAS DE RIESGOS INHER Y RESID'!$G$3+1),'MAPAS DE RIESGOS INHER Y RESID'!$M$6,IF(OR('MAPAS DE RIESGOS INHER Y RESID'!$H$5='MATRIZ DE RIESGOS DE SST'!Q359,Q359&lt;'MAPAS DE RIESGOS INHER Y RESID'!$I$5+1),'MAPAS DE RIESGOS INHER Y RESID'!$M$5,IF(OR('MAPAS DE RIESGOS INHER Y RESID'!$I$4='MATRIZ DE RIESGOS DE SST'!Q359,Q359&lt;'MAPAS DE RIESGOS INHER Y RESID'!$J$4+1),'MAPAS DE RIESGOS INHER Y RESID'!$M$4,'MAPAS DE RIESGOS INHER Y RESID'!$M$3)))</f>
        <v>ALTO</v>
      </c>
      <c r="S359" s="116"/>
      <c r="T359" s="116" t="s">
        <v>389</v>
      </c>
      <c r="U359" s="116" t="s">
        <v>390</v>
      </c>
      <c r="V359" s="117" t="s">
        <v>391</v>
      </c>
      <c r="W359" s="118" t="s">
        <v>177</v>
      </c>
      <c r="X359" s="92">
        <f>VLOOKUP(W359,'MAPAS DE RIESGOS INHER Y RESID'!$E$16:$F$18,2,FALSE)</f>
        <v>0.9</v>
      </c>
      <c r="Y359" s="119">
        <f t="shared" si="66"/>
        <v>76.799999999999955</v>
      </c>
      <c r="Z359" s="76" t="str">
        <f>IF(OR('MAPAS DE RIESGOS INHER Y RESID'!$G$18='MATRIZ DE RIESGOS DE SST'!Y359,Y359&lt;'MAPAS DE RIESGOS INHER Y RESID'!$G$16+1),'MAPAS DE RIESGOS INHER Y RESID'!$M$19,IF(OR('MAPAS DE RIESGOS INHER Y RESID'!$H$17='MATRIZ DE RIESGOS DE SST'!Y359,Y359&lt;'MAPAS DE RIESGOS INHER Y RESID'!$I$18+1),'MAPAS DE RIESGOS INHER Y RESID'!$M$18,IF(OR('MAPAS DE RIESGOS INHER Y RESID'!$I$17='MATRIZ DE RIESGOS DE SST'!Y359,Y359&lt;'MAPAS DE RIESGOS INHER Y RESID'!$J$17+1),'MAPAS DE RIESGOS INHER Y RESID'!$M$17,'MAPAS DE RIESGOS INHER Y RESID'!$M$16)))</f>
        <v>MODERADO</v>
      </c>
      <c r="AA359" s="99" t="str">
        <f>VLOOKUP('MATRIZ DE RIESGOS DE SST'!Z359,'TABLA DE CRITERIOS'!$A$25:$B$28,2,FALSE)</f>
        <v>Reforzar la divulgación y aplicación de los controles existentes para mejorar su eficacia o complementar dichos controles estableciendo el plan de acción necesario, teniendo en cuenta la jerarquía de definición de controles.</v>
      </c>
    </row>
    <row r="360" spans="1:27" s="27" customFormat="1" ht="214.5" x14ac:dyDescent="0.25">
      <c r="A360" s="123"/>
      <c r="B360" s="123"/>
      <c r="C360" s="123"/>
      <c r="D360" s="123"/>
      <c r="E360" s="123"/>
      <c r="F360" s="123"/>
      <c r="G360" s="123"/>
      <c r="H360" s="123"/>
      <c r="I360" s="123"/>
      <c r="J360" s="100" t="s">
        <v>299</v>
      </c>
      <c r="K360" s="100" t="s">
        <v>386</v>
      </c>
      <c r="L360" s="101" t="s">
        <v>762</v>
      </c>
      <c r="M360" s="76" t="s">
        <v>182</v>
      </c>
      <c r="N360" s="111">
        <f>VLOOKUP('MATRIZ DE RIESGOS DE SST'!M360,'MAPAS DE RIESGOS INHER Y RESID'!$E$3:$F$7,2,FALSE)</f>
        <v>2</v>
      </c>
      <c r="O360" s="76" t="s">
        <v>186</v>
      </c>
      <c r="P360" s="111">
        <f>VLOOKUP('MATRIZ DE RIESGOS DE SST'!O360,'MAPAS DE RIESGOS INHER Y RESID'!$O$3:$P$7,2,FALSE)</f>
        <v>16</v>
      </c>
      <c r="Q360" s="111">
        <f t="shared" si="68"/>
        <v>32</v>
      </c>
      <c r="R360" s="76" t="str">
        <f>IF(OR('MAPAS DE RIESGOS INHER Y RESID'!$G$7='MATRIZ DE RIESGOS DE SST'!Q360,Q360&lt;'MAPAS DE RIESGOS INHER Y RESID'!$G$3+1),'MAPAS DE RIESGOS INHER Y RESID'!$M$6,IF(OR('MAPAS DE RIESGOS INHER Y RESID'!$H$5='MATRIZ DE RIESGOS DE SST'!Q360,Q360&lt;'MAPAS DE RIESGOS INHER Y RESID'!$I$5+1),'MAPAS DE RIESGOS INHER Y RESID'!$M$5,IF(OR('MAPAS DE RIESGOS INHER Y RESID'!$I$4='MATRIZ DE RIESGOS DE SST'!Q360,Q360&lt;'MAPAS DE RIESGOS INHER Y RESID'!$J$4+1),'MAPAS DE RIESGOS INHER Y RESID'!$M$4,'MAPAS DE RIESGOS INHER Y RESID'!$M$3)))</f>
        <v>MODERADO</v>
      </c>
      <c r="S360" s="116"/>
      <c r="T360" s="116" t="s">
        <v>300</v>
      </c>
      <c r="U360" s="116" t="s">
        <v>397</v>
      </c>
      <c r="V360" s="117" t="s">
        <v>398</v>
      </c>
      <c r="W360" s="118" t="s">
        <v>177</v>
      </c>
      <c r="X360" s="92">
        <f>VLOOKUP(W360,'MAPAS DE RIESGOS INHER Y RESID'!$E$16:$F$18,2,FALSE)</f>
        <v>0.9</v>
      </c>
      <c r="Y360" s="119">
        <f t="shared" si="66"/>
        <v>3.1999999999999993</v>
      </c>
      <c r="Z360" s="76" t="str">
        <f>IF(OR('MAPAS DE RIESGOS INHER Y RESID'!$G$18='MATRIZ DE RIESGOS DE SST'!Y360,Y360&lt;'MAPAS DE RIESGOS INHER Y RESID'!$G$16+1),'MAPAS DE RIESGOS INHER Y RESID'!$M$19,IF(OR('MAPAS DE RIESGOS INHER Y RESID'!$H$17='MATRIZ DE RIESGOS DE SST'!Y360,Y360&lt;'MAPAS DE RIESGOS INHER Y RESID'!$I$18+1),'MAPAS DE RIESGOS INHER Y RESID'!$M$18,IF(OR('MAPAS DE RIESGOS INHER Y RESID'!$I$17='MATRIZ DE RIESGOS DE SST'!Y360,Y360&lt;'MAPAS DE RIESGOS INHER Y RESID'!$J$17+1),'MAPAS DE RIESGOS INHER Y RESID'!$M$17,'MAPAS DE RIESGOS INHER Y RESID'!$M$16)))</f>
        <v>BAJO</v>
      </c>
      <c r="AA360" s="99" t="str">
        <f>VLOOKUP('MATRIZ DE RIESGOS DE SST'!Z360,'TABLA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61" spans="1:27" s="27" customFormat="1" ht="195" x14ac:dyDescent="0.25">
      <c r="A361" s="123"/>
      <c r="B361" s="123"/>
      <c r="C361" s="123"/>
      <c r="D361" s="123"/>
      <c r="E361" s="123"/>
      <c r="F361" s="123"/>
      <c r="G361" s="123"/>
      <c r="H361" s="123"/>
      <c r="I361" s="123"/>
      <c r="J361" s="101" t="s">
        <v>415</v>
      </c>
      <c r="K361" s="100" t="s">
        <v>393</v>
      </c>
      <c r="L361" s="101" t="s">
        <v>762</v>
      </c>
      <c r="M361" s="76" t="s">
        <v>182</v>
      </c>
      <c r="N361" s="111">
        <f>VLOOKUP('MATRIZ DE RIESGOS DE SST'!M361,'MAPAS DE RIESGOS INHER Y RESID'!$E$3:$F$7,2,FALSE)</f>
        <v>2</v>
      </c>
      <c r="O361" s="76" t="s">
        <v>186</v>
      </c>
      <c r="P361" s="111">
        <f>VLOOKUP('MATRIZ DE RIESGOS DE SST'!O361,'MAPAS DE RIESGOS INHER Y RESID'!$O$3:$P$7,2,FALSE)</f>
        <v>16</v>
      </c>
      <c r="Q361" s="111">
        <f t="shared" si="68"/>
        <v>32</v>
      </c>
      <c r="R361" s="76" t="str">
        <f>IF(OR('MAPAS DE RIESGOS INHER Y RESID'!$G$7='MATRIZ DE RIESGOS DE SST'!Q361,Q361&lt;'MAPAS DE RIESGOS INHER Y RESID'!$G$3+1),'MAPAS DE RIESGOS INHER Y RESID'!$M$6,IF(OR('MAPAS DE RIESGOS INHER Y RESID'!$H$5='MATRIZ DE RIESGOS DE SST'!Q361,Q361&lt;'MAPAS DE RIESGOS INHER Y RESID'!$I$5+1),'MAPAS DE RIESGOS INHER Y RESID'!$M$5,IF(OR('MAPAS DE RIESGOS INHER Y RESID'!$I$4='MATRIZ DE RIESGOS DE SST'!Q361,Q361&lt;'MAPAS DE RIESGOS INHER Y RESID'!$J$4+1),'MAPAS DE RIESGOS INHER Y RESID'!$M$4,'MAPAS DE RIESGOS INHER Y RESID'!$M$3)))</f>
        <v>MODERADO</v>
      </c>
      <c r="S361" s="116"/>
      <c r="T361" s="116" t="s">
        <v>399</v>
      </c>
      <c r="U361" s="116"/>
      <c r="V361" s="117" t="s">
        <v>297</v>
      </c>
      <c r="W361" s="118" t="s">
        <v>177</v>
      </c>
      <c r="X361" s="92">
        <f>VLOOKUP(W361,'MAPAS DE RIESGOS INHER Y RESID'!$E$16:$F$18,2,FALSE)</f>
        <v>0.9</v>
      </c>
      <c r="Y361" s="119">
        <f t="shared" si="66"/>
        <v>3.1999999999999993</v>
      </c>
      <c r="Z361" s="76" t="str">
        <f>IF(OR('MAPAS DE RIESGOS INHER Y RESID'!$G$18='MATRIZ DE RIESGOS DE SST'!Y361,Y361&lt;'MAPAS DE RIESGOS INHER Y RESID'!$G$16+1),'MAPAS DE RIESGOS INHER Y RESID'!$M$19,IF(OR('MAPAS DE RIESGOS INHER Y RESID'!$H$17='MATRIZ DE RIESGOS DE SST'!Y361,Y361&lt;'MAPAS DE RIESGOS INHER Y RESID'!$I$18+1),'MAPAS DE RIESGOS INHER Y RESID'!$M$18,IF(OR('MAPAS DE RIESGOS INHER Y RESID'!$I$17='MATRIZ DE RIESGOS DE SST'!Y361,Y361&lt;'MAPAS DE RIESGOS INHER Y RESID'!$J$17+1),'MAPAS DE RIESGOS INHER Y RESID'!$M$17,'MAPAS DE RIESGOS INHER Y RESID'!$M$16)))</f>
        <v>BAJO</v>
      </c>
      <c r="AA361" s="99" t="str">
        <f>VLOOKUP('MATRIZ DE RIESGOS DE SST'!Z361,'TABLA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62" spans="1:27" ht="195" x14ac:dyDescent="0.25">
      <c r="A362" s="123"/>
      <c r="B362" s="123"/>
      <c r="C362" s="123"/>
      <c r="D362" s="123"/>
      <c r="E362" s="123"/>
      <c r="F362" s="123"/>
      <c r="G362" s="123"/>
      <c r="H362" s="123"/>
      <c r="I362" s="123"/>
      <c r="J362" s="101" t="s">
        <v>448</v>
      </c>
      <c r="K362" s="100" t="s">
        <v>784</v>
      </c>
      <c r="L362" s="101" t="s">
        <v>768</v>
      </c>
      <c r="M362" s="76" t="s">
        <v>176</v>
      </c>
      <c r="N362" s="111">
        <f>VLOOKUP('MATRIZ DE RIESGOS DE SST'!M362,'MAPAS DE RIESGOS INHER Y RESID'!$E$3:$F$7,2,FALSE)</f>
        <v>3</v>
      </c>
      <c r="O362" s="76" t="s">
        <v>186</v>
      </c>
      <c r="P362" s="111">
        <f>VLOOKUP('MATRIZ DE RIESGOS DE SST'!O362,'MAPAS DE RIESGOS INHER Y RESID'!$O$3:$P$7,2,FALSE)</f>
        <v>16</v>
      </c>
      <c r="Q362" s="111">
        <f t="shared" si="68"/>
        <v>48</v>
      </c>
      <c r="R362" s="76" t="str">
        <f>IF(OR('MAPAS DE RIESGOS INHER Y RESID'!$G$7='MATRIZ DE RIESGOS DE SST'!Q362,Q362&lt;'MAPAS DE RIESGOS INHER Y RESID'!$G$3+1),'MAPAS DE RIESGOS INHER Y RESID'!$M$6,IF(OR('MAPAS DE RIESGOS INHER Y RESID'!$H$5='MATRIZ DE RIESGOS DE SST'!Q362,Q362&lt;'MAPAS DE RIESGOS INHER Y RESID'!$I$5+1),'MAPAS DE RIESGOS INHER Y RESID'!$M$5,IF(OR('MAPAS DE RIESGOS INHER Y RESID'!$I$4='MATRIZ DE RIESGOS DE SST'!Q362,Q362&lt;'MAPAS DE RIESGOS INHER Y RESID'!$J$4+1),'MAPAS DE RIESGOS INHER Y RESID'!$M$4,'MAPAS DE RIESGOS INHER Y RESID'!$M$3)))</f>
        <v>MODERADO</v>
      </c>
      <c r="S362" s="116" t="s">
        <v>455</v>
      </c>
      <c r="T362" s="116" t="s">
        <v>256</v>
      </c>
      <c r="U362" s="116" t="s">
        <v>454</v>
      </c>
      <c r="V362" s="117" t="s">
        <v>457</v>
      </c>
      <c r="W362" s="118" t="s">
        <v>177</v>
      </c>
      <c r="X362" s="92">
        <f>VLOOKUP(W362,'MAPAS DE RIESGOS INHER Y RESID'!$E$16:$F$18,2,FALSE)</f>
        <v>0.9</v>
      </c>
      <c r="Y362" s="119">
        <f t="shared" si="66"/>
        <v>4.7999999999999972</v>
      </c>
      <c r="Z362" s="76" t="str">
        <f>IF(OR('MAPAS DE RIESGOS INHER Y RESID'!$G$18='MATRIZ DE RIESGOS DE SST'!Y362,Y362&lt;'MAPAS DE RIESGOS INHER Y RESID'!$G$16+1),'MAPAS DE RIESGOS INHER Y RESID'!$M$19,IF(OR('MAPAS DE RIESGOS INHER Y RESID'!$H$17='MATRIZ DE RIESGOS DE SST'!Y362,Y362&lt;'MAPAS DE RIESGOS INHER Y RESID'!$I$18+1),'MAPAS DE RIESGOS INHER Y RESID'!$M$18,IF(OR('MAPAS DE RIESGOS INHER Y RESID'!$I$17='MATRIZ DE RIESGOS DE SST'!Y362,Y362&lt;'MAPAS DE RIESGOS INHER Y RESID'!$J$17+1),'MAPAS DE RIESGOS INHER Y RESID'!$M$17,'MAPAS DE RIESGOS INHER Y RESID'!$M$16)))</f>
        <v>BAJO</v>
      </c>
      <c r="AA362" s="99" t="str">
        <f>VLOOKUP('MATRIZ DE RIESGOS DE SST'!Z362,'TABLA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63" spans="1:27" ht="195" x14ac:dyDescent="0.25">
      <c r="A363" s="123"/>
      <c r="B363" s="123"/>
      <c r="C363" s="123"/>
      <c r="D363" s="123"/>
      <c r="E363" s="123"/>
      <c r="F363" s="123"/>
      <c r="G363" s="123"/>
      <c r="H363" s="123"/>
      <c r="I363" s="123"/>
      <c r="J363" s="99" t="s">
        <v>475</v>
      </c>
      <c r="K363" s="102" t="s">
        <v>485</v>
      </c>
      <c r="L363" s="99" t="s">
        <v>621</v>
      </c>
      <c r="M363" s="76" t="s">
        <v>182</v>
      </c>
      <c r="N363" s="111">
        <f>VLOOKUP('MATRIZ DE RIESGOS DE SST'!M363,'MAPAS DE RIESGOS INHER Y RESID'!$E$3:$F$7,2,FALSE)</f>
        <v>2</v>
      </c>
      <c r="O363" s="76" t="s">
        <v>185</v>
      </c>
      <c r="P363" s="111">
        <f>VLOOKUP('MATRIZ DE RIESGOS DE SST'!O363,'MAPAS DE RIESGOS INHER Y RESID'!$O$3:$P$7,2,FALSE)</f>
        <v>4</v>
      </c>
      <c r="Q363" s="111">
        <f>+N363*P363</f>
        <v>8</v>
      </c>
      <c r="R363" s="76" t="str">
        <f>IF(OR('MAPAS DE RIESGOS INHER Y RESID'!$G$7='MATRIZ DE RIESGOS DE SST'!Q363,Q363&lt;'MAPAS DE RIESGOS INHER Y RESID'!$G$3+1),'MAPAS DE RIESGOS INHER Y RESID'!$M$6,IF(OR('MAPAS DE RIESGOS INHER Y RESID'!$H$5='MATRIZ DE RIESGOS DE SST'!Q363,Q363&lt;'MAPAS DE RIESGOS INHER Y RESID'!$I$5+1),'MAPAS DE RIESGOS INHER Y RESID'!$M$5,IF(OR('MAPAS DE RIESGOS INHER Y RESID'!$I$4='MATRIZ DE RIESGOS DE SST'!Q363,Q363&lt;'MAPAS DE RIESGOS INHER Y RESID'!$J$4+1),'MAPAS DE RIESGOS INHER Y RESID'!$M$4,'MAPAS DE RIESGOS INHER Y RESID'!$M$3)))</f>
        <v>BAJO</v>
      </c>
      <c r="S363" s="116"/>
      <c r="T363" s="116"/>
      <c r="U363" s="116" t="s">
        <v>476</v>
      </c>
      <c r="V363" s="117" t="s">
        <v>252</v>
      </c>
      <c r="W363" s="118" t="s">
        <v>176</v>
      </c>
      <c r="X363" s="92">
        <f>VLOOKUP(W363,'MAPAS DE RIESGOS INHER Y RESID'!$E$16:$F$18,2,FALSE)</f>
        <v>0.4</v>
      </c>
      <c r="Y363" s="119">
        <f>Q363-(Q363*X363)</f>
        <v>4.8</v>
      </c>
      <c r="Z363" s="76" t="str">
        <f>IF(OR('MAPAS DE RIESGOS INHER Y RESID'!$G$18='MATRIZ DE RIESGOS DE SST'!Y363,Y363&lt;'MAPAS DE RIESGOS INHER Y RESID'!$G$16+1),'MAPAS DE RIESGOS INHER Y RESID'!$M$19,IF(OR('MAPAS DE RIESGOS INHER Y RESID'!$H$17='MATRIZ DE RIESGOS DE SST'!Y363,Y363&lt;'MAPAS DE RIESGOS INHER Y RESID'!$I$18+1),'MAPAS DE RIESGOS INHER Y RESID'!$M$18,IF(OR('MAPAS DE RIESGOS INHER Y RESID'!$I$17='MATRIZ DE RIESGOS DE SST'!Y363,Y363&lt;'MAPAS DE RIESGOS INHER Y RESID'!$J$17+1),'MAPAS DE RIESGOS INHER Y RESID'!$M$17,'MAPAS DE RIESGOS INHER Y RESID'!$M$16)))</f>
        <v>BAJO</v>
      </c>
      <c r="AA363" s="99" t="str">
        <f>VLOOKUP('MATRIZ DE RIESGOS DE SST'!Z363,'TABLA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64" spans="1:27" ht="156" x14ac:dyDescent="0.25">
      <c r="A364" s="123"/>
      <c r="B364" s="123"/>
      <c r="C364" s="123"/>
      <c r="D364" s="123"/>
      <c r="E364" s="123"/>
      <c r="F364" s="123"/>
      <c r="G364" s="123"/>
      <c r="H364" s="123"/>
      <c r="I364" s="123"/>
      <c r="J364" s="100" t="s">
        <v>489</v>
      </c>
      <c r="K364" s="100" t="s">
        <v>785</v>
      </c>
      <c r="L364" s="101" t="s">
        <v>491</v>
      </c>
      <c r="M364" s="76" t="s">
        <v>176</v>
      </c>
      <c r="N364" s="111">
        <f>VLOOKUP('MATRIZ DE RIESGOS DE SST'!M364,'MAPAS DE RIESGOS INHER Y RESID'!$E$3:$F$7,2,FALSE)</f>
        <v>3</v>
      </c>
      <c r="O364" s="76" t="s">
        <v>186</v>
      </c>
      <c r="P364" s="111">
        <f>VLOOKUP('MATRIZ DE RIESGOS DE SST'!O364,'MAPAS DE RIESGOS INHER Y RESID'!$O$3:$P$7,2,FALSE)</f>
        <v>16</v>
      </c>
      <c r="Q364" s="111">
        <f t="shared" ref="Q364" si="69">+N364*P364</f>
        <v>48</v>
      </c>
      <c r="R364" s="76" t="str">
        <f>IF(OR('MAPAS DE RIESGOS INHER Y RESID'!$G$7='MATRIZ DE RIESGOS DE SST'!Q364,Q364&lt;'MAPAS DE RIESGOS INHER Y RESID'!$G$3+1),'MAPAS DE RIESGOS INHER Y RESID'!$M$6,IF(OR('MAPAS DE RIESGOS INHER Y RESID'!$H$5='MATRIZ DE RIESGOS DE SST'!Q364,Q364&lt;'MAPAS DE RIESGOS INHER Y RESID'!$I$5+1),'MAPAS DE RIESGOS INHER Y RESID'!$M$5,IF(OR('MAPAS DE RIESGOS INHER Y RESID'!$I$4='MATRIZ DE RIESGOS DE SST'!Q364,Q364&lt;'MAPAS DE RIESGOS INHER Y RESID'!$J$4+1),'MAPAS DE RIESGOS INHER Y RESID'!$M$4,'MAPAS DE RIESGOS INHER Y RESID'!$M$3)))</f>
        <v>MODERADO</v>
      </c>
      <c r="S364" s="116"/>
      <c r="T364" s="116" t="s">
        <v>786</v>
      </c>
      <c r="U364" s="116" t="s">
        <v>452</v>
      </c>
      <c r="V364" s="117" t="s">
        <v>257</v>
      </c>
      <c r="W364" s="118" t="s">
        <v>176</v>
      </c>
      <c r="X364" s="92">
        <f>VLOOKUP(W364,'MAPAS DE RIESGOS INHER Y RESID'!$E$16:$F$18,2,FALSE)</f>
        <v>0.4</v>
      </c>
      <c r="Y364" s="119">
        <f t="shared" ref="Y364" si="70">Q364-(Q364*X364)</f>
        <v>28.799999999999997</v>
      </c>
      <c r="Z364" s="76" t="str">
        <f>IF(OR('MAPAS DE RIESGOS INHER Y RESID'!$G$18='MATRIZ DE RIESGOS DE SST'!Y364,Y364&lt;'MAPAS DE RIESGOS INHER Y RESID'!$G$16+1),'MAPAS DE RIESGOS INHER Y RESID'!$M$19,IF(OR('MAPAS DE RIESGOS INHER Y RESID'!$H$17='MATRIZ DE RIESGOS DE SST'!Y364,Y364&lt;'MAPAS DE RIESGOS INHER Y RESID'!$I$18+1),'MAPAS DE RIESGOS INHER Y RESID'!$M$18,IF(OR('MAPAS DE RIESGOS INHER Y RESID'!$I$17='MATRIZ DE RIESGOS DE SST'!Y364,Y364&lt;'MAPAS DE RIESGOS INHER Y RESID'!$J$17+1),'MAPAS DE RIESGOS INHER Y RESID'!$M$17,'MAPAS DE RIESGOS INHER Y RESID'!$M$16)))</f>
        <v>MODERADO</v>
      </c>
      <c r="AA364" s="99" t="str">
        <f>VLOOKUP('MATRIZ DE RIESGOS DE SST'!Z364,'TABLA DE CRITERIOS'!$A$25:$B$28,2,FALSE)</f>
        <v>Reforzar la divulgación y aplicación de los controles existentes para mejorar su eficacia o complementar dichos controles estableciendo el plan de acción necesario, teniendo en cuenta la jerarquía de definición de controles.</v>
      </c>
    </row>
    <row r="365" spans="1:27" ht="273" x14ac:dyDescent="0.25">
      <c r="A365" s="123"/>
      <c r="B365" s="123"/>
      <c r="C365" s="123"/>
      <c r="D365" s="123"/>
      <c r="E365" s="123"/>
      <c r="F365" s="123"/>
      <c r="G365" s="123"/>
      <c r="H365" s="123"/>
      <c r="I365" s="123"/>
      <c r="J365" s="101" t="s">
        <v>569</v>
      </c>
      <c r="K365" s="100" t="s">
        <v>788</v>
      </c>
      <c r="L365" s="101" t="s">
        <v>116</v>
      </c>
      <c r="M365" s="76" t="s">
        <v>182</v>
      </c>
      <c r="N365" s="111">
        <f>VLOOKUP('MATRIZ DE RIESGOS DE SST'!M365,'MAPAS DE RIESGOS INHER Y RESID'!$E$3:$F$7,2,FALSE)</f>
        <v>2</v>
      </c>
      <c r="O365" s="76" t="s">
        <v>187</v>
      </c>
      <c r="P365" s="111">
        <f>VLOOKUP('MATRIZ DE RIESGOS DE SST'!O365,'MAPAS DE RIESGOS INHER Y RESID'!$O$3:$P$7,2,FALSE)</f>
        <v>256</v>
      </c>
      <c r="Q365" s="111">
        <f>+N365*P365</f>
        <v>512</v>
      </c>
      <c r="R365" s="76" t="str">
        <f>IF(OR('MAPAS DE RIESGOS INHER Y RESID'!$G$7='MATRIZ DE RIESGOS DE SST'!Q365,Q365&lt;'MAPAS DE RIESGOS INHER Y RESID'!$G$3+1),'MAPAS DE RIESGOS INHER Y RESID'!$M$6,IF(OR('MAPAS DE RIESGOS INHER Y RESID'!$H$5='MATRIZ DE RIESGOS DE SST'!Q365,Q365&lt;'MAPAS DE RIESGOS INHER Y RESID'!$I$5+1),'MAPAS DE RIESGOS INHER Y RESID'!$M$5,IF(OR('MAPAS DE RIESGOS INHER Y RESID'!$I$4='MATRIZ DE RIESGOS DE SST'!Q365,Q365&lt;'MAPAS DE RIESGOS INHER Y RESID'!$J$4+1),'MAPAS DE RIESGOS INHER Y RESID'!$M$4,'MAPAS DE RIESGOS INHER Y RESID'!$M$3)))</f>
        <v>ALTO</v>
      </c>
      <c r="S365" s="116"/>
      <c r="T365" s="116" t="s">
        <v>789</v>
      </c>
      <c r="U365" s="116" t="s">
        <v>566</v>
      </c>
      <c r="V365" s="117" t="s">
        <v>572</v>
      </c>
      <c r="W365" s="118" t="s">
        <v>177</v>
      </c>
      <c r="X365" s="92">
        <f>VLOOKUP(W365,'MAPAS DE RIESGOS INHER Y RESID'!$E$16:$F$18,2,FALSE)</f>
        <v>0.9</v>
      </c>
      <c r="Y365" s="119">
        <f>Q365-(Q365*X365)</f>
        <v>51.199999999999989</v>
      </c>
      <c r="Z365" s="76" t="str">
        <f>IF(OR('MAPAS DE RIESGOS INHER Y RESID'!$G$18='MATRIZ DE RIESGOS DE SST'!Y365,Y365&lt;'MAPAS DE RIESGOS INHER Y RESID'!$G$16+1),'MAPAS DE RIESGOS INHER Y RESID'!$M$19,IF(OR('MAPAS DE RIESGOS INHER Y RESID'!$H$17='MATRIZ DE RIESGOS DE SST'!Y365,Y365&lt;'MAPAS DE RIESGOS INHER Y RESID'!$I$18+1),'MAPAS DE RIESGOS INHER Y RESID'!$M$18,IF(OR('MAPAS DE RIESGOS INHER Y RESID'!$I$17='MATRIZ DE RIESGOS DE SST'!Y365,Y365&lt;'MAPAS DE RIESGOS INHER Y RESID'!$J$17+1),'MAPAS DE RIESGOS INHER Y RESID'!$M$17,'MAPAS DE RIESGOS INHER Y RESID'!$M$16)))</f>
        <v>MODERADO</v>
      </c>
      <c r="AA365" s="99" t="str">
        <f>VLOOKUP('MATRIZ DE RIESGOS DE SST'!Z365,'TABLA DE CRITERIOS'!$A$25:$B$28,2,FALSE)</f>
        <v>Reforzar la divulgación y aplicación de los controles existentes para mejorar su eficacia o complementar dichos controles estableciendo el plan de acción necesario, teniendo en cuenta la jerarquía de definición de controles.</v>
      </c>
    </row>
    <row r="366" spans="1:27" ht="195" x14ac:dyDescent="0.25">
      <c r="A366" s="123"/>
      <c r="B366" s="123"/>
      <c r="C366" s="123"/>
      <c r="D366" s="123"/>
      <c r="E366" s="123"/>
      <c r="F366" s="123"/>
      <c r="G366" s="123"/>
      <c r="H366" s="123"/>
      <c r="I366" s="123"/>
      <c r="J366" s="100" t="s">
        <v>759</v>
      </c>
      <c r="K366" s="100" t="s">
        <v>793</v>
      </c>
      <c r="L366" s="101" t="s">
        <v>766</v>
      </c>
      <c r="M366" s="76" t="s">
        <v>176</v>
      </c>
      <c r="N366" s="111">
        <f>VLOOKUP('MATRIZ DE RIESGOS DE SST'!M366,'MAPAS DE RIESGOS INHER Y RESID'!$E$3:$F$7,2,FALSE)</f>
        <v>3</v>
      </c>
      <c r="O366" s="76" t="s">
        <v>186</v>
      </c>
      <c r="P366" s="111">
        <f>VLOOKUP('MATRIZ DE RIESGOS DE SST'!O366,'MAPAS DE RIESGOS INHER Y RESID'!$O$3:$P$7,2,FALSE)</f>
        <v>16</v>
      </c>
      <c r="Q366" s="111">
        <f t="shared" ref="Q366:Q373" si="71">+N366*P366</f>
        <v>48</v>
      </c>
      <c r="R366" s="76" t="str">
        <f>IF(OR('MAPAS DE RIESGOS INHER Y RESID'!$G$7='MATRIZ DE RIESGOS DE SST'!Q366,Q366&lt;'MAPAS DE RIESGOS INHER Y RESID'!$G$3+1),'MAPAS DE RIESGOS INHER Y RESID'!$M$6,IF(OR('MAPAS DE RIESGOS INHER Y RESID'!$H$5='MATRIZ DE RIESGOS DE SST'!Q366,Q366&lt;'MAPAS DE RIESGOS INHER Y RESID'!$I$5+1),'MAPAS DE RIESGOS INHER Y RESID'!$M$5,IF(OR('MAPAS DE RIESGOS INHER Y RESID'!$I$4='MATRIZ DE RIESGOS DE SST'!Q366,Q366&lt;'MAPAS DE RIESGOS INHER Y RESID'!$J$4+1),'MAPAS DE RIESGOS INHER Y RESID'!$M$4,'MAPAS DE RIESGOS INHER Y RESID'!$M$3)))</f>
        <v>MODERADO</v>
      </c>
      <c r="S366" s="116" t="s">
        <v>584</v>
      </c>
      <c r="T366" s="116" t="s">
        <v>586</v>
      </c>
      <c r="U366" s="116" t="s">
        <v>566</v>
      </c>
      <c r="V366" s="117" t="s">
        <v>579</v>
      </c>
      <c r="W366" s="118" t="s">
        <v>177</v>
      </c>
      <c r="X366" s="92">
        <f>VLOOKUP(W366,'MAPAS DE RIESGOS INHER Y RESID'!$E$16:$F$18,2,FALSE)</f>
        <v>0.9</v>
      </c>
      <c r="Y366" s="119">
        <f t="shared" ref="Y366:Y384" si="72">Q366-(Q366*X366)</f>
        <v>4.7999999999999972</v>
      </c>
      <c r="Z366" s="76" t="str">
        <f>IF(OR('MAPAS DE RIESGOS INHER Y RESID'!$G$18='MATRIZ DE RIESGOS DE SST'!Y366,Y366&lt;'MAPAS DE RIESGOS INHER Y RESID'!$G$16+1),'MAPAS DE RIESGOS INHER Y RESID'!$M$19,IF(OR('MAPAS DE RIESGOS INHER Y RESID'!$H$17='MATRIZ DE RIESGOS DE SST'!Y366,Y366&lt;'MAPAS DE RIESGOS INHER Y RESID'!$I$18+1),'MAPAS DE RIESGOS INHER Y RESID'!$M$18,IF(OR('MAPAS DE RIESGOS INHER Y RESID'!$I$17='MATRIZ DE RIESGOS DE SST'!Y366,Y366&lt;'MAPAS DE RIESGOS INHER Y RESID'!$J$17+1),'MAPAS DE RIESGOS INHER Y RESID'!$M$17,'MAPAS DE RIESGOS INHER Y RESID'!$M$16)))</f>
        <v>BAJO</v>
      </c>
      <c r="AA366" s="99" t="str">
        <f>VLOOKUP('MATRIZ DE RIESGOS DE SST'!Z366,'TABLA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67" spans="1:27" ht="214.5" x14ac:dyDescent="0.25">
      <c r="A367" s="123"/>
      <c r="B367" s="123"/>
      <c r="C367" s="123"/>
      <c r="D367" s="123"/>
      <c r="E367" s="123"/>
      <c r="F367" s="123"/>
      <c r="G367" s="123"/>
      <c r="H367" s="123"/>
      <c r="I367" s="123"/>
      <c r="J367" s="100" t="s">
        <v>760</v>
      </c>
      <c r="K367" s="100" t="s">
        <v>790</v>
      </c>
      <c r="L367" s="101" t="s">
        <v>767</v>
      </c>
      <c r="M367" s="76" t="s">
        <v>176</v>
      </c>
      <c r="N367" s="111">
        <f>VLOOKUP('MATRIZ DE RIESGOS DE SST'!M367,'MAPAS DE RIESGOS INHER Y RESID'!$E$3:$F$7,2,FALSE)</f>
        <v>3</v>
      </c>
      <c r="O367" s="76" t="s">
        <v>186</v>
      </c>
      <c r="P367" s="111">
        <f>VLOOKUP('MATRIZ DE RIESGOS DE SST'!O367,'MAPAS DE RIESGOS INHER Y RESID'!$O$3:$P$7,2,FALSE)</f>
        <v>16</v>
      </c>
      <c r="Q367" s="111">
        <f t="shared" si="71"/>
        <v>48</v>
      </c>
      <c r="R367" s="76" t="str">
        <f>IF(OR('MAPAS DE RIESGOS INHER Y RESID'!$G$7='MATRIZ DE RIESGOS DE SST'!Q367,Q367&lt;'MAPAS DE RIESGOS INHER Y RESID'!$G$3+1),'MAPAS DE RIESGOS INHER Y RESID'!$M$6,IF(OR('MAPAS DE RIESGOS INHER Y RESID'!$H$5='MATRIZ DE RIESGOS DE SST'!Q367,Q367&lt;'MAPAS DE RIESGOS INHER Y RESID'!$I$5+1),'MAPAS DE RIESGOS INHER Y RESID'!$M$5,IF(OR('MAPAS DE RIESGOS INHER Y RESID'!$I$4='MATRIZ DE RIESGOS DE SST'!Q367,Q367&lt;'MAPAS DE RIESGOS INHER Y RESID'!$J$4+1),'MAPAS DE RIESGOS INHER Y RESID'!$M$4,'MAPAS DE RIESGOS INHER Y RESID'!$M$3)))</f>
        <v>MODERADO</v>
      </c>
      <c r="S367" s="116"/>
      <c r="T367" s="116" t="s">
        <v>791</v>
      </c>
      <c r="U367" s="116" t="s">
        <v>566</v>
      </c>
      <c r="V367" s="117" t="s">
        <v>792</v>
      </c>
      <c r="W367" s="118" t="s">
        <v>177</v>
      </c>
      <c r="X367" s="92">
        <f>VLOOKUP(W367,'MAPAS DE RIESGOS INHER Y RESID'!$E$16:$F$18,2,FALSE)</f>
        <v>0.9</v>
      </c>
      <c r="Y367" s="119">
        <f t="shared" si="72"/>
        <v>4.7999999999999972</v>
      </c>
      <c r="Z367" s="76" t="str">
        <f>IF(OR('MAPAS DE RIESGOS INHER Y RESID'!$G$18='MATRIZ DE RIESGOS DE SST'!Y367,Y367&lt;'MAPAS DE RIESGOS INHER Y RESID'!$G$16+1),'MAPAS DE RIESGOS INHER Y RESID'!$M$19,IF(OR('MAPAS DE RIESGOS INHER Y RESID'!$H$17='MATRIZ DE RIESGOS DE SST'!Y367,Y367&lt;'MAPAS DE RIESGOS INHER Y RESID'!$I$18+1),'MAPAS DE RIESGOS INHER Y RESID'!$M$18,IF(OR('MAPAS DE RIESGOS INHER Y RESID'!$I$17='MATRIZ DE RIESGOS DE SST'!Y367,Y367&lt;'MAPAS DE RIESGOS INHER Y RESID'!$J$17+1),'MAPAS DE RIESGOS INHER Y RESID'!$M$17,'MAPAS DE RIESGOS INHER Y RESID'!$M$16)))</f>
        <v>BAJO</v>
      </c>
      <c r="AA367" s="99" t="str">
        <f>VLOOKUP('MATRIZ DE RIESGOS DE SST'!Z367,'TABLA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68" spans="1:27" ht="234" x14ac:dyDescent="0.25">
      <c r="A368" s="123"/>
      <c r="B368" s="122" t="s">
        <v>769</v>
      </c>
      <c r="C368" s="122"/>
      <c r="D368" s="122" t="s">
        <v>245</v>
      </c>
      <c r="E368" s="122" t="s">
        <v>245</v>
      </c>
      <c r="F368" s="122"/>
      <c r="G368" s="122"/>
      <c r="H368" s="122"/>
      <c r="I368" s="122" t="s">
        <v>770</v>
      </c>
      <c r="J368" s="99" t="s">
        <v>276</v>
      </c>
      <c r="K368" s="102" t="s">
        <v>682</v>
      </c>
      <c r="L368" s="99" t="s">
        <v>683</v>
      </c>
      <c r="M368" s="76" t="s">
        <v>182</v>
      </c>
      <c r="N368" s="111">
        <f>VLOOKUP('MATRIZ DE RIESGOS DE SST'!M368,'MAPAS DE RIESGOS INHER Y RESID'!$E$3:$F$7,2,FALSE)</f>
        <v>2</v>
      </c>
      <c r="O368" s="76" t="s">
        <v>186</v>
      </c>
      <c r="P368" s="111">
        <f>VLOOKUP('MATRIZ DE RIESGOS DE SST'!O368,'MAPAS DE RIESGOS INHER Y RESID'!$O$3:$P$7,2,FALSE)</f>
        <v>16</v>
      </c>
      <c r="Q368" s="111">
        <f t="shared" si="71"/>
        <v>32</v>
      </c>
      <c r="R368" s="76" t="str">
        <f>IF(OR('MAPAS DE RIESGOS INHER Y RESID'!$G$7='MATRIZ DE RIESGOS DE SST'!Q368,Q368&lt;'MAPAS DE RIESGOS INHER Y RESID'!$G$3+1),'MAPAS DE RIESGOS INHER Y RESID'!$M$6,IF(OR('MAPAS DE RIESGOS INHER Y RESID'!$H$5='MATRIZ DE RIESGOS DE SST'!Q368,Q368&lt;'MAPAS DE RIESGOS INHER Y RESID'!$I$5+1),'MAPAS DE RIESGOS INHER Y RESID'!$M$5,IF(OR('MAPAS DE RIESGOS INHER Y RESID'!$I$4='MATRIZ DE RIESGOS DE SST'!Q368,Q368&lt;'MAPAS DE RIESGOS INHER Y RESID'!$J$4+1),'MAPAS DE RIESGOS INHER Y RESID'!$M$4,'MAPAS DE RIESGOS INHER Y RESID'!$M$3)))</f>
        <v>MODERADO</v>
      </c>
      <c r="S368" s="116"/>
      <c r="T368" s="116"/>
      <c r="U368" s="116" t="s">
        <v>771</v>
      </c>
      <c r="V368" s="117" t="s">
        <v>772</v>
      </c>
      <c r="W368" s="118" t="s">
        <v>177</v>
      </c>
      <c r="X368" s="92">
        <f>VLOOKUP(W368,'MAPAS DE RIESGOS INHER Y RESID'!$E$16:$F$18,2,FALSE)</f>
        <v>0.9</v>
      </c>
      <c r="Y368" s="119">
        <f t="shared" si="72"/>
        <v>3.1999999999999993</v>
      </c>
      <c r="Z368" s="76" t="str">
        <f>IF(OR('MAPAS DE RIESGOS INHER Y RESID'!$G$18='MATRIZ DE RIESGOS DE SST'!Y368,Y368&lt;'MAPAS DE RIESGOS INHER Y RESID'!$G$16+1),'MAPAS DE RIESGOS INHER Y RESID'!$M$19,IF(OR('MAPAS DE RIESGOS INHER Y RESID'!$H$17='MATRIZ DE RIESGOS DE SST'!Y368,Y368&lt;'MAPAS DE RIESGOS INHER Y RESID'!$I$18+1),'MAPAS DE RIESGOS INHER Y RESID'!$M$18,IF(OR('MAPAS DE RIESGOS INHER Y RESID'!$I$17='MATRIZ DE RIESGOS DE SST'!Y368,Y368&lt;'MAPAS DE RIESGOS INHER Y RESID'!$J$17+1),'MAPAS DE RIESGOS INHER Y RESID'!$M$17,'MAPAS DE RIESGOS INHER Y RESID'!$M$16)))</f>
        <v>BAJO</v>
      </c>
      <c r="AA368" s="99" t="str">
        <f>VLOOKUP('MATRIZ DE RIESGOS DE SST'!Z368,'TABLA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69" spans="1:27" ht="195" x14ac:dyDescent="0.25">
      <c r="A369" s="123"/>
      <c r="B369" s="123"/>
      <c r="C369" s="123"/>
      <c r="D369" s="123"/>
      <c r="E369" s="123"/>
      <c r="F369" s="123"/>
      <c r="G369" s="123"/>
      <c r="H369" s="123"/>
      <c r="I369" s="123"/>
      <c r="J369" s="99" t="s">
        <v>277</v>
      </c>
      <c r="K369" s="102" t="s">
        <v>311</v>
      </c>
      <c r="L369" s="99" t="s">
        <v>685</v>
      </c>
      <c r="M369" s="76" t="s">
        <v>176</v>
      </c>
      <c r="N369" s="111">
        <f>VLOOKUP('MATRIZ DE RIESGOS DE SST'!M369,'MAPAS DE RIESGOS INHER Y RESID'!$E$3:$F$7,2,FALSE)</f>
        <v>3</v>
      </c>
      <c r="O369" s="76" t="s">
        <v>186</v>
      </c>
      <c r="P369" s="111">
        <f>VLOOKUP('MATRIZ DE RIESGOS DE SST'!O369,'MAPAS DE RIESGOS INHER Y RESID'!$O$3:$P$7,2,FALSE)</f>
        <v>16</v>
      </c>
      <c r="Q369" s="111">
        <f t="shared" si="71"/>
        <v>48</v>
      </c>
      <c r="R369" s="76" t="str">
        <f>IF(OR('MAPAS DE RIESGOS INHER Y RESID'!$G$7='MATRIZ DE RIESGOS DE SST'!Q369,Q369&lt;'MAPAS DE RIESGOS INHER Y RESID'!$G$3+1),'MAPAS DE RIESGOS INHER Y RESID'!$M$6,IF(OR('MAPAS DE RIESGOS INHER Y RESID'!$H$5='MATRIZ DE RIESGOS DE SST'!Q369,Q369&lt;'MAPAS DE RIESGOS INHER Y RESID'!$I$5+1),'MAPAS DE RIESGOS INHER Y RESID'!$M$5,IF(OR('MAPAS DE RIESGOS INHER Y RESID'!$I$4='MATRIZ DE RIESGOS DE SST'!Q369,Q369&lt;'MAPAS DE RIESGOS INHER Y RESID'!$J$4+1),'MAPAS DE RIESGOS INHER Y RESID'!$M$4,'MAPAS DE RIESGOS INHER Y RESID'!$M$3)))</f>
        <v>MODERADO</v>
      </c>
      <c r="S369" s="116"/>
      <c r="T369" s="116"/>
      <c r="U369" s="116" t="s">
        <v>689</v>
      </c>
      <c r="V369" s="117"/>
      <c r="W369" s="118" t="s">
        <v>177</v>
      </c>
      <c r="X369" s="92">
        <f>VLOOKUP(W369,'MAPAS DE RIESGOS INHER Y RESID'!$E$16:$F$18,2,FALSE)</f>
        <v>0.9</v>
      </c>
      <c r="Y369" s="119">
        <f t="shared" si="72"/>
        <v>4.7999999999999972</v>
      </c>
      <c r="Z369" s="76" t="str">
        <f>IF(OR('MAPAS DE RIESGOS INHER Y RESID'!$G$18='MATRIZ DE RIESGOS DE SST'!Y369,Y369&lt;'MAPAS DE RIESGOS INHER Y RESID'!$G$16+1),'MAPAS DE RIESGOS INHER Y RESID'!$M$19,IF(OR('MAPAS DE RIESGOS INHER Y RESID'!$H$17='MATRIZ DE RIESGOS DE SST'!Y369,Y369&lt;'MAPAS DE RIESGOS INHER Y RESID'!$I$18+1),'MAPAS DE RIESGOS INHER Y RESID'!$M$18,IF(OR('MAPAS DE RIESGOS INHER Y RESID'!$I$17='MATRIZ DE RIESGOS DE SST'!Y369,Y369&lt;'MAPAS DE RIESGOS INHER Y RESID'!$J$17+1),'MAPAS DE RIESGOS INHER Y RESID'!$M$17,'MAPAS DE RIESGOS INHER Y RESID'!$M$16)))</f>
        <v>BAJO</v>
      </c>
      <c r="AA369" s="99" t="str">
        <f>VLOOKUP('MATRIZ DE RIESGOS DE SST'!Z369,'TABLA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70" spans="1:27" ht="156" x14ac:dyDescent="0.25">
      <c r="A370" s="123"/>
      <c r="B370" s="123"/>
      <c r="C370" s="123"/>
      <c r="D370" s="123"/>
      <c r="E370" s="123"/>
      <c r="F370" s="123"/>
      <c r="G370" s="123"/>
      <c r="H370" s="123"/>
      <c r="I370" s="123"/>
      <c r="J370" s="100" t="s">
        <v>278</v>
      </c>
      <c r="K370" s="100" t="s">
        <v>526</v>
      </c>
      <c r="L370" s="101" t="s">
        <v>690</v>
      </c>
      <c r="M370" s="76" t="s">
        <v>182</v>
      </c>
      <c r="N370" s="111">
        <f>VLOOKUP('MATRIZ DE RIESGOS DE SST'!M370,'MAPAS DE RIESGOS INHER Y RESID'!$E$3:$F$7,2,FALSE)</f>
        <v>2</v>
      </c>
      <c r="O370" s="76" t="s">
        <v>187</v>
      </c>
      <c r="P370" s="111">
        <f>VLOOKUP('MATRIZ DE RIESGOS DE SST'!O370,'MAPAS DE RIESGOS INHER Y RESID'!$O$3:$P$7,2,FALSE)</f>
        <v>256</v>
      </c>
      <c r="Q370" s="111">
        <f t="shared" si="71"/>
        <v>512</v>
      </c>
      <c r="R370" s="76" t="str">
        <f>IF(OR('MAPAS DE RIESGOS INHER Y RESID'!$G$7='MATRIZ DE RIESGOS DE SST'!Q370,Q370&lt;'MAPAS DE RIESGOS INHER Y RESID'!$G$3+1),'MAPAS DE RIESGOS INHER Y RESID'!$M$6,IF(OR('MAPAS DE RIESGOS INHER Y RESID'!$H$5='MATRIZ DE RIESGOS DE SST'!Q370,Q370&lt;'MAPAS DE RIESGOS INHER Y RESID'!$I$5+1),'MAPAS DE RIESGOS INHER Y RESID'!$M$5,IF(OR('MAPAS DE RIESGOS INHER Y RESID'!$I$4='MATRIZ DE RIESGOS DE SST'!Q370,Q370&lt;'MAPAS DE RIESGOS INHER Y RESID'!$J$4+1),'MAPAS DE RIESGOS INHER Y RESID'!$M$4,'MAPAS DE RIESGOS INHER Y RESID'!$M$3)))</f>
        <v>ALTO</v>
      </c>
      <c r="S370" s="116"/>
      <c r="T370" s="116" t="s">
        <v>693</v>
      </c>
      <c r="U370" s="116" t="s">
        <v>691</v>
      </c>
      <c r="V370" s="117" t="s">
        <v>692</v>
      </c>
      <c r="W370" s="118" t="s">
        <v>177</v>
      </c>
      <c r="X370" s="92">
        <f>VLOOKUP(W370,'MAPAS DE RIESGOS INHER Y RESID'!$E$16:$F$18,2,FALSE)</f>
        <v>0.9</v>
      </c>
      <c r="Y370" s="119">
        <f t="shared" si="72"/>
        <v>51.199999999999989</v>
      </c>
      <c r="Z370" s="76" t="str">
        <f>IF(OR('MAPAS DE RIESGOS INHER Y RESID'!$G$18='MATRIZ DE RIESGOS DE SST'!Y370,Y370&lt;'MAPAS DE RIESGOS INHER Y RESID'!$G$16+1),'MAPAS DE RIESGOS INHER Y RESID'!$M$19,IF(OR('MAPAS DE RIESGOS INHER Y RESID'!$H$17='MATRIZ DE RIESGOS DE SST'!Y370,Y370&lt;'MAPAS DE RIESGOS INHER Y RESID'!$I$18+1),'MAPAS DE RIESGOS INHER Y RESID'!$M$18,IF(OR('MAPAS DE RIESGOS INHER Y RESID'!$I$17='MATRIZ DE RIESGOS DE SST'!Y370,Y370&lt;'MAPAS DE RIESGOS INHER Y RESID'!$J$17+1),'MAPAS DE RIESGOS INHER Y RESID'!$M$17,'MAPAS DE RIESGOS INHER Y RESID'!$M$16)))</f>
        <v>MODERADO</v>
      </c>
      <c r="AA370" s="99" t="str">
        <f>VLOOKUP('MATRIZ DE RIESGOS DE SST'!Z370,'TABLA DE CRITERIOS'!$A$25:$B$28,2,FALSE)</f>
        <v>Reforzar la divulgación y aplicación de los controles existentes para mejorar su eficacia o complementar dichos controles estableciendo el plan de acción necesario, teniendo en cuenta la jerarquía de definición de controles.</v>
      </c>
    </row>
    <row r="371" spans="1:27" ht="195" x14ac:dyDescent="0.25">
      <c r="A371" s="123"/>
      <c r="B371" s="123"/>
      <c r="C371" s="123"/>
      <c r="D371" s="123"/>
      <c r="E371" s="123"/>
      <c r="F371" s="123"/>
      <c r="G371" s="123"/>
      <c r="H371" s="123"/>
      <c r="I371" s="123"/>
      <c r="J371" s="101" t="s">
        <v>282</v>
      </c>
      <c r="K371" s="100" t="s">
        <v>320</v>
      </c>
      <c r="L371" s="101" t="s">
        <v>694</v>
      </c>
      <c r="M371" s="76" t="s">
        <v>182</v>
      </c>
      <c r="N371" s="111">
        <f>VLOOKUP('MATRIZ DE RIESGOS DE SST'!M371,'MAPAS DE RIESGOS INHER Y RESID'!$E$3:$F$7,2,FALSE)</f>
        <v>2</v>
      </c>
      <c r="O371" s="76" t="s">
        <v>186</v>
      </c>
      <c r="P371" s="111">
        <f>VLOOKUP('MATRIZ DE RIESGOS DE SST'!O371,'MAPAS DE RIESGOS INHER Y RESID'!$O$3:$P$7,2,FALSE)</f>
        <v>16</v>
      </c>
      <c r="Q371" s="111">
        <f t="shared" si="71"/>
        <v>32</v>
      </c>
      <c r="R371" s="76" t="str">
        <f>IF(OR('MAPAS DE RIESGOS INHER Y RESID'!$G$7='MATRIZ DE RIESGOS DE SST'!Q371,Q371&lt;'MAPAS DE RIESGOS INHER Y RESID'!$G$3+1),'MAPAS DE RIESGOS INHER Y RESID'!$M$6,IF(OR('MAPAS DE RIESGOS INHER Y RESID'!$H$5='MATRIZ DE RIESGOS DE SST'!Q371,Q371&lt;'MAPAS DE RIESGOS INHER Y RESID'!$I$5+1),'MAPAS DE RIESGOS INHER Y RESID'!$M$5,IF(OR('MAPAS DE RIESGOS INHER Y RESID'!$I$4='MATRIZ DE RIESGOS DE SST'!Q371,Q371&lt;'MAPAS DE RIESGOS INHER Y RESID'!$J$4+1),'MAPAS DE RIESGOS INHER Y RESID'!$M$4,'MAPAS DE RIESGOS INHER Y RESID'!$M$3)))</f>
        <v>MODERADO</v>
      </c>
      <c r="S371" s="116"/>
      <c r="T371" s="116" t="s">
        <v>773</v>
      </c>
      <c r="U371" s="116"/>
      <c r="V371" s="117" t="s">
        <v>697</v>
      </c>
      <c r="W371" s="118" t="s">
        <v>177</v>
      </c>
      <c r="X371" s="92">
        <f>VLOOKUP(W371,'MAPAS DE RIESGOS INHER Y RESID'!$E$16:$F$18,2,FALSE)</f>
        <v>0.9</v>
      </c>
      <c r="Y371" s="119">
        <f t="shared" si="72"/>
        <v>3.1999999999999993</v>
      </c>
      <c r="Z371" s="76" t="str">
        <f>IF(OR('MAPAS DE RIESGOS INHER Y RESID'!$G$18='MATRIZ DE RIESGOS DE SST'!Y371,Y371&lt;'MAPAS DE RIESGOS INHER Y RESID'!$G$16+1),'MAPAS DE RIESGOS INHER Y RESID'!$M$19,IF(OR('MAPAS DE RIESGOS INHER Y RESID'!$H$17='MATRIZ DE RIESGOS DE SST'!Y371,Y371&lt;'MAPAS DE RIESGOS INHER Y RESID'!$I$18+1),'MAPAS DE RIESGOS INHER Y RESID'!$M$18,IF(OR('MAPAS DE RIESGOS INHER Y RESID'!$I$17='MATRIZ DE RIESGOS DE SST'!Y371,Y371&lt;'MAPAS DE RIESGOS INHER Y RESID'!$J$17+1),'MAPAS DE RIESGOS INHER Y RESID'!$M$17,'MAPAS DE RIESGOS INHER Y RESID'!$M$16)))</f>
        <v>BAJO</v>
      </c>
      <c r="AA371" s="99" t="str">
        <f>VLOOKUP('MATRIZ DE RIESGOS DE SST'!Z371,'TABLA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72" spans="1:27" ht="156" x14ac:dyDescent="0.25">
      <c r="A372" s="123"/>
      <c r="B372" s="123"/>
      <c r="C372" s="123"/>
      <c r="D372" s="123"/>
      <c r="E372" s="123"/>
      <c r="F372" s="123"/>
      <c r="G372" s="123"/>
      <c r="H372" s="123"/>
      <c r="I372" s="123"/>
      <c r="J372" s="101" t="s">
        <v>757</v>
      </c>
      <c r="K372" s="100" t="s">
        <v>48</v>
      </c>
      <c r="L372" s="101" t="s">
        <v>713</v>
      </c>
      <c r="M372" s="76" t="s">
        <v>182</v>
      </c>
      <c r="N372" s="111">
        <f>VLOOKUP('MATRIZ DE RIESGOS DE SST'!M372,'MAPAS DE RIESGOS INHER Y RESID'!$E$3:$F$7,2,FALSE)</f>
        <v>2</v>
      </c>
      <c r="O372" s="76" t="s">
        <v>187</v>
      </c>
      <c r="P372" s="111">
        <f>VLOOKUP('MATRIZ DE RIESGOS DE SST'!O372,'MAPAS DE RIESGOS INHER Y RESID'!$O$3:$P$7,2,FALSE)</f>
        <v>256</v>
      </c>
      <c r="Q372" s="111">
        <f t="shared" si="71"/>
        <v>512</v>
      </c>
      <c r="R372" s="76" t="str">
        <f>IF(OR('MAPAS DE RIESGOS INHER Y RESID'!$G$7='MATRIZ DE RIESGOS DE SST'!Q372,Q372&lt;'MAPAS DE RIESGOS INHER Y RESID'!$G$3+1),'MAPAS DE RIESGOS INHER Y RESID'!$M$6,IF(OR('MAPAS DE RIESGOS INHER Y RESID'!$H$5='MATRIZ DE RIESGOS DE SST'!Q372,Q372&lt;'MAPAS DE RIESGOS INHER Y RESID'!$I$5+1),'MAPAS DE RIESGOS INHER Y RESID'!$M$5,IF(OR('MAPAS DE RIESGOS INHER Y RESID'!$I$4='MATRIZ DE RIESGOS DE SST'!Q372,Q372&lt;'MAPAS DE RIESGOS INHER Y RESID'!$J$4+1),'MAPAS DE RIESGOS INHER Y RESID'!$M$4,'MAPAS DE RIESGOS INHER Y RESID'!$M$3)))</f>
        <v>ALTO</v>
      </c>
      <c r="S372" s="116"/>
      <c r="T372" s="116" t="s">
        <v>328</v>
      </c>
      <c r="U372" s="116" t="s">
        <v>714</v>
      </c>
      <c r="V372" s="117"/>
      <c r="W372" s="118" t="s">
        <v>177</v>
      </c>
      <c r="X372" s="92">
        <f>VLOOKUP(W372,'MAPAS DE RIESGOS INHER Y RESID'!$E$16:$F$18,2,FALSE)</f>
        <v>0.9</v>
      </c>
      <c r="Y372" s="119">
        <f t="shared" si="72"/>
        <v>51.199999999999989</v>
      </c>
      <c r="Z372" s="76" t="str">
        <f>IF(OR('MAPAS DE RIESGOS INHER Y RESID'!$G$18='MATRIZ DE RIESGOS DE SST'!Y372,Y372&lt;'MAPAS DE RIESGOS INHER Y RESID'!$G$16+1),'MAPAS DE RIESGOS INHER Y RESID'!$M$19,IF(OR('MAPAS DE RIESGOS INHER Y RESID'!$H$17='MATRIZ DE RIESGOS DE SST'!Y372,Y372&lt;'MAPAS DE RIESGOS INHER Y RESID'!$I$18+1),'MAPAS DE RIESGOS INHER Y RESID'!$M$18,IF(OR('MAPAS DE RIESGOS INHER Y RESID'!$I$17='MATRIZ DE RIESGOS DE SST'!Y372,Y372&lt;'MAPAS DE RIESGOS INHER Y RESID'!$J$17+1),'MAPAS DE RIESGOS INHER Y RESID'!$M$17,'MAPAS DE RIESGOS INHER Y RESID'!$M$16)))</f>
        <v>MODERADO</v>
      </c>
      <c r="AA372" s="99" t="str">
        <f>VLOOKUP('MATRIZ DE RIESGOS DE SST'!Z372,'TABLA DE CRITERIOS'!$A$25:$B$28,2,FALSE)</f>
        <v>Reforzar la divulgación y aplicación de los controles existentes para mejorar su eficacia o complementar dichos controles estableciendo el plan de acción necesario, teniendo en cuenta la jerarquía de definición de controles.</v>
      </c>
    </row>
    <row r="373" spans="1:27" ht="214.5" x14ac:dyDescent="0.25">
      <c r="A373" s="123"/>
      <c r="B373" s="123"/>
      <c r="C373" s="123"/>
      <c r="D373" s="123"/>
      <c r="E373" s="123"/>
      <c r="F373" s="123"/>
      <c r="G373" s="123"/>
      <c r="H373" s="123"/>
      <c r="I373" s="123"/>
      <c r="J373" s="100" t="s">
        <v>284</v>
      </c>
      <c r="K373" s="100" t="s">
        <v>48</v>
      </c>
      <c r="L373" s="101" t="s">
        <v>715</v>
      </c>
      <c r="M373" s="76" t="s">
        <v>182</v>
      </c>
      <c r="N373" s="111">
        <f>VLOOKUP('MATRIZ DE RIESGOS DE SST'!M373,'MAPAS DE RIESGOS INHER Y RESID'!$E$3:$F$7,2,FALSE)</f>
        <v>2</v>
      </c>
      <c r="O373" s="76" t="s">
        <v>186</v>
      </c>
      <c r="P373" s="111">
        <f>VLOOKUP('MATRIZ DE RIESGOS DE SST'!O373,'MAPAS DE RIESGOS INHER Y RESID'!$O$3:$P$7,2,FALSE)</f>
        <v>16</v>
      </c>
      <c r="Q373" s="111">
        <f t="shared" si="71"/>
        <v>32</v>
      </c>
      <c r="R373" s="76" t="str">
        <f>IF(OR('MAPAS DE RIESGOS INHER Y RESID'!$G$7='MATRIZ DE RIESGOS DE SST'!Q373,Q373&lt;'MAPAS DE RIESGOS INHER Y RESID'!$G$3+1),'MAPAS DE RIESGOS INHER Y RESID'!$M$6,IF(OR('MAPAS DE RIESGOS INHER Y RESID'!$H$5='MATRIZ DE RIESGOS DE SST'!Q373,Q373&lt;'MAPAS DE RIESGOS INHER Y RESID'!$I$5+1),'MAPAS DE RIESGOS INHER Y RESID'!$M$5,IF(OR('MAPAS DE RIESGOS INHER Y RESID'!$I$4='MATRIZ DE RIESGOS DE SST'!Q373,Q373&lt;'MAPAS DE RIESGOS INHER Y RESID'!$J$4+1),'MAPAS DE RIESGOS INHER Y RESID'!$M$4,'MAPAS DE RIESGOS INHER Y RESID'!$M$3)))</f>
        <v>MODERADO</v>
      </c>
      <c r="S373" s="116"/>
      <c r="T373" s="116" t="s">
        <v>774</v>
      </c>
      <c r="U373" s="116" t="s">
        <v>327</v>
      </c>
      <c r="V373" s="117" t="s">
        <v>711</v>
      </c>
      <c r="W373" s="118" t="s">
        <v>177</v>
      </c>
      <c r="X373" s="92">
        <f>VLOOKUP(W373,'MAPAS DE RIESGOS INHER Y RESID'!$E$16:$F$18,2,FALSE)</f>
        <v>0.9</v>
      </c>
      <c r="Y373" s="119">
        <f t="shared" si="72"/>
        <v>3.1999999999999993</v>
      </c>
      <c r="Z373" s="76" t="str">
        <f>IF(OR('MAPAS DE RIESGOS INHER Y RESID'!$G$18='MATRIZ DE RIESGOS DE SST'!Y373,Y373&lt;'MAPAS DE RIESGOS INHER Y RESID'!$G$16+1),'MAPAS DE RIESGOS INHER Y RESID'!$M$19,IF(OR('MAPAS DE RIESGOS INHER Y RESID'!$H$17='MATRIZ DE RIESGOS DE SST'!Y373,Y373&lt;'MAPAS DE RIESGOS INHER Y RESID'!$I$18+1),'MAPAS DE RIESGOS INHER Y RESID'!$M$18,IF(OR('MAPAS DE RIESGOS INHER Y RESID'!$I$17='MATRIZ DE RIESGOS DE SST'!Y373,Y373&lt;'MAPAS DE RIESGOS INHER Y RESID'!$J$17+1),'MAPAS DE RIESGOS INHER Y RESID'!$M$17,'MAPAS DE RIESGOS INHER Y RESID'!$M$16)))</f>
        <v>BAJO</v>
      </c>
      <c r="AA373" s="99" t="str">
        <f>VLOOKUP('MATRIZ DE RIESGOS DE SST'!Z373,'TABLA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74" spans="1:27" ht="156" x14ac:dyDescent="0.25">
      <c r="A374" s="123"/>
      <c r="B374" s="123"/>
      <c r="C374" s="123"/>
      <c r="D374" s="123"/>
      <c r="E374" s="123"/>
      <c r="F374" s="123"/>
      <c r="G374" s="123"/>
      <c r="H374" s="123"/>
      <c r="I374" s="123"/>
      <c r="J374" s="100" t="s">
        <v>285</v>
      </c>
      <c r="K374" s="100" t="s">
        <v>777</v>
      </c>
      <c r="L374" s="101" t="s">
        <v>725</v>
      </c>
      <c r="M374" s="76" t="s">
        <v>176</v>
      </c>
      <c r="N374" s="111">
        <f>VLOOKUP('MATRIZ DE RIESGOS DE SST'!M374,'MAPAS DE RIESGOS INHER Y RESID'!$E$3:$F$7,2,FALSE)</f>
        <v>3</v>
      </c>
      <c r="O374" s="76" t="s">
        <v>187</v>
      </c>
      <c r="P374" s="111">
        <f>VLOOKUP('MATRIZ DE RIESGOS DE SST'!O374,'MAPAS DE RIESGOS INHER Y RESID'!$O$3:$P$7,2,FALSE)</f>
        <v>256</v>
      </c>
      <c r="Q374" s="111">
        <f>+N374*P374</f>
        <v>768</v>
      </c>
      <c r="R374" s="76" t="str">
        <f>IF(OR('MAPAS DE RIESGOS INHER Y RESID'!$G$7='MATRIZ DE RIESGOS DE SST'!Q374,Q374&lt;'MAPAS DE RIESGOS INHER Y RESID'!$G$3+1),'MAPAS DE RIESGOS INHER Y RESID'!$M$6,IF(OR('MAPAS DE RIESGOS INHER Y RESID'!$H$5='MATRIZ DE RIESGOS DE SST'!Q374,Q374&lt;'MAPAS DE RIESGOS INHER Y RESID'!$I$5+1),'MAPAS DE RIESGOS INHER Y RESID'!$M$5,IF(OR('MAPAS DE RIESGOS INHER Y RESID'!$I$4='MATRIZ DE RIESGOS DE SST'!Q374,Q374&lt;'MAPAS DE RIESGOS INHER Y RESID'!$J$4+1),'MAPAS DE RIESGOS INHER Y RESID'!$M$4,'MAPAS DE RIESGOS INHER Y RESID'!$M$3)))</f>
        <v>ALTO</v>
      </c>
      <c r="S374" s="116" t="s">
        <v>778</v>
      </c>
      <c r="T374" s="116" t="s">
        <v>779</v>
      </c>
      <c r="U374" s="116" t="s">
        <v>254</v>
      </c>
      <c r="V374" s="117" t="s">
        <v>255</v>
      </c>
      <c r="W374" s="118" t="s">
        <v>177</v>
      </c>
      <c r="X374" s="92">
        <f>VLOOKUP(W374,'MAPAS DE RIESGOS INHER Y RESID'!$E$16:$F$18,2,FALSE)</f>
        <v>0.9</v>
      </c>
      <c r="Y374" s="119">
        <f t="shared" si="72"/>
        <v>76.799999999999955</v>
      </c>
      <c r="Z374" s="76" t="str">
        <f>IF(OR('MAPAS DE RIESGOS INHER Y RESID'!$G$18='MATRIZ DE RIESGOS DE SST'!Y374,Y374&lt;'MAPAS DE RIESGOS INHER Y RESID'!$G$16+1),'MAPAS DE RIESGOS INHER Y RESID'!$M$19,IF(OR('MAPAS DE RIESGOS INHER Y RESID'!$H$17='MATRIZ DE RIESGOS DE SST'!Y374,Y374&lt;'MAPAS DE RIESGOS INHER Y RESID'!$I$18+1),'MAPAS DE RIESGOS INHER Y RESID'!$M$18,IF(OR('MAPAS DE RIESGOS INHER Y RESID'!$I$17='MATRIZ DE RIESGOS DE SST'!Y374,Y374&lt;'MAPAS DE RIESGOS INHER Y RESID'!$J$17+1),'MAPAS DE RIESGOS INHER Y RESID'!$M$17,'MAPAS DE RIESGOS INHER Y RESID'!$M$16)))</f>
        <v>MODERADO</v>
      </c>
      <c r="AA374" s="99" t="str">
        <f>VLOOKUP('MATRIZ DE RIESGOS DE SST'!Z374,'TABLA DE CRITERIOS'!$A$25:$B$28,2,FALSE)</f>
        <v>Reforzar la divulgación y aplicación de los controles existentes para mejorar su eficacia o complementar dichos controles estableciendo el plan de acción necesario, teniendo en cuenta la jerarquía de definición de controles.</v>
      </c>
    </row>
    <row r="375" spans="1:27" ht="273" x14ac:dyDescent="0.25">
      <c r="A375" s="123"/>
      <c r="B375" s="123"/>
      <c r="C375" s="123"/>
      <c r="D375" s="123"/>
      <c r="E375" s="123"/>
      <c r="F375" s="123"/>
      <c r="G375" s="123"/>
      <c r="H375" s="123"/>
      <c r="I375" s="123"/>
      <c r="J375" s="100" t="s">
        <v>63</v>
      </c>
      <c r="K375" s="100" t="s">
        <v>780</v>
      </c>
      <c r="L375" s="101" t="s">
        <v>65</v>
      </c>
      <c r="M375" s="76" t="s">
        <v>182</v>
      </c>
      <c r="N375" s="111">
        <f>VLOOKUP('MATRIZ DE RIESGOS DE SST'!M375,'MAPAS DE RIESGOS INHER Y RESID'!$E$3:$F$7,2,FALSE)</f>
        <v>2</v>
      </c>
      <c r="O375" s="76" t="s">
        <v>186</v>
      </c>
      <c r="P375" s="111">
        <f>VLOOKUP('MATRIZ DE RIESGOS DE SST'!O375,'MAPAS DE RIESGOS INHER Y RESID'!$O$3:$P$7,2,FALSE)</f>
        <v>16</v>
      </c>
      <c r="Q375" s="111">
        <f t="shared" ref="Q375" si="73">+N375*P375</f>
        <v>32</v>
      </c>
      <c r="R375" s="76" t="str">
        <f>IF(OR('MAPAS DE RIESGOS INHER Y RESID'!$G$7='MATRIZ DE RIESGOS DE SST'!Q375,Q375&lt;'MAPAS DE RIESGOS INHER Y RESID'!$G$3+1),'MAPAS DE RIESGOS INHER Y RESID'!$M$6,IF(OR('MAPAS DE RIESGOS INHER Y RESID'!$H$5='MATRIZ DE RIESGOS DE SST'!Q375,Q375&lt;'MAPAS DE RIESGOS INHER Y RESID'!$I$5+1),'MAPAS DE RIESGOS INHER Y RESID'!$M$5,IF(OR('MAPAS DE RIESGOS INHER Y RESID'!$I$4='MATRIZ DE RIESGOS DE SST'!Q375,Q375&lt;'MAPAS DE RIESGOS INHER Y RESID'!$J$4+1),'MAPAS DE RIESGOS INHER Y RESID'!$M$4,'MAPAS DE RIESGOS INHER Y RESID'!$M$3)))</f>
        <v>MODERADO</v>
      </c>
      <c r="S375" s="116" t="s">
        <v>781</v>
      </c>
      <c r="T375" s="116"/>
      <c r="U375" s="116" t="s">
        <v>782</v>
      </c>
      <c r="V375" s="117" t="s">
        <v>656</v>
      </c>
      <c r="W375" s="118" t="s">
        <v>177</v>
      </c>
      <c r="X375" s="92">
        <f>VLOOKUP(W375,'MAPAS DE RIESGOS INHER Y RESID'!$E$16:$F$18,2,FALSE)</f>
        <v>0.9</v>
      </c>
      <c r="Y375" s="119">
        <f t="shared" si="72"/>
        <v>3.1999999999999993</v>
      </c>
      <c r="Z375" s="76" t="str">
        <f>IF(OR('MAPAS DE RIESGOS INHER Y RESID'!$G$18='MATRIZ DE RIESGOS DE SST'!Y375,Y375&lt;'MAPAS DE RIESGOS INHER Y RESID'!$G$16+1),'MAPAS DE RIESGOS INHER Y RESID'!$M$19,IF(OR('MAPAS DE RIESGOS INHER Y RESID'!$H$17='MATRIZ DE RIESGOS DE SST'!Y375,Y375&lt;'MAPAS DE RIESGOS INHER Y RESID'!$I$18+1),'MAPAS DE RIESGOS INHER Y RESID'!$M$18,IF(OR('MAPAS DE RIESGOS INHER Y RESID'!$I$17='MATRIZ DE RIESGOS DE SST'!Y375,Y375&lt;'MAPAS DE RIESGOS INHER Y RESID'!$J$17+1),'MAPAS DE RIESGOS INHER Y RESID'!$M$17,'MAPAS DE RIESGOS INHER Y RESID'!$M$16)))</f>
        <v>BAJO</v>
      </c>
      <c r="AA375" s="99" t="str">
        <f>VLOOKUP('MATRIZ DE RIESGOS DE SST'!Z375,'TABLA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76" spans="1:27" ht="331.5" x14ac:dyDescent="0.25">
      <c r="A376" s="123"/>
      <c r="B376" s="123"/>
      <c r="C376" s="123"/>
      <c r="D376" s="123"/>
      <c r="E376" s="123"/>
      <c r="F376" s="123"/>
      <c r="G376" s="123"/>
      <c r="H376" s="123"/>
      <c r="I376" s="123"/>
      <c r="J376" s="101" t="s">
        <v>293</v>
      </c>
      <c r="K376" s="100" t="s">
        <v>378</v>
      </c>
      <c r="L376" s="101" t="s">
        <v>70</v>
      </c>
      <c r="M376" s="76" t="s">
        <v>182</v>
      </c>
      <c r="N376" s="111">
        <f>VLOOKUP('MATRIZ DE RIESGOS DE SST'!M376,'MAPAS DE RIESGOS INHER Y RESID'!$E$3:$F$7,2,FALSE)</f>
        <v>2</v>
      </c>
      <c r="O376" s="76" t="s">
        <v>186</v>
      </c>
      <c r="P376" s="111">
        <f>VLOOKUP('MATRIZ DE RIESGOS DE SST'!O376,'MAPAS DE RIESGOS INHER Y RESID'!$O$3:$P$7,2,FALSE)</f>
        <v>16</v>
      </c>
      <c r="Q376" s="111">
        <f t="shared" ref="Q376:Q384" si="74">+N376*P376</f>
        <v>32</v>
      </c>
      <c r="R376" s="76" t="str">
        <f>IF(OR('MAPAS DE RIESGOS INHER Y RESID'!$G$7='MATRIZ DE RIESGOS DE SST'!Q376,Q376&lt;'MAPAS DE RIESGOS INHER Y RESID'!$G$3+1),'MAPAS DE RIESGOS INHER Y RESID'!$M$6,IF(OR('MAPAS DE RIESGOS INHER Y RESID'!$H$5='MATRIZ DE RIESGOS DE SST'!Q376,Q376&lt;'MAPAS DE RIESGOS INHER Y RESID'!$I$5+1),'MAPAS DE RIESGOS INHER Y RESID'!$M$5,IF(OR('MAPAS DE RIESGOS INHER Y RESID'!$I$4='MATRIZ DE RIESGOS DE SST'!Q376,Q376&lt;'MAPAS DE RIESGOS INHER Y RESID'!$J$4+1),'MAPAS DE RIESGOS INHER Y RESID'!$M$4,'MAPAS DE RIESGOS INHER Y RESID'!$M$3)))</f>
        <v>MODERADO</v>
      </c>
      <c r="S376" s="116"/>
      <c r="T376" s="116"/>
      <c r="U376" s="116" t="s">
        <v>269</v>
      </c>
      <c r="V376" s="117" t="s">
        <v>376</v>
      </c>
      <c r="W376" s="118" t="s">
        <v>177</v>
      </c>
      <c r="X376" s="92">
        <f>VLOOKUP(W376,'MAPAS DE RIESGOS INHER Y RESID'!$E$16:$F$18,2,FALSE)</f>
        <v>0.9</v>
      </c>
      <c r="Y376" s="119">
        <f t="shared" si="72"/>
        <v>3.1999999999999993</v>
      </c>
      <c r="Z376" s="76" t="str">
        <f>IF(OR('MAPAS DE RIESGOS INHER Y RESID'!$G$18='MATRIZ DE RIESGOS DE SST'!Y376,Y376&lt;'MAPAS DE RIESGOS INHER Y RESID'!$G$16+1),'MAPAS DE RIESGOS INHER Y RESID'!$M$19,IF(OR('MAPAS DE RIESGOS INHER Y RESID'!$H$17='MATRIZ DE RIESGOS DE SST'!Y376,Y376&lt;'MAPAS DE RIESGOS INHER Y RESID'!$I$18+1),'MAPAS DE RIESGOS INHER Y RESID'!$M$18,IF(OR('MAPAS DE RIESGOS INHER Y RESID'!$I$17='MATRIZ DE RIESGOS DE SST'!Y376,Y376&lt;'MAPAS DE RIESGOS INHER Y RESID'!$J$17+1),'MAPAS DE RIESGOS INHER Y RESID'!$M$17,'MAPAS DE RIESGOS INHER Y RESID'!$M$16)))</f>
        <v>BAJO</v>
      </c>
      <c r="AA376" s="99" t="str">
        <f>VLOOKUP('MATRIZ DE RIESGOS DE SST'!Z376,'TABLA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77" spans="1:27" ht="195" x14ac:dyDescent="0.25">
      <c r="A377" s="123"/>
      <c r="B377" s="123"/>
      <c r="C377" s="123"/>
      <c r="D377" s="123"/>
      <c r="E377" s="123"/>
      <c r="F377" s="123"/>
      <c r="G377" s="123"/>
      <c r="H377" s="123"/>
      <c r="I377" s="123"/>
      <c r="J377" s="101" t="s">
        <v>294</v>
      </c>
      <c r="K377" s="100" t="s">
        <v>381</v>
      </c>
      <c r="L377" s="101" t="s">
        <v>70</v>
      </c>
      <c r="M377" s="76" t="s">
        <v>182</v>
      </c>
      <c r="N377" s="111">
        <f>VLOOKUP('MATRIZ DE RIESGOS DE SST'!M377,'MAPAS DE RIESGOS INHER Y RESID'!$E$3:$F$7,2,FALSE)</f>
        <v>2</v>
      </c>
      <c r="O377" s="76" t="s">
        <v>186</v>
      </c>
      <c r="P377" s="111">
        <f>VLOOKUP('MATRIZ DE RIESGOS DE SST'!O377,'MAPAS DE RIESGOS INHER Y RESID'!$O$3:$P$7,2,FALSE)</f>
        <v>16</v>
      </c>
      <c r="Q377" s="111">
        <f t="shared" si="74"/>
        <v>32</v>
      </c>
      <c r="R377" s="76" t="str">
        <f>IF(OR('MAPAS DE RIESGOS INHER Y RESID'!$G$7='MATRIZ DE RIESGOS DE SST'!Q377,Q377&lt;'MAPAS DE RIESGOS INHER Y RESID'!$G$3+1),'MAPAS DE RIESGOS INHER Y RESID'!$M$6,IF(OR('MAPAS DE RIESGOS INHER Y RESID'!$H$5='MATRIZ DE RIESGOS DE SST'!Q377,Q377&lt;'MAPAS DE RIESGOS INHER Y RESID'!$I$5+1),'MAPAS DE RIESGOS INHER Y RESID'!$M$5,IF(OR('MAPAS DE RIESGOS INHER Y RESID'!$I$4='MATRIZ DE RIESGOS DE SST'!Q377,Q377&lt;'MAPAS DE RIESGOS INHER Y RESID'!$J$4+1),'MAPAS DE RIESGOS INHER Y RESID'!$M$4,'MAPAS DE RIESGOS INHER Y RESID'!$M$3)))</f>
        <v>MODERADO</v>
      </c>
      <c r="S377" s="116"/>
      <c r="T377" s="116"/>
      <c r="U377" s="116"/>
      <c r="V377" s="117" t="s">
        <v>382</v>
      </c>
      <c r="W377" s="118" t="s">
        <v>177</v>
      </c>
      <c r="X377" s="92">
        <f>VLOOKUP(W377,'MAPAS DE RIESGOS INHER Y RESID'!$E$16:$F$18,2,FALSE)</f>
        <v>0.9</v>
      </c>
      <c r="Y377" s="119">
        <f t="shared" si="72"/>
        <v>3.1999999999999993</v>
      </c>
      <c r="Z377" s="76" t="str">
        <f>IF(OR('MAPAS DE RIESGOS INHER Y RESID'!$G$18='MATRIZ DE RIESGOS DE SST'!Y377,Y377&lt;'MAPAS DE RIESGOS INHER Y RESID'!$G$16+1),'MAPAS DE RIESGOS INHER Y RESID'!$M$19,IF(OR('MAPAS DE RIESGOS INHER Y RESID'!$H$17='MATRIZ DE RIESGOS DE SST'!Y377,Y377&lt;'MAPAS DE RIESGOS INHER Y RESID'!$I$18+1),'MAPAS DE RIESGOS INHER Y RESID'!$M$18,IF(OR('MAPAS DE RIESGOS INHER Y RESID'!$I$17='MATRIZ DE RIESGOS DE SST'!Y377,Y377&lt;'MAPAS DE RIESGOS INHER Y RESID'!$J$17+1),'MAPAS DE RIESGOS INHER Y RESID'!$M$17,'MAPAS DE RIESGOS INHER Y RESID'!$M$16)))</f>
        <v>BAJO</v>
      </c>
      <c r="AA377" s="99" t="str">
        <f>VLOOKUP('MATRIZ DE RIESGOS DE SST'!Z377,'TABLA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78" spans="1:27" s="27" customFormat="1" ht="234" customHeight="1" x14ac:dyDescent="0.25">
      <c r="A378" s="123"/>
      <c r="B378" s="123"/>
      <c r="C378" s="123"/>
      <c r="D378" s="123"/>
      <c r="E378" s="123"/>
      <c r="F378" s="123"/>
      <c r="G378" s="123"/>
      <c r="H378" s="123"/>
      <c r="I378" s="123"/>
      <c r="J378" s="101" t="s">
        <v>298</v>
      </c>
      <c r="K378" s="100" t="s">
        <v>387</v>
      </c>
      <c r="L378" s="101" t="s">
        <v>74</v>
      </c>
      <c r="M378" s="76" t="s">
        <v>176</v>
      </c>
      <c r="N378" s="111">
        <f>VLOOKUP('MATRIZ DE RIESGOS DE SST'!M378,'MAPAS DE RIESGOS INHER Y RESID'!$E$3:$F$7,2,FALSE)</f>
        <v>3</v>
      </c>
      <c r="O378" s="76" t="s">
        <v>187</v>
      </c>
      <c r="P378" s="111">
        <f>VLOOKUP('MATRIZ DE RIESGOS DE SST'!O378,'MAPAS DE RIESGOS INHER Y RESID'!$O$3:$P$7,2,FALSE)</f>
        <v>256</v>
      </c>
      <c r="Q378" s="111">
        <f t="shared" si="74"/>
        <v>768</v>
      </c>
      <c r="R378" s="76" t="str">
        <f>IF(OR('MAPAS DE RIESGOS INHER Y RESID'!$G$7='MATRIZ DE RIESGOS DE SST'!Q378,Q378&lt;'MAPAS DE RIESGOS INHER Y RESID'!$G$3+1),'MAPAS DE RIESGOS INHER Y RESID'!$M$6,IF(OR('MAPAS DE RIESGOS INHER Y RESID'!$H$5='MATRIZ DE RIESGOS DE SST'!Q378,Q378&lt;'MAPAS DE RIESGOS INHER Y RESID'!$I$5+1),'MAPAS DE RIESGOS INHER Y RESID'!$M$5,IF(OR('MAPAS DE RIESGOS INHER Y RESID'!$I$4='MATRIZ DE RIESGOS DE SST'!Q378,Q378&lt;'MAPAS DE RIESGOS INHER Y RESID'!$J$4+1),'MAPAS DE RIESGOS INHER Y RESID'!$M$4,'MAPAS DE RIESGOS INHER Y RESID'!$M$3)))</f>
        <v>ALTO</v>
      </c>
      <c r="S378" s="116"/>
      <c r="T378" s="116" t="s">
        <v>389</v>
      </c>
      <c r="U378" s="116" t="s">
        <v>390</v>
      </c>
      <c r="V378" s="117" t="s">
        <v>391</v>
      </c>
      <c r="W378" s="118" t="s">
        <v>177</v>
      </c>
      <c r="X378" s="92">
        <f>VLOOKUP(W378,'MAPAS DE RIESGOS INHER Y RESID'!$E$16:$F$18,2,FALSE)</f>
        <v>0.9</v>
      </c>
      <c r="Y378" s="119">
        <f t="shared" si="72"/>
        <v>76.799999999999955</v>
      </c>
      <c r="Z378" s="76" t="str">
        <f>IF(OR('MAPAS DE RIESGOS INHER Y RESID'!$G$18='MATRIZ DE RIESGOS DE SST'!Y378,Y378&lt;'MAPAS DE RIESGOS INHER Y RESID'!$G$16+1),'MAPAS DE RIESGOS INHER Y RESID'!$M$19,IF(OR('MAPAS DE RIESGOS INHER Y RESID'!$H$17='MATRIZ DE RIESGOS DE SST'!Y378,Y378&lt;'MAPAS DE RIESGOS INHER Y RESID'!$I$18+1),'MAPAS DE RIESGOS INHER Y RESID'!$M$18,IF(OR('MAPAS DE RIESGOS INHER Y RESID'!$I$17='MATRIZ DE RIESGOS DE SST'!Y378,Y378&lt;'MAPAS DE RIESGOS INHER Y RESID'!$J$17+1),'MAPAS DE RIESGOS INHER Y RESID'!$M$17,'MAPAS DE RIESGOS INHER Y RESID'!$M$16)))</f>
        <v>MODERADO</v>
      </c>
      <c r="AA378" s="99" t="str">
        <f>VLOOKUP('MATRIZ DE RIESGOS DE SST'!Z378,'TABLA DE CRITERIOS'!$A$25:$B$28,2,FALSE)</f>
        <v>Reforzar la divulgación y aplicación de los controles existentes para mejorar su eficacia o complementar dichos controles estableciendo el plan de acción necesario, teniendo en cuenta la jerarquía de definición de controles.</v>
      </c>
    </row>
    <row r="379" spans="1:27" s="27" customFormat="1" ht="214.5" x14ac:dyDescent="0.25">
      <c r="A379" s="123"/>
      <c r="B379" s="123"/>
      <c r="C379" s="123"/>
      <c r="D379" s="123"/>
      <c r="E379" s="123"/>
      <c r="F379" s="123"/>
      <c r="G379" s="123"/>
      <c r="H379" s="123"/>
      <c r="I379" s="123"/>
      <c r="J379" s="100" t="s">
        <v>299</v>
      </c>
      <c r="K379" s="100" t="s">
        <v>386</v>
      </c>
      <c r="L379" s="101" t="s">
        <v>762</v>
      </c>
      <c r="M379" s="76" t="s">
        <v>182</v>
      </c>
      <c r="N379" s="111">
        <f>VLOOKUP('MATRIZ DE RIESGOS DE SST'!M379,'MAPAS DE RIESGOS INHER Y RESID'!$E$3:$F$7,2,FALSE)</f>
        <v>2</v>
      </c>
      <c r="O379" s="76" t="s">
        <v>186</v>
      </c>
      <c r="P379" s="111">
        <f>VLOOKUP('MATRIZ DE RIESGOS DE SST'!O379,'MAPAS DE RIESGOS INHER Y RESID'!$O$3:$P$7,2,FALSE)</f>
        <v>16</v>
      </c>
      <c r="Q379" s="111">
        <f t="shared" si="74"/>
        <v>32</v>
      </c>
      <c r="R379" s="76" t="str">
        <f>IF(OR('MAPAS DE RIESGOS INHER Y RESID'!$G$7='MATRIZ DE RIESGOS DE SST'!Q379,Q379&lt;'MAPAS DE RIESGOS INHER Y RESID'!$G$3+1),'MAPAS DE RIESGOS INHER Y RESID'!$M$6,IF(OR('MAPAS DE RIESGOS INHER Y RESID'!$H$5='MATRIZ DE RIESGOS DE SST'!Q379,Q379&lt;'MAPAS DE RIESGOS INHER Y RESID'!$I$5+1),'MAPAS DE RIESGOS INHER Y RESID'!$M$5,IF(OR('MAPAS DE RIESGOS INHER Y RESID'!$I$4='MATRIZ DE RIESGOS DE SST'!Q379,Q379&lt;'MAPAS DE RIESGOS INHER Y RESID'!$J$4+1),'MAPAS DE RIESGOS INHER Y RESID'!$M$4,'MAPAS DE RIESGOS INHER Y RESID'!$M$3)))</f>
        <v>MODERADO</v>
      </c>
      <c r="S379" s="116"/>
      <c r="T379" s="116" t="s">
        <v>300</v>
      </c>
      <c r="U379" s="116" t="s">
        <v>397</v>
      </c>
      <c r="V379" s="117" t="s">
        <v>398</v>
      </c>
      <c r="W379" s="118" t="s">
        <v>177</v>
      </c>
      <c r="X379" s="92">
        <f>VLOOKUP(W379,'MAPAS DE RIESGOS INHER Y RESID'!$E$16:$F$18,2,FALSE)</f>
        <v>0.9</v>
      </c>
      <c r="Y379" s="119">
        <f t="shared" si="72"/>
        <v>3.1999999999999993</v>
      </c>
      <c r="Z379" s="76" t="str">
        <f>IF(OR('MAPAS DE RIESGOS INHER Y RESID'!$G$18='MATRIZ DE RIESGOS DE SST'!Y379,Y379&lt;'MAPAS DE RIESGOS INHER Y RESID'!$G$16+1),'MAPAS DE RIESGOS INHER Y RESID'!$M$19,IF(OR('MAPAS DE RIESGOS INHER Y RESID'!$H$17='MATRIZ DE RIESGOS DE SST'!Y379,Y379&lt;'MAPAS DE RIESGOS INHER Y RESID'!$I$18+1),'MAPAS DE RIESGOS INHER Y RESID'!$M$18,IF(OR('MAPAS DE RIESGOS INHER Y RESID'!$I$17='MATRIZ DE RIESGOS DE SST'!Y379,Y379&lt;'MAPAS DE RIESGOS INHER Y RESID'!$J$17+1),'MAPAS DE RIESGOS INHER Y RESID'!$M$17,'MAPAS DE RIESGOS INHER Y RESID'!$M$16)))</f>
        <v>BAJO</v>
      </c>
      <c r="AA379" s="99" t="str">
        <f>VLOOKUP('MATRIZ DE RIESGOS DE SST'!Z379,'TABLA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80" spans="1:27" s="27" customFormat="1" ht="195" x14ac:dyDescent="0.25">
      <c r="A380" s="123"/>
      <c r="B380" s="123"/>
      <c r="C380" s="123"/>
      <c r="D380" s="123"/>
      <c r="E380" s="123"/>
      <c r="F380" s="123"/>
      <c r="G380" s="123"/>
      <c r="H380" s="123"/>
      <c r="I380" s="123"/>
      <c r="J380" s="101" t="s">
        <v>415</v>
      </c>
      <c r="K380" s="100" t="s">
        <v>393</v>
      </c>
      <c r="L380" s="101" t="s">
        <v>762</v>
      </c>
      <c r="M380" s="76" t="s">
        <v>182</v>
      </c>
      <c r="N380" s="111">
        <f>VLOOKUP('MATRIZ DE RIESGOS DE SST'!M380,'MAPAS DE RIESGOS INHER Y RESID'!$E$3:$F$7,2,FALSE)</f>
        <v>2</v>
      </c>
      <c r="O380" s="76" t="s">
        <v>186</v>
      </c>
      <c r="P380" s="111">
        <f>VLOOKUP('MATRIZ DE RIESGOS DE SST'!O380,'MAPAS DE RIESGOS INHER Y RESID'!$O$3:$P$7,2,FALSE)</f>
        <v>16</v>
      </c>
      <c r="Q380" s="111">
        <f t="shared" si="74"/>
        <v>32</v>
      </c>
      <c r="R380" s="76" t="str">
        <f>IF(OR('MAPAS DE RIESGOS INHER Y RESID'!$G$7='MATRIZ DE RIESGOS DE SST'!Q380,Q380&lt;'MAPAS DE RIESGOS INHER Y RESID'!$G$3+1),'MAPAS DE RIESGOS INHER Y RESID'!$M$6,IF(OR('MAPAS DE RIESGOS INHER Y RESID'!$H$5='MATRIZ DE RIESGOS DE SST'!Q380,Q380&lt;'MAPAS DE RIESGOS INHER Y RESID'!$I$5+1),'MAPAS DE RIESGOS INHER Y RESID'!$M$5,IF(OR('MAPAS DE RIESGOS INHER Y RESID'!$I$4='MATRIZ DE RIESGOS DE SST'!Q380,Q380&lt;'MAPAS DE RIESGOS INHER Y RESID'!$J$4+1),'MAPAS DE RIESGOS INHER Y RESID'!$M$4,'MAPAS DE RIESGOS INHER Y RESID'!$M$3)))</f>
        <v>MODERADO</v>
      </c>
      <c r="S380" s="116"/>
      <c r="T380" s="116" t="s">
        <v>399</v>
      </c>
      <c r="U380" s="116"/>
      <c r="V380" s="117" t="s">
        <v>297</v>
      </c>
      <c r="W380" s="118" t="s">
        <v>177</v>
      </c>
      <c r="X380" s="92">
        <f>VLOOKUP(W380,'MAPAS DE RIESGOS INHER Y RESID'!$E$16:$F$18,2,FALSE)</f>
        <v>0.9</v>
      </c>
      <c r="Y380" s="119">
        <f t="shared" si="72"/>
        <v>3.1999999999999993</v>
      </c>
      <c r="Z380" s="76" t="str">
        <f>IF(OR('MAPAS DE RIESGOS INHER Y RESID'!$G$18='MATRIZ DE RIESGOS DE SST'!Y380,Y380&lt;'MAPAS DE RIESGOS INHER Y RESID'!$G$16+1),'MAPAS DE RIESGOS INHER Y RESID'!$M$19,IF(OR('MAPAS DE RIESGOS INHER Y RESID'!$H$17='MATRIZ DE RIESGOS DE SST'!Y380,Y380&lt;'MAPAS DE RIESGOS INHER Y RESID'!$I$18+1),'MAPAS DE RIESGOS INHER Y RESID'!$M$18,IF(OR('MAPAS DE RIESGOS INHER Y RESID'!$I$17='MATRIZ DE RIESGOS DE SST'!Y380,Y380&lt;'MAPAS DE RIESGOS INHER Y RESID'!$J$17+1),'MAPAS DE RIESGOS INHER Y RESID'!$M$17,'MAPAS DE RIESGOS INHER Y RESID'!$M$16)))</f>
        <v>BAJO</v>
      </c>
      <c r="AA380" s="99" t="str">
        <f>VLOOKUP('MATRIZ DE RIESGOS DE SST'!Z380,'TABLA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81" spans="1:27" s="27" customFormat="1" ht="195" x14ac:dyDescent="0.25">
      <c r="A381" s="123"/>
      <c r="B381" s="123"/>
      <c r="C381" s="123"/>
      <c r="D381" s="123"/>
      <c r="E381" s="123"/>
      <c r="F381" s="123"/>
      <c r="G381" s="123"/>
      <c r="H381" s="123"/>
      <c r="I381" s="123"/>
      <c r="J381" s="101" t="s">
        <v>301</v>
      </c>
      <c r="K381" s="100" t="s">
        <v>402</v>
      </c>
      <c r="L381" s="101" t="s">
        <v>763</v>
      </c>
      <c r="M381" s="76" t="s">
        <v>182</v>
      </c>
      <c r="N381" s="111">
        <f>VLOOKUP('MATRIZ DE RIESGOS DE SST'!M381,'MAPAS DE RIESGOS INHER Y RESID'!$E$3:$F$7,2,FALSE)</f>
        <v>2</v>
      </c>
      <c r="O381" s="76" t="s">
        <v>186</v>
      </c>
      <c r="P381" s="111">
        <f>VLOOKUP('MATRIZ DE RIESGOS DE SST'!O381,'MAPAS DE RIESGOS INHER Y RESID'!$O$3:$P$7,2,FALSE)</f>
        <v>16</v>
      </c>
      <c r="Q381" s="111">
        <f t="shared" si="74"/>
        <v>32</v>
      </c>
      <c r="R381" s="76" t="str">
        <f>IF(OR('MAPAS DE RIESGOS INHER Y RESID'!$G$7='MATRIZ DE RIESGOS DE SST'!Q381,Q381&lt;'MAPAS DE RIESGOS INHER Y RESID'!$G$3+1),'MAPAS DE RIESGOS INHER Y RESID'!$M$6,IF(OR('MAPAS DE RIESGOS INHER Y RESID'!$H$5='MATRIZ DE RIESGOS DE SST'!Q381,Q381&lt;'MAPAS DE RIESGOS INHER Y RESID'!$I$5+1),'MAPAS DE RIESGOS INHER Y RESID'!$M$5,IF(OR('MAPAS DE RIESGOS INHER Y RESID'!$I$4='MATRIZ DE RIESGOS DE SST'!Q381,Q381&lt;'MAPAS DE RIESGOS INHER Y RESID'!$J$4+1),'MAPAS DE RIESGOS INHER Y RESID'!$M$4,'MAPAS DE RIESGOS INHER Y RESID'!$M$3)))</f>
        <v>MODERADO</v>
      </c>
      <c r="S381" s="116"/>
      <c r="T381" s="116" t="s">
        <v>613</v>
      </c>
      <c r="U381" s="116" t="s">
        <v>404</v>
      </c>
      <c r="V381" s="117"/>
      <c r="W381" s="118" t="s">
        <v>177</v>
      </c>
      <c r="X381" s="92">
        <f>VLOOKUP(W381,'MAPAS DE RIESGOS INHER Y RESID'!$E$16:$F$18,2,FALSE)</f>
        <v>0.9</v>
      </c>
      <c r="Y381" s="119">
        <f t="shared" si="72"/>
        <v>3.1999999999999993</v>
      </c>
      <c r="Z381" s="76" t="str">
        <f>IF(OR('MAPAS DE RIESGOS INHER Y RESID'!$G$18='MATRIZ DE RIESGOS DE SST'!Y381,Y381&lt;'MAPAS DE RIESGOS INHER Y RESID'!$G$16+1),'MAPAS DE RIESGOS INHER Y RESID'!$M$19,IF(OR('MAPAS DE RIESGOS INHER Y RESID'!$H$17='MATRIZ DE RIESGOS DE SST'!Y381,Y381&lt;'MAPAS DE RIESGOS INHER Y RESID'!$I$18+1),'MAPAS DE RIESGOS INHER Y RESID'!$M$18,IF(OR('MAPAS DE RIESGOS INHER Y RESID'!$I$17='MATRIZ DE RIESGOS DE SST'!Y381,Y381&lt;'MAPAS DE RIESGOS INHER Y RESID'!$J$17+1),'MAPAS DE RIESGOS INHER Y RESID'!$M$17,'MAPAS DE RIESGOS INHER Y RESID'!$M$16)))</f>
        <v>BAJO</v>
      </c>
      <c r="AA381" s="99" t="str">
        <f>VLOOKUP('MATRIZ DE RIESGOS DE SST'!Z381,'TABLA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82" spans="1:27" ht="195" x14ac:dyDescent="0.25">
      <c r="A382" s="123"/>
      <c r="B382" s="123"/>
      <c r="C382" s="123"/>
      <c r="D382" s="123"/>
      <c r="E382" s="123"/>
      <c r="F382" s="123"/>
      <c r="G382" s="123"/>
      <c r="H382" s="123"/>
      <c r="I382" s="123"/>
      <c r="J382" s="101" t="s">
        <v>416</v>
      </c>
      <c r="K382" s="100" t="s">
        <v>418</v>
      </c>
      <c r="L382" s="101" t="s">
        <v>765</v>
      </c>
      <c r="M382" s="76" t="s">
        <v>182</v>
      </c>
      <c r="N382" s="111">
        <f>VLOOKUP('MATRIZ DE RIESGOS DE SST'!M382,'MAPAS DE RIESGOS INHER Y RESID'!$E$3:$F$7,2,FALSE)</f>
        <v>2</v>
      </c>
      <c r="O382" s="76" t="s">
        <v>185</v>
      </c>
      <c r="P382" s="111">
        <f>VLOOKUP('MATRIZ DE RIESGOS DE SST'!O382,'MAPAS DE RIESGOS INHER Y RESID'!$O$3:$P$7,2,FALSE)</f>
        <v>4</v>
      </c>
      <c r="Q382" s="111">
        <f t="shared" si="74"/>
        <v>8</v>
      </c>
      <c r="R382" s="76" t="str">
        <f>IF(OR('MAPAS DE RIESGOS INHER Y RESID'!$G$7='MATRIZ DE RIESGOS DE SST'!Q382,Q382&lt;'MAPAS DE RIESGOS INHER Y RESID'!$G$3+1),'MAPAS DE RIESGOS INHER Y RESID'!$M$6,IF(OR('MAPAS DE RIESGOS INHER Y RESID'!$H$5='MATRIZ DE RIESGOS DE SST'!Q382,Q382&lt;'MAPAS DE RIESGOS INHER Y RESID'!$I$5+1),'MAPAS DE RIESGOS INHER Y RESID'!$M$5,IF(OR('MAPAS DE RIESGOS INHER Y RESID'!$I$4='MATRIZ DE RIESGOS DE SST'!Q382,Q382&lt;'MAPAS DE RIESGOS INHER Y RESID'!$J$4+1),'MAPAS DE RIESGOS INHER Y RESID'!$M$4,'MAPAS DE RIESGOS INHER Y RESID'!$M$3)))</f>
        <v>BAJO</v>
      </c>
      <c r="S382" s="116"/>
      <c r="T382" s="116"/>
      <c r="U382" s="116" t="s">
        <v>419</v>
      </c>
      <c r="V382" s="117" t="s">
        <v>783</v>
      </c>
      <c r="W382" s="118" t="s">
        <v>176</v>
      </c>
      <c r="X382" s="92">
        <f>VLOOKUP(W382,'MAPAS DE RIESGOS INHER Y RESID'!$E$16:$F$18,2,FALSE)</f>
        <v>0.4</v>
      </c>
      <c r="Y382" s="119">
        <f t="shared" si="72"/>
        <v>4.8</v>
      </c>
      <c r="Z382" s="76" t="str">
        <f>IF(OR('MAPAS DE RIESGOS INHER Y RESID'!$G$18='MATRIZ DE RIESGOS DE SST'!Y382,Y382&lt;'MAPAS DE RIESGOS INHER Y RESID'!$G$16+1),'MAPAS DE RIESGOS INHER Y RESID'!$M$19,IF(OR('MAPAS DE RIESGOS INHER Y RESID'!$H$17='MATRIZ DE RIESGOS DE SST'!Y382,Y382&lt;'MAPAS DE RIESGOS INHER Y RESID'!$I$18+1),'MAPAS DE RIESGOS INHER Y RESID'!$M$18,IF(OR('MAPAS DE RIESGOS INHER Y RESID'!$I$17='MATRIZ DE RIESGOS DE SST'!Y382,Y382&lt;'MAPAS DE RIESGOS INHER Y RESID'!$J$17+1),'MAPAS DE RIESGOS INHER Y RESID'!$M$17,'MAPAS DE RIESGOS INHER Y RESID'!$M$16)))</f>
        <v>BAJO</v>
      </c>
      <c r="AA382" s="99" t="str">
        <f>VLOOKUP('MATRIZ DE RIESGOS DE SST'!Z382,'TABLA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83" spans="1:27" ht="195" x14ac:dyDescent="0.25">
      <c r="A383" s="123"/>
      <c r="B383" s="123"/>
      <c r="C383" s="123"/>
      <c r="D383" s="123"/>
      <c r="E383" s="123"/>
      <c r="F383" s="123"/>
      <c r="G383" s="123"/>
      <c r="H383" s="123"/>
      <c r="I383" s="123"/>
      <c r="J383" s="101" t="s">
        <v>448</v>
      </c>
      <c r="K383" s="100" t="s">
        <v>784</v>
      </c>
      <c r="L383" s="101" t="s">
        <v>768</v>
      </c>
      <c r="M383" s="76" t="s">
        <v>176</v>
      </c>
      <c r="N383" s="111">
        <f>VLOOKUP('MATRIZ DE RIESGOS DE SST'!M383,'MAPAS DE RIESGOS INHER Y RESID'!$E$3:$F$7,2,FALSE)</f>
        <v>3</v>
      </c>
      <c r="O383" s="76" t="s">
        <v>186</v>
      </c>
      <c r="P383" s="111">
        <f>VLOOKUP('MATRIZ DE RIESGOS DE SST'!O383,'MAPAS DE RIESGOS INHER Y RESID'!$O$3:$P$7,2,FALSE)</f>
        <v>16</v>
      </c>
      <c r="Q383" s="111">
        <f t="shared" si="74"/>
        <v>48</v>
      </c>
      <c r="R383" s="76" t="str">
        <f>IF(OR('MAPAS DE RIESGOS INHER Y RESID'!$G$7='MATRIZ DE RIESGOS DE SST'!Q383,Q383&lt;'MAPAS DE RIESGOS INHER Y RESID'!$G$3+1),'MAPAS DE RIESGOS INHER Y RESID'!$M$6,IF(OR('MAPAS DE RIESGOS INHER Y RESID'!$H$5='MATRIZ DE RIESGOS DE SST'!Q383,Q383&lt;'MAPAS DE RIESGOS INHER Y RESID'!$I$5+1),'MAPAS DE RIESGOS INHER Y RESID'!$M$5,IF(OR('MAPAS DE RIESGOS INHER Y RESID'!$I$4='MATRIZ DE RIESGOS DE SST'!Q383,Q383&lt;'MAPAS DE RIESGOS INHER Y RESID'!$J$4+1),'MAPAS DE RIESGOS INHER Y RESID'!$M$4,'MAPAS DE RIESGOS INHER Y RESID'!$M$3)))</f>
        <v>MODERADO</v>
      </c>
      <c r="S383" s="116" t="s">
        <v>455</v>
      </c>
      <c r="T383" s="116" t="s">
        <v>256</v>
      </c>
      <c r="U383" s="116" t="s">
        <v>454</v>
      </c>
      <c r="V383" s="117" t="s">
        <v>457</v>
      </c>
      <c r="W383" s="118" t="s">
        <v>177</v>
      </c>
      <c r="X383" s="92">
        <f>VLOOKUP(W383,'MAPAS DE RIESGOS INHER Y RESID'!$E$16:$F$18,2,FALSE)</f>
        <v>0.9</v>
      </c>
      <c r="Y383" s="119">
        <f t="shared" si="72"/>
        <v>4.7999999999999972</v>
      </c>
      <c r="Z383" s="76" t="str">
        <f>IF(OR('MAPAS DE RIESGOS INHER Y RESID'!$G$18='MATRIZ DE RIESGOS DE SST'!Y383,Y383&lt;'MAPAS DE RIESGOS INHER Y RESID'!$G$16+1),'MAPAS DE RIESGOS INHER Y RESID'!$M$19,IF(OR('MAPAS DE RIESGOS INHER Y RESID'!$H$17='MATRIZ DE RIESGOS DE SST'!Y383,Y383&lt;'MAPAS DE RIESGOS INHER Y RESID'!$I$18+1),'MAPAS DE RIESGOS INHER Y RESID'!$M$18,IF(OR('MAPAS DE RIESGOS INHER Y RESID'!$I$17='MATRIZ DE RIESGOS DE SST'!Y383,Y383&lt;'MAPAS DE RIESGOS INHER Y RESID'!$J$17+1),'MAPAS DE RIESGOS INHER Y RESID'!$M$17,'MAPAS DE RIESGOS INHER Y RESID'!$M$16)))</f>
        <v>BAJO</v>
      </c>
      <c r="AA383" s="99" t="str">
        <f>VLOOKUP('MATRIZ DE RIESGOS DE SST'!Z383,'TABLA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84" spans="1:27" ht="195" x14ac:dyDescent="0.25">
      <c r="A384" s="123"/>
      <c r="B384" s="123"/>
      <c r="C384" s="123"/>
      <c r="D384" s="123"/>
      <c r="E384" s="123"/>
      <c r="F384" s="123"/>
      <c r="G384" s="123"/>
      <c r="H384" s="123"/>
      <c r="I384" s="123"/>
      <c r="J384" s="102" t="s">
        <v>460</v>
      </c>
      <c r="K384" s="102" t="s">
        <v>461</v>
      </c>
      <c r="L384" s="99" t="s">
        <v>92</v>
      </c>
      <c r="M384" s="76" t="s">
        <v>182</v>
      </c>
      <c r="N384" s="111">
        <f>VLOOKUP('MATRIZ DE RIESGOS DE SST'!M384,'MAPAS DE RIESGOS INHER Y RESID'!$E$3:$F$7,2,FALSE)</f>
        <v>2</v>
      </c>
      <c r="O384" s="76" t="s">
        <v>186</v>
      </c>
      <c r="P384" s="111">
        <f>VLOOKUP('MATRIZ DE RIESGOS DE SST'!O384,'MAPAS DE RIESGOS INHER Y RESID'!$O$3:$P$7,2,FALSE)</f>
        <v>16</v>
      </c>
      <c r="Q384" s="111">
        <f t="shared" si="74"/>
        <v>32</v>
      </c>
      <c r="R384" s="76" t="str">
        <f>IF(OR('MAPAS DE RIESGOS INHER Y RESID'!$G$7='MATRIZ DE RIESGOS DE SST'!Q384,Q384&lt;'MAPAS DE RIESGOS INHER Y RESID'!$G$3+1),'MAPAS DE RIESGOS INHER Y RESID'!$M$6,IF(OR('MAPAS DE RIESGOS INHER Y RESID'!$H$5='MATRIZ DE RIESGOS DE SST'!Q384,Q384&lt;'MAPAS DE RIESGOS INHER Y RESID'!$I$5+1),'MAPAS DE RIESGOS INHER Y RESID'!$M$5,IF(OR('MAPAS DE RIESGOS INHER Y RESID'!$I$4='MATRIZ DE RIESGOS DE SST'!Q384,Q384&lt;'MAPAS DE RIESGOS INHER Y RESID'!$J$4+1),'MAPAS DE RIESGOS INHER Y RESID'!$M$4,'MAPAS DE RIESGOS INHER Y RESID'!$M$3)))</f>
        <v>MODERADO</v>
      </c>
      <c r="S384" s="116"/>
      <c r="T384" s="116"/>
      <c r="U384" s="116" t="s">
        <v>463</v>
      </c>
      <c r="V384" s="117" t="s">
        <v>474</v>
      </c>
      <c r="W384" s="118" t="s">
        <v>177</v>
      </c>
      <c r="X384" s="92">
        <f>VLOOKUP(W384,'MAPAS DE RIESGOS INHER Y RESID'!$E$16:$F$18,2,FALSE)</f>
        <v>0.9</v>
      </c>
      <c r="Y384" s="119">
        <f t="shared" si="72"/>
        <v>3.1999999999999993</v>
      </c>
      <c r="Z384" s="76" t="str">
        <f>IF(OR('MAPAS DE RIESGOS INHER Y RESID'!$G$18='MATRIZ DE RIESGOS DE SST'!Y384,Y384&lt;'MAPAS DE RIESGOS INHER Y RESID'!$G$16+1),'MAPAS DE RIESGOS INHER Y RESID'!$M$19,IF(OR('MAPAS DE RIESGOS INHER Y RESID'!$H$17='MATRIZ DE RIESGOS DE SST'!Y384,Y384&lt;'MAPAS DE RIESGOS INHER Y RESID'!$I$18+1),'MAPAS DE RIESGOS INHER Y RESID'!$M$18,IF(OR('MAPAS DE RIESGOS INHER Y RESID'!$I$17='MATRIZ DE RIESGOS DE SST'!Y384,Y384&lt;'MAPAS DE RIESGOS INHER Y RESID'!$J$17+1),'MAPAS DE RIESGOS INHER Y RESID'!$M$17,'MAPAS DE RIESGOS INHER Y RESID'!$M$16)))</f>
        <v>BAJO</v>
      </c>
      <c r="AA384" s="99" t="str">
        <f>VLOOKUP('MATRIZ DE RIESGOS DE SST'!Z384,'TABLA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85" spans="1:27" ht="195" x14ac:dyDescent="0.25">
      <c r="A385" s="123"/>
      <c r="B385" s="123"/>
      <c r="C385" s="123"/>
      <c r="D385" s="123"/>
      <c r="E385" s="123"/>
      <c r="F385" s="123"/>
      <c r="G385" s="123"/>
      <c r="H385" s="123"/>
      <c r="I385" s="123"/>
      <c r="J385" s="99" t="s">
        <v>475</v>
      </c>
      <c r="K385" s="102" t="s">
        <v>485</v>
      </c>
      <c r="L385" s="99" t="s">
        <v>621</v>
      </c>
      <c r="M385" s="76" t="s">
        <v>182</v>
      </c>
      <c r="N385" s="111">
        <f>VLOOKUP('MATRIZ DE RIESGOS DE SST'!M385,'MAPAS DE RIESGOS INHER Y RESID'!$E$3:$F$7,2,FALSE)</f>
        <v>2</v>
      </c>
      <c r="O385" s="76" t="s">
        <v>185</v>
      </c>
      <c r="P385" s="111">
        <f>VLOOKUP('MATRIZ DE RIESGOS DE SST'!O385,'MAPAS DE RIESGOS INHER Y RESID'!$O$3:$P$7,2,FALSE)</f>
        <v>4</v>
      </c>
      <c r="Q385" s="111">
        <f>+N385*P385</f>
        <v>8</v>
      </c>
      <c r="R385" s="76" t="str">
        <f>IF(OR('MAPAS DE RIESGOS INHER Y RESID'!$G$7='MATRIZ DE RIESGOS DE SST'!Q385,Q385&lt;'MAPAS DE RIESGOS INHER Y RESID'!$G$3+1),'MAPAS DE RIESGOS INHER Y RESID'!$M$6,IF(OR('MAPAS DE RIESGOS INHER Y RESID'!$H$5='MATRIZ DE RIESGOS DE SST'!Q385,Q385&lt;'MAPAS DE RIESGOS INHER Y RESID'!$I$5+1),'MAPAS DE RIESGOS INHER Y RESID'!$M$5,IF(OR('MAPAS DE RIESGOS INHER Y RESID'!$I$4='MATRIZ DE RIESGOS DE SST'!Q385,Q385&lt;'MAPAS DE RIESGOS INHER Y RESID'!$J$4+1),'MAPAS DE RIESGOS INHER Y RESID'!$M$4,'MAPAS DE RIESGOS INHER Y RESID'!$M$3)))</f>
        <v>BAJO</v>
      </c>
      <c r="S385" s="116"/>
      <c r="T385" s="116"/>
      <c r="U385" s="116" t="s">
        <v>476</v>
      </c>
      <c r="V385" s="117" t="s">
        <v>252</v>
      </c>
      <c r="W385" s="118" t="s">
        <v>176</v>
      </c>
      <c r="X385" s="92">
        <f>VLOOKUP(W385,'MAPAS DE RIESGOS INHER Y RESID'!$E$16:$F$18,2,FALSE)</f>
        <v>0.4</v>
      </c>
      <c r="Y385" s="119">
        <f>Q385-(Q385*X385)</f>
        <v>4.8</v>
      </c>
      <c r="Z385" s="76" t="str">
        <f>IF(OR('MAPAS DE RIESGOS INHER Y RESID'!$G$18='MATRIZ DE RIESGOS DE SST'!Y385,Y385&lt;'MAPAS DE RIESGOS INHER Y RESID'!$G$16+1),'MAPAS DE RIESGOS INHER Y RESID'!$M$19,IF(OR('MAPAS DE RIESGOS INHER Y RESID'!$H$17='MATRIZ DE RIESGOS DE SST'!Y385,Y385&lt;'MAPAS DE RIESGOS INHER Y RESID'!$I$18+1),'MAPAS DE RIESGOS INHER Y RESID'!$M$18,IF(OR('MAPAS DE RIESGOS INHER Y RESID'!$I$17='MATRIZ DE RIESGOS DE SST'!Y385,Y385&lt;'MAPAS DE RIESGOS INHER Y RESID'!$J$17+1),'MAPAS DE RIESGOS INHER Y RESID'!$M$17,'MAPAS DE RIESGOS INHER Y RESID'!$M$16)))</f>
        <v>BAJO</v>
      </c>
      <c r="AA385" s="99" t="str">
        <f>VLOOKUP('MATRIZ DE RIESGOS DE SST'!Z385,'TABLA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86" spans="1:27" ht="156" x14ac:dyDescent="0.25">
      <c r="A386" s="123"/>
      <c r="B386" s="123"/>
      <c r="C386" s="123"/>
      <c r="D386" s="123"/>
      <c r="E386" s="123"/>
      <c r="F386" s="123"/>
      <c r="G386" s="123"/>
      <c r="H386" s="123"/>
      <c r="I386" s="123"/>
      <c r="J386" s="100" t="s">
        <v>489</v>
      </c>
      <c r="K386" s="100" t="s">
        <v>785</v>
      </c>
      <c r="L386" s="101" t="s">
        <v>491</v>
      </c>
      <c r="M386" s="76" t="s">
        <v>176</v>
      </c>
      <c r="N386" s="111">
        <f>VLOOKUP('MATRIZ DE RIESGOS DE SST'!M386,'MAPAS DE RIESGOS INHER Y RESID'!$E$3:$F$7,2,FALSE)</f>
        <v>3</v>
      </c>
      <c r="O386" s="76" t="s">
        <v>186</v>
      </c>
      <c r="P386" s="111">
        <f>VLOOKUP('MATRIZ DE RIESGOS DE SST'!O386,'MAPAS DE RIESGOS INHER Y RESID'!$O$3:$P$7,2,FALSE)</f>
        <v>16</v>
      </c>
      <c r="Q386" s="111">
        <f t="shared" ref="Q386:Q389" si="75">+N386*P386</f>
        <v>48</v>
      </c>
      <c r="R386" s="76" t="str">
        <f>IF(OR('MAPAS DE RIESGOS INHER Y RESID'!$G$7='MATRIZ DE RIESGOS DE SST'!Q386,Q386&lt;'MAPAS DE RIESGOS INHER Y RESID'!$G$3+1),'MAPAS DE RIESGOS INHER Y RESID'!$M$6,IF(OR('MAPAS DE RIESGOS INHER Y RESID'!$H$5='MATRIZ DE RIESGOS DE SST'!Q386,Q386&lt;'MAPAS DE RIESGOS INHER Y RESID'!$I$5+1),'MAPAS DE RIESGOS INHER Y RESID'!$M$5,IF(OR('MAPAS DE RIESGOS INHER Y RESID'!$I$4='MATRIZ DE RIESGOS DE SST'!Q386,Q386&lt;'MAPAS DE RIESGOS INHER Y RESID'!$J$4+1),'MAPAS DE RIESGOS INHER Y RESID'!$M$4,'MAPAS DE RIESGOS INHER Y RESID'!$M$3)))</f>
        <v>MODERADO</v>
      </c>
      <c r="S386" s="116"/>
      <c r="T386" s="116" t="s">
        <v>786</v>
      </c>
      <c r="U386" s="116" t="s">
        <v>452</v>
      </c>
      <c r="V386" s="117" t="s">
        <v>257</v>
      </c>
      <c r="W386" s="118" t="s">
        <v>176</v>
      </c>
      <c r="X386" s="92">
        <f>VLOOKUP(W386,'MAPAS DE RIESGOS INHER Y RESID'!$E$16:$F$18,2,FALSE)</f>
        <v>0.4</v>
      </c>
      <c r="Y386" s="119">
        <f t="shared" ref="Y386:Y389" si="76">Q386-(Q386*X386)</f>
        <v>28.799999999999997</v>
      </c>
      <c r="Z386" s="76" t="str">
        <f>IF(OR('MAPAS DE RIESGOS INHER Y RESID'!$G$18='MATRIZ DE RIESGOS DE SST'!Y386,Y386&lt;'MAPAS DE RIESGOS INHER Y RESID'!$G$16+1),'MAPAS DE RIESGOS INHER Y RESID'!$M$19,IF(OR('MAPAS DE RIESGOS INHER Y RESID'!$H$17='MATRIZ DE RIESGOS DE SST'!Y386,Y386&lt;'MAPAS DE RIESGOS INHER Y RESID'!$I$18+1),'MAPAS DE RIESGOS INHER Y RESID'!$M$18,IF(OR('MAPAS DE RIESGOS INHER Y RESID'!$I$17='MATRIZ DE RIESGOS DE SST'!Y386,Y386&lt;'MAPAS DE RIESGOS INHER Y RESID'!$J$17+1),'MAPAS DE RIESGOS INHER Y RESID'!$M$17,'MAPAS DE RIESGOS INHER Y RESID'!$M$16)))</f>
        <v>MODERADO</v>
      </c>
      <c r="AA386" s="99" t="str">
        <f>VLOOKUP('MATRIZ DE RIESGOS DE SST'!Z386,'TABLA DE CRITERIOS'!$A$25:$B$28,2,FALSE)</f>
        <v>Reforzar la divulgación y aplicación de los controles existentes para mejorar su eficacia o complementar dichos controles estableciendo el plan de acción necesario, teniendo en cuenta la jerarquía de definición de controles.</v>
      </c>
    </row>
    <row r="387" spans="1:27" ht="195" x14ac:dyDescent="0.25">
      <c r="A387" s="123"/>
      <c r="B387" s="123"/>
      <c r="C387" s="123"/>
      <c r="D387" s="123"/>
      <c r="E387" s="123"/>
      <c r="F387" s="123"/>
      <c r="G387" s="123"/>
      <c r="H387" s="123"/>
      <c r="I387" s="123"/>
      <c r="J387" s="99" t="s">
        <v>544</v>
      </c>
      <c r="K387" s="102" t="s">
        <v>108</v>
      </c>
      <c r="L387" s="99" t="s">
        <v>109</v>
      </c>
      <c r="M387" s="76" t="s">
        <v>182</v>
      </c>
      <c r="N387" s="111">
        <f>VLOOKUP('MATRIZ DE RIESGOS DE SST'!M387,'MAPAS DE RIESGOS INHER Y RESID'!$E$3:$F$7,2,FALSE)</f>
        <v>2</v>
      </c>
      <c r="O387" s="76" t="s">
        <v>185</v>
      </c>
      <c r="P387" s="111">
        <f>VLOOKUP('MATRIZ DE RIESGOS DE SST'!O387,'MAPAS DE RIESGOS INHER Y RESID'!$O$3:$P$7,2,FALSE)</f>
        <v>4</v>
      </c>
      <c r="Q387" s="111">
        <f t="shared" si="75"/>
        <v>8</v>
      </c>
      <c r="R387" s="76" t="str">
        <f>IF(OR('MAPAS DE RIESGOS INHER Y RESID'!$G$7='MATRIZ DE RIESGOS DE SST'!Q387,Q387&lt;'MAPAS DE RIESGOS INHER Y RESID'!$G$3+1),'MAPAS DE RIESGOS INHER Y RESID'!$M$6,IF(OR('MAPAS DE RIESGOS INHER Y RESID'!$H$5='MATRIZ DE RIESGOS DE SST'!Q387,Q387&lt;'MAPAS DE RIESGOS INHER Y RESID'!$I$5+1),'MAPAS DE RIESGOS INHER Y RESID'!$M$5,IF(OR('MAPAS DE RIESGOS INHER Y RESID'!$I$4='MATRIZ DE RIESGOS DE SST'!Q387,Q387&lt;'MAPAS DE RIESGOS INHER Y RESID'!$J$4+1),'MAPAS DE RIESGOS INHER Y RESID'!$M$4,'MAPAS DE RIESGOS INHER Y RESID'!$M$3)))</f>
        <v>BAJO</v>
      </c>
      <c r="S387" s="116" t="s">
        <v>781</v>
      </c>
      <c r="T387" s="116"/>
      <c r="U387" s="116" t="s">
        <v>546</v>
      </c>
      <c r="V387" s="117" t="s">
        <v>552</v>
      </c>
      <c r="W387" s="118" t="s">
        <v>177</v>
      </c>
      <c r="X387" s="92">
        <f>VLOOKUP(W387,'MAPAS DE RIESGOS INHER Y RESID'!$E$16:$F$18,2,FALSE)</f>
        <v>0.9</v>
      </c>
      <c r="Y387" s="119">
        <f t="shared" si="76"/>
        <v>0.79999999999999982</v>
      </c>
      <c r="Z387" s="76" t="str">
        <f>IF(OR('MAPAS DE RIESGOS INHER Y RESID'!$G$18='MATRIZ DE RIESGOS DE SST'!Y387,Y387&lt;'MAPAS DE RIESGOS INHER Y RESID'!$G$16+1),'MAPAS DE RIESGOS INHER Y RESID'!$M$19,IF(OR('MAPAS DE RIESGOS INHER Y RESID'!$H$17='MATRIZ DE RIESGOS DE SST'!Y387,Y387&lt;'MAPAS DE RIESGOS INHER Y RESID'!$I$18+1),'MAPAS DE RIESGOS INHER Y RESID'!$M$18,IF(OR('MAPAS DE RIESGOS INHER Y RESID'!$I$17='MATRIZ DE RIESGOS DE SST'!Y387,Y387&lt;'MAPAS DE RIESGOS INHER Y RESID'!$J$17+1),'MAPAS DE RIESGOS INHER Y RESID'!$M$17,'MAPAS DE RIESGOS INHER Y RESID'!$M$16)))</f>
        <v>BAJO</v>
      </c>
      <c r="AA387" s="99" t="str">
        <f>VLOOKUP('MATRIZ DE RIESGOS DE SST'!Z387,'TABLA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88" spans="1:27" ht="234" customHeight="1" x14ac:dyDescent="0.25">
      <c r="A388" s="123"/>
      <c r="B388" s="123"/>
      <c r="C388" s="123"/>
      <c r="D388" s="123"/>
      <c r="E388" s="123"/>
      <c r="F388" s="123"/>
      <c r="G388" s="123"/>
      <c r="H388" s="123"/>
      <c r="I388" s="123"/>
      <c r="J388" s="100" t="s">
        <v>513</v>
      </c>
      <c r="K388" s="100" t="s">
        <v>795</v>
      </c>
      <c r="L388" s="101" t="s">
        <v>798</v>
      </c>
      <c r="M388" s="76" t="s">
        <v>182</v>
      </c>
      <c r="N388" s="111">
        <f>VLOOKUP('MATRIZ DE RIESGOS DE SST'!M388,'MAPAS DE RIESGOS INHER Y RESID'!$E$3:$F$7,2,FALSE)</f>
        <v>2</v>
      </c>
      <c r="O388" s="76" t="s">
        <v>186</v>
      </c>
      <c r="P388" s="111">
        <f>VLOOKUP('MATRIZ DE RIESGOS DE SST'!O388,'MAPAS DE RIESGOS INHER Y RESID'!$O$3:$P$7,2,FALSE)</f>
        <v>16</v>
      </c>
      <c r="Q388" s="111">
        <f t="shared" si="75"/>
        <v>32</v>
      </c>
      <c r="R388" s="76" t="str">
        <f>IF(OR('MAPAS DE RIESGOS INHER Y RESID'!$G$7='MATRIZ DE RIESGOS DE SST'!Q388,Q388&lt;'MAPAS DE RIESGOS INHER Y RESID'!$G$3+1),'MAPAS DE RIESGOS INHER Y RESID'!$M$6,IF(OR('MAPAS DE RIESGOS INHER Y RESID'!$H$5='MATRIZ DE RIESGOS DE SST'!Q388,Q388&lt;'MAPAS DE RIESGOS INHER Y RESID'!$I$5+1),'MAPAS DE RIESGOS INHER Y RESID'!$M$5,IF(OR('MAPAS DE RIESGOS INHER Y RESID'!$I$4='MATRIZ DE RIESGOS DE SST'!Q388,Q388&lt;'MAPAS DE RIESGOS INHER Y RESID'!$J$4+1),'MAPAS DE RIESGOS INHER Y RESID'!$M$4,'MAPAS DE RIESGOS INHER Y RESID'!$M$3)))</f>
        <v>MODERADO</v>
      </c>
      <c r="S388" s="116"/>
      <c r="T388" s="116" t="s">
        <v>797</v>
      </c>
      <c r="U388" s="116" t="s">
        <v>516</v>
      </c>
      <c r="V388" s="117" t="s">
        <v>796</v>
      </c>
      <c r="W388" s="118" t="s">
        <v>177</v>
      </c>
      <c r="X388" s="92">
        <f>VLOOKUP(W388,'MAPAS DE RIESGOS INHER Y RESID'!$E$16:$F$18,2,FALSE)</f>
        <v>0.9</v>
      </c>
      <c r="Y388" s="119">
        <f t="shared" si="76"/>
        <v>3.1999999999999993</v>
      </c>
      <c r="Z388" s="76" t="str">
        <f>IF(OR('MAPAS DE RIESGOS INHER Y RESID'!$G$18='MATRIZ DE RIESGOS DE SST'!Y388,Y388&lt;'MAPAS DE RIESGOS INHER Y RESID'!$G$16+1),'MAPAS DE RIESGOS INHER Y RESID'!$M$19,IF(OR('MAPAS DE RIESGOS INHER Y RESID'!$H$17='MATRIZ DE RIESGOS DE SST'!Y388,Y388&lt;'MAPAS DE RIESGOS INHER Y RESID'!$I$18+1),'MAPAS DE RIESGOS INHER Y RESID'!$M$18,IF(OR('MAPAS DE RIESGOS INHER Y RESID'!$I$17='MATRIZ DE RIESGOS DE SST'!Y388,Y388&lt;'MAPAS DE RIESGOS INHER Y RESID'!$J$17+1),'MAPAS DE RIESGOS INHER Y RESID'!$M$17,'MAPAS DE RIESGOS INHER Y RESID'!$M$16)))</f>
        <v>BAJO</v>
      </c>
      <c r="AA388" s="99" t="str">
        <f>VLOOKUP('MATRIZ DE RIESGOS DE SST'!Z388,'TABLA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89" spans="1:27" ht="234" x14ac:dyDescent="0.25">
      <c r="A389" s="123"/>
      <c r="B389" s="123"/>
      <c r="C389" s="123"/>
      <c r="D389" s="123"/>
      <c r="E389" s="123"/>
      <c r="F389" s="123"/>
      <c r="G389" s="123"/>
      <c r="H389" s="123"/>
      <c r="I389" s="123"/>
      <c r="J389" s="99" t="s">
        <v>561</v>
      </c>
      <c r="K389" s="102" t="s">
        <v>111</v>
      </c>
      <c r="L389" s="99" t="s">
        <v>109</v>
      </c>
      <c r="M389" s="76" t="s">
        <v>182</v>
      </c>
      <c r="N389" s="111">
        <f>VLOOKUP('MATRIZ DE RIESGOS DE SST'!M389,'MAPAS DE RIESGOS INHER Y RESID'!$E$3:$F$7,2,FALSE)</f>
        <v>2</v>
      </c>
      <c r="O389" s="76" t="s">
        <v>186</v>
      </c>
      <c r="P389" s="111">
        <f>VLOOKUP('MATRIZ DE RIESGOS DE SST'!O389,'MAPAS DE RIESGOS INHER Y RESID'!$O$3:$P$7,2,FALSE)</f>
        <v>16</v>
      </c>
      <c r="Q389" s="111">
        <f t="shared" si="75"/>
        <v>32</v>
      </c>
      <c r="R389" s="76" t="str">
        <f>IF(OR('MAPAS DE RIESGOS INHER Y RESID'!$G$7='MATRIZ DE RIESGOS DE SST'!Q389,Q389&lt;'MAPAS DE RIESGOS INHER Y RESID'!$G$3+1),'MAPAS DE RIESGOS INHER Y RESID'!$M$6,IF(OR('MAPAS DE RIESGOS INHER Y RESID'!$H$5='MATRIZ DE RIESGOS DE SST'!Q389,Q389&lt;'MAPAS DE RIESGOS INHER Y RESID'!$I$5+1),'MAPAS DE RIESGOS INHER Y RESID'!$M$5,IF(OR('MAPAS DE RIESGOS INHER Y RESID'!$I$4='MATRIZ DE RIESGOS DE SST'!Q389,Q389&lt;'MAPAS DE RIESGOS INHER Y RESID'!$J$4+1),'MAPAS DE RIESGOS INHER Y RESID'!$M$4,'MAPAS DE RIESGOS INHER Y RESID'!$M$3)))</f>
        <v>MODERADO</v>
      </c>
      <c r="S389" s="116"/>
      <c r="T389" s="116"/>
      <c r="U389" s="116" t="s">
        <v>554</v>
      </c>
      <c r="V389" s="117" t="s">
        <v>559</v>
      </c>
      <c r="W389" s="118" t="s">
        <v>176</v>
      </c>
      <c r="X389" s="92">
        <f>VLOOKUP(W389,'MAPAS DE RIESGOS INHER Y RESID'!$E$16:$F$18,2,FALSE)</f>
        <v>0.4</v>
      </c>
      <c r="Y389" s="119">
        <f t="shared" si="76"/>
        <v>19.2</v>
      </c>
      <c r="Z389" s="76" t="str">
        <f>IF(OR('MAPAS DE RIESGOS INHER Y RESID'!$G$18='MATRIZ DE RIESGOS DE SST'!Y389,Y389&lt;'MAPAS DE RIESGOS INHER Y RESID'!$G$16+1),'MAPAS DE RIESGOS INHER Y RESID'!$M$19,IF(OR('MAPAS DE RIESGOS INHER Y RESID'!$H$17='MATRIZ DE RIESGOS DE SST'!Y389,Y389&lt;'MAPAS DE RIESGOS INHER Y RESID'!$I$18+1),'MAPAS DE RIESGOS INHER Y RESID'!$M$18,IF(OR('MAPAS DE RIESGOS INHER Y RESID'!$I$17='MATRIZ DE RIESGOS DE SST'!Y389,Y389&lt;'MAPAS DE RIESGOS INHER Y RESID'!$J$17+1),'MAPAS DE RIESGOS INHER Y RESID'!$M$17,'MAPAS DE RIESGOS INHER Y RESID'!$M$16)))</f>
        <v>MODERADO</v>
      </c>
      <c r="AA389" s="99" t="str">
        <f>VLOOKUP('MATRIZ DE RIESGOS DE SST'!Z389,'TABLA DE CRITERIOS'!$A$25:$B$28,2,FALSE)</f>
        <v>Reforzar la divulgación y aplicación de los controles existentes para mejorar su eficacia o complementar dichos controles estableciendo el plan de acción necesario, teniendo en cuenta la jerarquía de definición de controles.</v>
      </c>
    </row>
    <row r="390" spans="1:27" ht="195" x14ac:dyDescent="0.25">
      <c r="A390" s="123"/>
      <c r="B390" s="123"/>
      <c r="C390" s="123"/>
      <c r="D390" s="123"/>
      <c r="E390" s="123"/>
      <c r="F390" s="123"/>
      <c r="G390" s="123"/>
      <c r="H390" s="123"/>
      <c r="I390" s="123"/>
      <c r="J390" s="100" t="s">
        <v>759</v>
      </c>
      <c r="K390" s="100" t="s">
        <v>794</v>
      </c>
      <c r="L390" s="101" t="s">
        <v>766</v>
      </c>
      <c r="M390" s="76" t="s">
        <v>176</v>
      </c>
      <c r="N390" s="111">
        <f>VLOOKUP('MATRIZ DE RIESGOS DE SST'!M390,'MAPAS DE RIESGOS INHER Y RESID'!$E$3:$F$7,2,FALSE)</f>
        <v>3</v>
      </c>
      <c r="O390" s="76" t="s">
        <v>186</v>
      </c>
      <c r="P390" s="111">
        <f>VLOOKUP('MATRIZ DE RIESGOS DE SST'!O390,'MAPAS DE RIESGOS INHER Y RESID'!$O$3:$P$7,2,FALSE)</f>
        <v>16</v>
      </c>
      <c r="Q390" s="111">
        <f t="shared" ref="Q390" si="77">+N390*P390</f>
        <v>48</v>
      </c>
      <c r="R390" s="76" t="str">
        <f>IF(OR('MAPAS DE RIESGOS INHER Y RESID'!$G$7='MATRIZ DE RIESGOS DE SST'!Q390,Q390&lt;'MAPAS DE RIESGOS INHER Y RESID'!$G$3+1),'MAPAS DE RIESGOS INHER Y RESID'!$M$6,IF(OR('MAPAS DE RIESGOS INHER Y RESID'!$H$5='MATRIZ DE RIESGOS DE SST'!Q390,Q390&lt;'MAPAS DE RIESGOS INHER Y RESID'!$I$5+1),'MAPAS DE RIESGOS INHER Y RESID'!$M$5,IF(OR('MAPAS DE RIESGOS INHER Y RESID'!$I$4='MATRIZ DE RIESGOS DE SST'!Q390,Q390&lt;'MAPAS DE RIESGOS INHER Y RESID'!$J$4+1),'MAPAS DE RIESGOS INHER Y RESID'!$M$4,'MAPAS DE RIESGOS INHER Y RESID'!$M$3)))</f>
        <v>MODERADO</v>
      </c>
      <c r="S390" s="116" t="s">
        <v>584</v>
      </c>
      <c r="T390" s="116" t="s">
        <v>586</v>
      </c>
      <c r="U390" s="116" t="s">
        <v>566</v>
      </c>
      <c r="V390" s="117" t="s">
        <v>579</v>
      </c>
      <c r="W390" s="118" t="s">
        <v>177</v>
      </c>
      <c r="X390" s="92">
        <f>VLOOKUP(W390,'MAPAS DE RIESGOS INHER Y RESID'!$E$16:$F$18,2,FALSE)</f>
        <v>0.9</v>
      </c>
      <c r="Y390" s="119">
        <f t="shared" ref="Y390" si="78">Q390-(Q390*X390)</f>
        <v>4.7999999999999972</v>
      </c>
      <c r="Z390" s="76" t="str">
        <f>IF(OR('MAPAS DE RIESGOS INHER Y RESID'!$G$18='MATRIZ DE RIESGOS DE SST'!Y390,Y390&lt;'MAPAS DE RIESGOS INHER Y RESID'!$G$16+1),'MAPAS DE RIESGOS INHER Y RESID'!$M$19,IF(OR('MAPAS DE RIESGOS INHER Y RESID'!$H$17='MATRIZ DE RIESGOS DE SST'!Y390,Y390&lt;'MAPAS DE RIESGOS INHER Y RESID'!$I$18+1),'MAPAS DE RIESGOS INHER Y RESID'!$M$18,IF(OR('MAPAS DE RIESGOS INHER Y RESID'!$I$17='MATRIZ DE RIESGOS DE SST'!Y390,Y390&lt;'MAPAS DE RIESGOS INHER Y RESID'!$J$17+1),'MAPAS DE RIESGOS INHER Y RESID'!$M$17,'MAPAS DE RIESGOS INHER Y RESID'!$M$16)))</f>
        <v>BAJO</v>
      </c>
      <c r="AA390" s="99" t="str">
        <f>VLOOKUP('MATRIZ DE RIESGOS DE SST'!Z390,'TABLA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91" spans="1:27" ht="292.5" x14ac:dyDescent="0.25">
      <c r="A391" s="123"/>
      <c r="B391" s="122" t="s">
        <v>671</v>
      </c>
      <c r="C391" s="122" t="s">
        <v>245</v>
      </c>
      <c r="D391" s="122"/>
      <c r="E391" s="122" t="s">
        <v>245</v>
      </c>
      <c r="F391" s="122" t="s">
        <v>245</v>
      </c>
      <c r="G391" s="122" t="s">
        <v>245</v>
      </c>
      <c r="H391" s="122"/>
      <c r="I391" s="122" t="s">
        <v>739</v>
      </c>
      <c r="J391" s="99" t="s">
        <v>276</v>
      </c>
      <c r="K391" s="102" t="s">
        <v>682</v>
      </c>
      <c r="L391" s="99" t="s">
        <v>683</v>
      </c>
      <c r="M391" s="76" t="s">
        <v>176</v>
      </c>
      <c r="N391" s="111">
        <f>VLOOKUP('MATRIZ DE RIESGOS DE SST'!M391,'MAPAS DE RIESGOS INHER Y RESID'!$E$3:$F$7,2,FALSE)</f>
        <v>3</v>
      </c>
      <c r="O391" s="76" t="s">
        <v>186</v>
      </c>
      <c r="P391" s="111">
        <f>VLOOKUP('MATRIZ DE RIESGOS DE SST'!O391,'MAPAS DE RIESGOS INHER Y RESID'!$O$3:$P$7,2,FALSE)</f>
        <v>16</v>
      </c>
      <c r="Q391" s="111">
        <f t="shared" si="53"/>
        <v>48</v>
      </c>
      <c r="R391" s="76" t="str">
        <f>IF(OR('MAPAS DE RIESGOS INHER Y RESID'!$G$7='MATRIZ DE RIESGOS DE SST'!Q391,Q391&lt;'MAPAS DE RIESGOS INHER Y RESID'!$G$3+1),'MAPAS DE RIESGOS INHER Y RESID'!$M$6,IF(OR('MAPAS DE RIESGOS INHER Y RESID'!$H$5='MATRIZ DE RIESGOS DE SST'!Q391,Q391&lt;'MAPAS DE RIESGOS INHER Y RESID'!$I$5+1),'MAPAS DE RIESGOS INHER Y RESID'!$M$5,IF(OR('MAPAS DE RIESGOS INHER Y RESID'!$I$4='MATRIZ DE RIESGOS DE SST'!Q391,Q391&lt;'MAPAS DE RIESGOS INHER Y RESID'!$J$4+1),'MAPAS DE RIESGOS INHER Y RESID'!$M$4,'MAPAS DE RIESGOS INHER Y RESID'!$M$3)))</f>
        <v>MODERADO</v>
      </c>
      <c r="S391" s="116"/>
      <c r="T391" s="116"/>
      <c r="U391" s="116" t="s">
        <v>645</v>
      </c>
      <c r="V391" s="117" t="s">
        <v>687</v>
      </c>
      <c r="W391" s="118" t="s">
        <v>177</v>
      </c>
      <c r="X391" s="92">
        <f>VLOOKUP(W391,'MAPAS DE RIESGOS INHER Y RESID'!$E$16:$F$18,2,FALSE)</f>
        <v>0.9</v>
      </c>
      <c r="Y391" s="119">
        <f t="shared" ref="Y391:Y404" si="79">Q391-(Q391*X391)</f>
        <v>4.7999999999999972</v>
      </c>
      <c r="Z391" s="76" t="str">
        <f>IF(OR('MAPAS DE RIESGOS INHER Y RESID'!$G$18='MATRIZ DE RIESGOS DE SST'!Y391,Y391&lt;'MAPAS DE RIESGOS INHER Y RESID'!$G$16+1),'MAPAS DE RIESGOS INHER Y RESID'!$M$19,IF(OR('MAPAS DE RIESGOS INHER Y RESID'!$H$17='MATRIZ DE RIESGOS DE SST'!Y391,Y391&lt;'MAPAS DE RIESGOS INHER Y RESID'!$I$18+1),'MAPAS DE RIESGOS INHER Y RESID'!$M$18,IF(OR('MAPAS DE RIESGOS INHER Y RESID'!$I$17='MATRIZ DE RIESGOS DE SST'!Y391,Y391&lt;'MAPAS DE RIESGOS INHER Y RESID'!$J$17+1),'MAPAS DE RIESGOS INHER Y RESID'!$M$17,'MAPAS DE RIESGOS INHER Y RESID'!$M$16)))</f>
        <v>BAJO</v>
      </c>
      <c r="AA391" s="99" t="str">
        <f>VLOOKUP('MATRIZ DE RIESGOS DE SST'!Z391,'TABLA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92" spans="1:27" ht="195" x14ac:dyDescent="0.25">
      <c r="A392" s="123"/>
      <c r="B392" s="123"/>
      <c r="C392" s="123"/>
      <c r="D392" s="123"/>
      <c r="E392" s="123"/>
      <c r="F392" s="123"/>
      <c r="G392" s="123"/>
      <c r="H392" s="123"/>
      <c r="I392" s="123"/>
      <c r="J392" s="99" t="s">
        <v>277</v>
      </c>
      <c r="K392" s="102" t="s">
        <v>311</v>
      </c>
      <c r="L392" s="99" t="s">
        <v>685</v>
      </c>
      <c r="M392" s="76" t="s">
        <v>176</v>
      </c>
      <c r="N392" s="111">
        <f>VLOOKUP('MATRIZ DE RIESGOS DE SST'!M392,'MAPAS DE RIESGOS INHER Y RESID'!$E$3:$F$7,2,FALSE)</f>
        <v>3</v>
      </c>
      <c r="O392" s="76" t="s">
        <v>186</v>
      </c>
      <c r="P392" s="111">
        <f>VLOOKUP('MATRIZ DE RIESGOS DE SST'!O392,'MAPAS DE RIESGOS INHER Y RESID'!$O$3:$P$7,2,FALSE)</f>
        <v>16</v>
      </c>
      <c r="Q392" s="111">
        <f t="shared" ref="Q392:Q404" si="80">+N392*P392</f>
        <v>48</v>
      </c>
      <c r="R392" s="76" t="str">
        <f>IF(OR('MAPAS DE RIESGOS INHER Y RESID'!$G$7='MATRIZ DE RIESGOS DE SST'!Q392,Q392&lt;'MAPAS DE RIESGOS INHER Y RESID'!$G$3+1),'MAPAS DE RIESGOS INHER Y RESID'!$M$6,IF(OR('MAPAS DE RIESGOS INHER Y RESID'!$H$5='MATRIZ DE RIESGOS DE SST'!Q392,Q392&lt;'MAPAS DE RIESGOS INHER Y RESID'!$I$5+1),'MAPAS DE RIESGOS INHER Y RESID'!$M$5,IF(OR('MAPAS DE RIESGOS INHER Y RESID'!$I$4='MATRIZ DE RIESGOS DE SST'!Q392,Q392&lt;'MAPAS DE RIESGOS INHER Y RESID'!$J$4+1),'MAPAS DE RIESGOS INHER Y RESID'!$M$4,'MAPAS DE RIESGOS INHER Y RESID'!$M$3)))</f>
        <v>MODERADO</v>
      </c>
      <c r="S392" s="116"/>
      <c r="T392" s="116"/>
      <c r="U392" s="116" t="s">
        <v>689</v>
      </c>
      <c r="V392" s="117"/>
      <c r="W392" s="118" t="s">
        <v>177</v>
      </c>
      <c r="X392" s="92">
        <f>VLOOKUP(W392,'MAPAS DE RIESGOS INHER Y RESID'!$E$16:$F$18,2,FALSE)</f>
        <v>0.9</v>
      </c>
      <c r="Y392" s="119">
        <f t="shared" si="79"/>
        <v>4.7999999999999972</v>
      </c>
      <c r="Z392" s="76" t="str">
        <f>IF(OR('MAPAS DE RIESGOS INHER Y RESID'!$G$18='MATRIZ DE RIESGOS DE SST'!Y392,Y392&lt;'MAPAS DE RIESGOS INHER Y RESID'!$G$16+1),'MAPAS DE RIESGOS INHER Y RESID'!$M$19,IF(OR('MAPAS DE RIESGOS INHER Y RESID'!$H$17='MATRIZ DE RIESGOS DE SST'!Y392,Y392&lt;'MAPAS DE RIESGOS INHER Y RESID'!$I$18+1),'MAPAS DE RIESGOS INHER Y RESID'!$M$18,IF(OR('MAPAS DE RIESGOS INHER Y RESID'!$I$17='MATRIZ DE RIESGOS DE SST'!Y392,Y392&lt;'MAPAS DE RIESGOS INHER Y RESID'!$J$17+1),'MAPAS DE RIESGOS INHER Y RESID'!$M$17,'MAPAS DE RIESGOS INHER Y RESID'!$M$16)))</f>
        <v>BAJO</v>
      </c>
      <c r="AA392" s="99" t="str">
        <f>VLOOKUP('MATRIZ DE RIESGOS DE SST'!Z392,'TABLA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93" spans="1:27" ht="156" x14ac:dyDescent="0.25">
      <c r="A393" s="123"/>
      <c r="B393" s="123"/>
      <c r="C393" s="123"/>
      <c r="D393" s="123"/>
      <c r="E393" s="123"/>
      <c r="F393" s="123"/>
      <c r="G393" s="123"/>
      <c r="H393" s="123"/>
      <c r="I393" s="123"/>
      <c r="J393" s="100" t="s">
        <v>278</v>
      </c>
      <c r="K393" s="100" t="s">
        <v>526</v>
      </c>
      <c r="L393" s="101" t="s">
        <v>690</v>
      </c>
      <c r="M393" s="76" t="s">
        <v>176</v>
      </c>
      <c r="N393" s="111">
        <f>VLOOKUP('MATRIZ DE RIESGOS DE SST'!M393,'MAPAS DE RIESGOS INHER Y RESID'!$E$3:$F$7,2,FALSE)</f>
        <v>3</v>
      </c>
      <c r="O393" s="76" t="s">
        <v>187</v>
      </c>
      <c r="P393" s="111">
        <f>VLOOKUP('MATRIZ DE RIESGOS DE SST'!O393,'MAPAS DE RIESGOS INHER Y RESID'!$O$3:$P$7,2,FALSE)</f>
        <v>256</v>
      </c>
      <c r="Q393" s="111">
        <f t="shared" si="80"/>
        <v>768</v>
      </c>
      <c r="R393" s="76" t="str">
        <f>IF(OR('MAPAS DE RIESGOS INHER Y RESID'!$G$7='MATRIZ DE RIESGOS DE SST'!Q393,Q393&lt;'MAPAS DE RIESGOS INHER Y RESID'!$G$3+1),'MAPAS DE RIESGOS INHER Y RESID'!$M$6,IF(OR('MAPAS DE RIESGOS INHER Y RESID'!$H$5='MATRIZ DE RIESGOS DE SST'!Q393,Q393&lt;'MAPAS DE RIESGOS INHER Y RESID'!$I$5+1),'MAPAS DE RIESGOS INHER Y RESID'!$M$5,IF(OR('MAPAS DE RIESGOS INHER Y RESID'!$I$4='MATRIZ DE RIESGOS DE SST'!Q393,Q393&lt;'MAPAS DE RIESGOS INHER Y RESID'!$J$4+1),'MAPAS DE RIESGOS INHER Y RESID'!$M$4,'MAPAS DE RIESGOS INHER Y RESID'!$M$3)))</f>
        <v>ALTO</v>
      </c>
      <c r="S393" s="116"/>
      <c r="T393" s="116" t="s">
        <v>693</v>
      </c>
      <c r="U393" s="116" t="s">
        <v>691</v>
      </c>
      <c r="V393" s="117" t="s">
        <v>692</v>
      </c>
      <c r="W393" s="118" t="s">
        <v>177</v>
      </c>
      <c r="X393" s="92">
        <f>VLOOKUP(W393,'MAPAS DE RIESGOS INHER Y RESID'!$E$16:$F$18,2,FALSE)</f>
        <v>0.9</v>
      </c>
      <c r="Y393" s="119">
        <f t="shared" si="79"/>
        <v>76.799999999999955</v>
      </c>
      <c r="Z393" s="76" t="str">
        <f>IF(OR('MAPAS DE RIESGOS INHER Y RESID'!$G$18='MATRIZ DE RIESGOS DE SST'!Y393,Y393&lt;'MAPAS DE RIESGOS INHER Y RESID'!$G$16+1),'MAPAS DE RIESGOS INHER Y RESID'!$M$19,IF(OR('MAPAS DE RIESGOS INHER Y RESID'!$H$17='MATRIZ DE RIESGOS DE SST'!Y393,Y393&lt;'MAPAS DE RIESGOS INHER Y RESID'!$I$18+1),'MAPAS DE RIESGOS INHER Y RESID'!$M$18,IF(OR('MAPAS DE RIESGOS INHER Y RESID'!$I$17='MATRIZ DE RIESGOS DE SST'!Y393,Y393&lt;'MAPAS DE RIESGOS INHER Y RESID'!$J$17+1),'MAPAS DE RIESGOS INHER Y RESID'!$M$17,'MAPAS DE RIESGOS INHER Y RESID'!$M$16)))</f>
        <v>MODERADO</v>
      </c>
      <c r="AA393" s="99" t="str">
        <f>VLOOKUP('MATRIZ DE RIESGOS DE SST'!Z393,'TABLA DE CRITERIOS'!$A$25:$B$28,2,FALSE)</f>
        <v>Reforzar la divulgación y aplicación de los controles existentes para mejorar su eficacia o complementar dichos controles estableciendo el plan de acción necesario, teniendo en cuenta la jerarquía de definición de controles.</v>
      </c>
    </row>
    <row r="394" spans="1:27" ht="195" x14ac:dyDescent="0.25">
      <c r="A394" s="123"/>
      <c r="B394" s="123"/>
      <c r="C394" s="123"/>
      <c r="D394" s="123"/>
      <c r="E394" s="123"/>
      <c r="F394" s="123"/>
      <c r="G394" s="123"/>
      <c r="H394" s="123"/>
      <c r="I394" s="123"/>
      <c r="J394" s="101" t="s">
        <v>279</v>
      </c>
      <c r="K394" s="100" t="s">
        <v>23</v>
      </c>
      <c r="L394" s="101" t="s">
        <v>694</v>
      </c>
      <c r="M394" s="76" t="s">
        <v>182</v>
      </c>
      <c r="N394" s="111">
        <f>VLOOKUP('MATRIZ DE RIESGOS DE SST'!M394,'MAPAS DE RIESGOS INHER Y RESID'!$E$3:$F$7,2,FALSE)</f>
        <v>2</v>
      </c>
      <c r="O394" s="76" t="s">
        <v>186</v>
      </c>
      <c r="P394" s="111">
        <f>VLOOKUP('MATRIZ DE RIESGOS DE SST'!O394,'MAPAS DE RIESGOS INHER Y RESID'!$O$3:$P$7,2,FALSE)</f>
        <v>16</v>
      </c>
      <c r="Q394" s="111">
        <f t="shared" si="80"/>
        <v>32</v>
      </c>
      <c r="R394" s="76" t="str">
        <f>IF(OR('MAPAS DE RIESGOS INHER Y RESID'!$G$7='MATRIZ DE RIESGOS DE SST'!Q394,Q394&lt;'MAPAS DE RIESGOS INHER Y RESID'!$G$3+1),'MAPAS DE RIESGOS INHER Y RESID'!$M$6,IF(OR('MAPAS DE RIESGOS INHER Y RESID'!$H$5='MATRIZ DE RIESGOS DE SST'!Q394,Q394&lt;'MAPAS DE RIESGOS INHER Y RESID'!$I$5+1),'MAPAS DE RIESGOS INHER Y RESID'!$M$5,IF(OR('MAPAS DE RIESGOS INHER Y RESID'!$I$4='MATRIZ DE RIESGOS DE SST'!Q394,Q394&lt;'MAPAS DE RIESGOS INHER Y RESID'!$J$4+1),'MAPAS DE RIESGOS INHER Y RESID'!$M$4,'MAPAS DE RIESGOS INHER Y RESID'!$M$3)))</f>
        <v>MODERADO</v>
      </c>
      <c r="S394" s="116"/>
      <c r="T394" s="116" t="s">
        <v>696</v>
      </c>
      <c r="U394" s="116"/>
      <c r="V394" s="117" t="s">
        <v>695</v>
      </c>
      <c r="W394" s="118" t="s">
        <v>177</v>
      </c>
      <c r="X394" s="92">
        <f>VLOOKUP(W394,'MAPAS DE RIESGOS INHER Y RESID'!$E$16:$F$18,2,FALSE)</f>
        <v>0.9</v>
      </c>
      <c r="Y394" s="119">
        <f t="shared" si="79"/>
        <v>3.1999999999999993</v>
      </c>
      <c r="Z394" s="76" t="str">
        <f>IF(OR('MAPAS DE RIESGOS INHER Y RESID'!$G$18='MATRIZ DE RIESGOS DE SST'!Y394,Y394&lt;'MAPAS DE RIESGOS INHER Y RESID'!$G$16+1),'MAPAS DE RIESGOS INHER Y RESID'!$M$19,IF(OR('MAPAS DE RIESGOS INHER Y RESID'!$H$17='MATRIZ DE RIESGOS DE SST'!Y394,Y394&lt;'MAPAS DE RIESGOS INHER Y RESID'!$I$18+1),'MAPAS DE RIESGOS INHER Y RESID'!$M$18,IF(OR('MAPAS DE RIESGOS INHER Y RESID'!$I$17='MATRIZ DE RIESGOS DE SST'!Y394,Y394&lt;'MAPAS DE RIESGOS INHER Y RESID'!$J$17+1),'MAPAS DE RIESGOS INHER Y RESID'!$M$17,'MAPAS DE RIESGOS INHER Y RESID'!$M$16)))</f>
        <v>BAJO</v>
      </c>
      <c r="AA394" s="99" t="str">
        <f>VLOOKUP('MATRIZ DE RIESGOS DE SST'!Z394,'TABLA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95" spans="1:27" ht="195" x14ac:dyDescent="0.25">
      <c r="A395" s="123"/>
      <c r="B395" s="123"/>
      <c r="C395" s="123"/>
      <c r="D395" s="123"/>
      <c r="E395" s="123"/>
      <c r="F395" s="123"/>
      <c r="G395" s="123"/>
      <c r="H395" s="123"/>
      <c r="I395" s="123"/>
      <c r="J395" s="101" t="s">
        <v>280</v>
      </c>
      <c r="K395" s="100" t="s">
        <v>701</v>
      </c>
      <c r="L395" s="101" t="s">
        <v>694</v>
      </c>
      <c r="M395" s="76" t="s">
        <v>182</v>
      </c>
      <c r="N395" s="111">
        <f>VLOOKUP('MATRIZ DE RIESGOS DE SST'!M395,'MAPAS DE RIESGOS INHER Y RESID'!$E$3:$F$7,2,FALSE)</f>
        <v>2</v>
      </c>
      <c r="O395" s="76" t="s">
        <v>186</v>
      </c>
      <c r="P395" s="111">
        <f>VLOOKUP('MATRIZ DE RIESGOS DE SST'!O395,'MAPAS DE RIESGOS INHER Y RESID'!$O$3:$P$7,2,FALSE)</f>
        <v>16</v>
      </c>
      <c r="Q395" s="111">
        <f t="shared" si="80"/>
        <v>32</v>
      </c>
      <c r="R395" s="76" t="str">
        <f>IF(OR('MAPAS DE RIESGOS INHER Y RESID'!$G$7='MATRIZ DE RIESGOS DE SST'!Q395,Q395&lt;'MAPAS DE RIESGOS INHER Y RESID'!$G$3+1),'MAPAS DE RIESGOS INHER Y RESID'!$M$6,IF(OR('MAPAS DE RIESGOS INHER Y RESID'!$H$5='MATRIZ DE RIESGOS DE SST'!Q395,Q395&lt;'MAPAS DE RIESGOS INHER Y RESID'!$I$5+1),'MAPAS DE RIESGOS INHER Y RESID'!$M$5,IF(OR('MAPAS DE RIESGOS INHER Y RESID'!$I$4='MATRIZ DE RIESGOS DE SST'!Q395,Q395&lt;'MAPAS DE RIESGOS INHER Y RESID'!$J$4+1),'MAPAS DE RIESGOS INHER Y RESID'!$M$4,'MAPAS DE RIESGOS INHER Y RESID'!$M$3)))</f>
        <v>MODERADO</v>
      </c>
      <c r="S395" s="116" t="s">
        <v>527</v>
      </c>
      <c r="T395" s="116" t="s">
        <v>319</v>
      </c>
      <c r="U395" s="116" t="s">
        <v>649</v>
      </c>
      <c r="V395" s="117" t="s">
        <v>697</v>
      </c>
      <c r="W395" s="118" t="s">
        <v>177</v>
      </c>
      <c r="X395" s="92">
        <f>VLOOKUP(W395,'MAPAS DE RIESGOS INHER Y RESID'!$E$16:$F$18,2,FALSE)</f>
        <v>0.9</v>
      </c>
      <c r="Y395" s="119">
        <f t="shared" si="79"/>
        <v>3.1999999999999993</v>
      </c>
      <c r="Z395" s="76" t="str">
        <f>IF(OR('MAPAS DE RIESGOS INHER Y RESID'!$G$18='MATRIZ DE RIESGOS DE SST'!Y395,Y395&lt;'MAPAS DE RIESGOS INHER Y RESID'!$G$16+1),'MAPAS DE RIESGOS INHER Y RESID'!$M$19,IF(OR('MAPAS DE RIESGOS INHER Y RESID'!$H$17='MATRIZ DE RIESGOS DE SST'!Y395,Y395&lt;'MAPAS DE RIESGOS INHER Y RESID'!$I$18+1),'MAPAS DE RIESGOS INHER Y RESID'!$M$18,IF(OR('MAPAS DE RIESGOS INHER Y RESID'!$I$17='MATRIZ DE RIESGOS DE SST'!Y395,Y395&lt;'MAPAS DE RIESGOS INHER Y RESID'!$J$17+1),'MAPAS DE RIESGOS INHER Y RESID'!$M$17,'MAPAS DE RIESGOS INHER Y RESID'!$M$16)))</f>
        <v>BAJO</v>
      </c>
      <c r="AA395" s="99" t="str">
        <f>VLOOKUP('MATRIZ DE RIESGOS DE SST'!Z395,'TABLA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96" spans="1:27" ht="195" x14ac:dyDescent="0.25">
      <c r="A396" s="123"/>
      <c r="B396" s="123"/>
      <c r="C396" s="123"/>
      <c r="D396" s="123"/>
      <c r="E396" s="123"/>
      <c r="F396" s="123"/>
      <c r="G396" s="123"/>
      <c r="H396" s="123"/>
      <c r="I396" s="123"/>
      <c r="J396" s="101" t="s">
        <v>282</v>
      </c>
      <c r="K396" s="100" t="s">
        <v>320</v>
      </c>
      <c r="L396" s="101" t="s">
        <v>694</v>
      </c>
      <c r="M396" s="76" t="s">
        <v>182</v>
      </c>
      <c r="N396" s="111">
        <f>VLOOKUP('MATRIZ DE RIESGOS DE SST'!M396,'MAPAS DE RIESGOS INHER Y RESID'!$E$3:$F$7,2,FALSE)</f>
        <v>2</v>
      </c>
      <c r="O396" s="76" t="s">
        <v>186</v>
      </c>
      <c r="P396" s="111">
        <f>VLOOKUP('MATRIZ DE RIESGOS DE SST'!O396,'MAPAS DE RIESGOS INHER Y RESID'!$O$3:$P$7,2,FALSE)</f>
        <v>16</v>
      </c>
      <c r="Q396" s="111">
        <f t="shared" si="80"/>
        <v>32</v>
      </c>
      <c r="R396" s="76" t="str">
        <f>IF(OR('MAPAS DE RIESGOS INHER Y RESID'!$G$7='MATRIZ DE RIESGOS DE SST'!Q396,Q396&lt;'MAPAS DE RIESGOS INHER Y RESID'!$G$3+1),'MAPAS DE RIESGOS INHER Y RESID'!$M$6,IF(OR('MAPAS DE RIESGOS INHER Y RESID'!$H$5='MATRIZ DE RIESGOS DE SST'!Q396,Q396&lt;'MAPAS DE RIESGOS INHER Y RESID'!$I$5+1),'MAPAS DE RIESGOS INHER Y RESID'!$M$5,IF(OR('MAPAS DE RIESGOS INHER Y RESID'!$I$4='MATRIZ DE RIESGOS DE SST'!Q396,Q396&lt;'MAPAS DE RIESGOS INHER Y RESID'!$J$4+1),'MAPAS DE RIESGOS INHER Y RESID'!$M$4,'MAPAS DE RIESGOS INHER Y RESID'!$M$3)))</f>
        <v>MODERADO</v>
      </c>
      <c r="S396" s="116"/>
      <c r="T396" s="116" t="s">
        <v>272</v>
      </c>
      <c r="U396" s="116"/>
      <c r="V396" s="117" t="s">
        <v>704</v>
      </c>
      <c r="W396" s="118" t="s">
        <v>177</v>
      </c>
      <c r="X396" s="92">
        <f>VLOOKUP(W396,'MAPAS DE RIESGOS INHER Y RESID'!$E$16:$F$18,2,FALSE)</f>
        <v>0.9</v>
      </c>
      <c r="Y396" s="119">
        <f t="shared" si="79"/>
        <v>3.1999999999999993</v>
      </c>
      <c r="Z396" s="76" t="str">
        <f>IF(OR('MAPAS DE RIESGOS INHER Y RESID'!$G$18='MATRIZ DE RIESGOS DE SST'!Y396,Y396&lt;'MAPAS DE RIESGOS INHER Y RESID'!$G$16+1),'MAPAS DE RIESGOS INHER Y RESID'!$M$19,IF(OR('MAPAS DE RIESGOS INHER Y RESID'!$H$17='MATRIZ DE RIESGOS DE SST'!Y396,Y396&lt;'MAPAS DE RIESGOS INHER Y RESID'!$I$18+1),'MAPAS DE RIESGOS INHER Y RESID'!$M$18,IF(OR('MAPAS DE RIESGOS INHER Y RESID'!$I$17='MATRIZ DE RIESGOS DE SST'!Y396,Y396&lt;'MAPAS DE RIESGOS INHER Y RESID'!$J$17+1),'MAPAS DE RIESGOS INHER Y RESID'!$M$17,'MAPAS DE RIESGOS INHER Y RESID'!$M$16)))</f>
        <v>BAJO</v>
      </c>
      <c r="AA396" s="99" t="str">
        <f>VLOOKUP('MATRIZ DE RIESGOS DE SST'!Z396,'TABLA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97" spans="1:27" ht="195" x14ac:dyDescent="0.25">
      <c r="A397" s="123"/>
      <c r="B397" s="123"/>
      <c r="C397" s="123"/>
      <c r="D397" s="123"/>
      <c r="E397" s="123"/>
      <c r="F397" s="123"/>
      <c r="G397" s="123"/>
      <c r="H397" s="123"/>
      <c r="I397" s="123"/>
      <c r="J397" s="101" t="s">
        <v>281</v>
      </c>
      <c r="K397" s="100" t="s">
        <v>703</v>
      </c>
      <c r="L397" s="101" t="s">
        <v>694</v>
      </c>
      <c r="M397" s="76" t="s">
        <v>182</v>
      </c>
      <c r="N397" s="111">
        <f>VLOOKUP('MATRIZ DE RIESGOS DE SST'!M397,'MAPAS DE RIESGOS INHER Y RESID'!$E$3:$F$7,2,FALSE)</f>
        <v>2</v>
      </c>
      <c r="O397" s="76" t="s">
        <v>186</v>
      </c>
      <c r="P397" s="111">
        <f>VLOOKUP('MATRIZ DE RIESGOS DE SST'!O397,'MAPAS DE RIESGOS INHER Y RESID'!$O$3:$P$7,2,FALSE)</f>
        <v>16</v>
      </c>
      <c r="Q397" s="111">
        <f t="shared" si="80"/>
        <v>32</v>
      </c>
      <c r="R397" s="76" t="str">
        <f>IF(OR('MAPAS DE RIESGOS INHER Y RESID'!$G$7='MATRIZ DE RIESGOS DE SST'!Q397,Q397&lt;'MAPAS DE RIESGOS INHER Y RESID'!$G$3+1),'MAPAS DE RIESGOS INHER Y RESID'!$M$6,IF(OR('MAPAS DE RIESGOS INHER Y RESID'!$H$5='MATRIZ DE RIESGOS DE SST'!Q397,Q397&lt;'MAPAS DE RIESGOS INHER Y RESID'!$I$5+1),'MAPAS DE RIESGOS INHER Y RESID'!$M$5,IF(OR('MAPAS DE RIESGOS INHER Y RESID'!$I$4='MATRIZ DE RIESGOS DE SST'!Q397,Q397&lt;'MAPAS DE RIESGOS INHER Y RESID'!$J$4+1),'MAPAS DE RIESGOS INHER Y RESID'!$M$4,'MAPAS DE RIESGOS INHER Y RESID'!$M$3)))</f>
        <v>MODERADO</v>
      </c>
      <c r="S397" s="116"/>
      <c r="T397" s="116" t="s">
        <v>319</v>
      </c>
      <c r="U397" s="116"/>
      <c r="V397" s="117" t="s">
        <v>695</v>
      </c>
      <c r="W397" s="118" t="s">
        <v>177</v>
      </c>
      <c r="X397" s="92">
        <f>VLOOKUP(W397,'MAPAS DE RIESGOS INHER Y RESID'!$E$16:$F$18,2,FALSE)</f>
        <v>0.9</v>
      </c>
      <c r="Y397" s="119">
        <f t="shared" si="79"/>
        <v>3.1999999999999993</v>
      </c>
      <c r="Z397" s="76" t="str">
        <f>IF(OR('MAPAS DE RIESGOS INHER Y RESID'!$G$18='MATRIZ DE RIESGOS DE SST'!Y397,Y397&lt;'MAPAS DE RIESGOS INHER Y RESID'!$G$16+1),'MAPAS DE RIESGOS INHER Y RESID'!$M$19,IF(OR('MAPAS DE RIESGOS INHER Y RESID'!$H$17='MATRIZ DE RIESGOS DE SST'!Y397,Y397&lt;'MAPAS DE RIESGOS INHER Y RESID'!$I$18+1),'MAPAS DE RIESGOS INHER Y RESID'!$M$18,IF(OR('MAPAS DE RIESGOS INHER Y RESID'!$I$17='MATRIZ DE RIESGOS DE SST'!Y397,Y397&lt;'MAPAS DE RIESGOS INHER Y RESID'!$J$17+1),'MAPAS DE RIESGOS INHER Y RESID'!$M$17,'MAPAS DE RIESGOS INHER Y RESID'!$M$16)))</f>
        <v>BAJO</v>
      </c>
      <c r="AA397" s="99" t="str">
        <f>VLOOKUP('MATRIZ DE RIESGOS DE SST'!Z397,'TABLA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98" spans="1:27" ht="195" x14ac:dyDescent="0.25">
      <c r="A398" s="123"/>
      <c r="B398" s="123"/>
      <c r="C398" s="123"/>
      <c r="D398" s="123"/>
      <c r="E398" s="123"/>
      <c r="F398" s="123"/>
      <c r="G398" s="123"/>
      <c r="H398" s="123"/>
      <c r="I398" s="123"/>
      <c r="J398" s="101" t="s">
        <v>283</v>
      </c>
      <c r="K398" s="100" t="s">
        <v>323</v>
      </c>
      <c r="L398" s="101" t="s">
        <v>694</v>
      </c>
      <c r="M398" s="76" t="s">
        <v>182</v>
      </c>
      <c r="N398" s="111">
        <f>VLOOKUP('MATRIZ DE RIESGOS DE SST'!M398,'MAPAS DE RIESGOS INHER Y RESID'!$E$3:$F$7,2,FALSE)</f>
        <v>2</v>
      </c>
      <c r="O398" s="76" t="s">
        <v>186</v>
      </c>
      <c r="P398" s="111">
        <f>VLOOKUP('MATRIZ DE RIESGOS DE SST'!O398,'MAPAS DE RIESGOS INHER Y RESID'!$O$3:$P$7,2,FALSE)</f>
        <v>16</v>
      </c>
      <c r="Q398" s="111">
        <f t="shared" si="80"/>
        <v>32</v>
      </c>
      <c r="R398" s="76" t="str">
        <f>IF(OR('MAPAS DE RIESGOS INHER Y RESID'!$G$7='MATRIZ DE RIESGOS DE SST'!Q398,Q398&lt;'MAPAS DE RIESGOS INHER Y RESID'!$G$3+1),'MAPAS DE RIESGOS INHER Y RESID'!$M$6,IF(OR('MAPAS DE RIESGOS INHER Y RESID'!$H$5='MATRIZ DE RIESGOS DE SST'!Q398,Q398&lt;'MAPAS DE RIESGOS INHER Y RESID'!$I$5+1),'MAPAS DE RIESGOS INHER Y RESID'!$M$5,IF(OR('MAPAS DE RIESGOS INHER Y RESID'!$I$4='MATRIZ DE RIESGOS DE SST'!Q398,Q398&lt;'MAPAS DE RIESGOS INHER Y RESID'!$J$4+1),'MAPAS DE RIESGOS INHER Y RESID'!$M$4,'MAPAS DE RIESGOS INHER Y RESID'!$M$3)))</f>
        <v>MODERADO</v>
      </c>
      <c r="S398" s="116"/>
      <c r="T398" s="116" t="s">
        <v>368</v>
      </c>
      <c r="U398" s="116" t="s">
        <v>649</v>
      </c>
      <c r="V398" s="117" t="s">
        <v>697</v>
      </c>
      <c r="W398" s="118" t="s">
        <v>177</v>
      </c>
      <c r="X398" s="92">
        <f>VLOOKUP(W398,'MAPAS DE RIESGOS INHER Y RESID'!$E$16:$F$18,2,FALSE)</f>
        <v>0.9</v>
      </c>
      <c r="Y398" s="119">
        <f t="shared" si="79"/>
        <v>3.1999999999999993</v>
      </c>
      <c r="Z398" s="76" t="str">
        <f>IF(OR('MAPAS DE RIESGOS INHER Y RESID'!$G$18='MATRIZ DE RIESGOS DE SST'!Y398,Y398&lt;'MAPAS DE RIESGOS INHER Y RESID'!$G$16+1),'MAPAS DE RIESGOS INHER Y RESID'!$M$19,IF(OR('MAPAS DE RIESGOS INHER Y RESID'!$H$17='MATRIZ DE RIESGOS DE SST'!Y398,Y398&lt;'MAPAS DE RIESGOS INHER Y RESID'!$I$18+1),'MAPAS DE RIESGOS INHER Y RESID'!$M$18,IF(OR('MAPAS DE RIESGOS INHER Y RESID'!$I$17='MATRIZ DE RIESGOS DE SST'!Y398,Y398&lt;'MAPAS DE RIESGOS INHER Y RESID'!$J$17+1),'MAPAS DE RIESGOS INHER Y RESID'!$M$17,'MAPAS DE RIESGOS INHER Y RESID'!$M$16)))</f>
        <v>BAJO</v>
      </c>
      <c r="AA398" s="99" t="str">
        <f>VLOOKUP('MATRIZ DE RIESGOS DE SST'!Z398,'TABLA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399" spans="1:27" ht="156" x14ac:dyDescent="0.25">
      <c r="A399" s="123"/>
      <c r="B399" s="123"/>
      <c r="C399" s="123"/>
      <c r="D399" s="123"/>
      <c r="E399" s="123"/>
      <c r="F399" s="123"/>
      <c r="G399" s="123"/>
      <c r="H399" s="123"/>
      <c r="I399" s="123"/>
      <c r="J399" s="101" t="s">
        <v>757</v>
      </c>
      <c r="K399" s="100" t="s">
        <v>48</v>
      </c>
      <c r="L399" s="101" t="s">
        <v>713</v>
      </c>
      <c r="M399" s="76" t="s">
        <v>182</v>
      </c>
      <c r="N399" s="111">
        <f>VLOOKUP('MATRIZ DE RIESGOS DE SST'!M399,'MAPAS DE RIESGOS INHER Y RESID'!$E$3:$F$7,2,FALSE)</f>
        <v>2</v>
      </c>
      <c r="O399" s="76" t="s">
        <v>187</v>
      </c>
      <c r="P399" s="111">
        <f>VLOOKUP('MATRIZ DE RIESGOS DE SST'!O399,'MAPAS DE RIESGOS INHER Y RESID'!$O$3:$P$7,2,FALSE)</f>
        <v>256</v>
      </c>
      <c r="Q399" s="111">
        <f t="shared" si="80"/>
        <v>512</v>
      </c>
      <c r="R399" s="76" t="str">
        <f>IF(OR('MAPAS DE RIESGOS INHER Y RESID'!$G$7='MATRIZ DE RIESGOS DE SST'!Q399,Q399&lt;'MAPAS DE RIESGOS INHER Y RESID'!$G$3+1),'MAPAS DE RIESGOS INHER Y RESID'!$M$6,IF(OR('MAPAS DE RIESGOS INHER Y RESID'!$H$5='MATRIZ DE RIESGOS DE SST'!Q399,Q399&lt;'MAPAS DE RIESGOS INHER Y RESID'!$I$5+1),'MAPAS DE RIESGOS INHER Y RESID'!$M$5,IF(OR('MAPAS DE RIESGOS INHER Y RESID'!$I$4='MATRIZ DE RIESGOS DE SST'!Q399,Q399&lt;'MAPAS DE RIESGOS INHER Y RESID'!$J$4+1),'MAPAS DE RIESGOS INHER Y RESID'!$M$4,'MAPAS DE RIESGOS INHER Y RESID'!$M$3)))</f>
        <v>ALTO</v>
      </c>
      <c r="S399" s="116"/>
      <c r="T399" s="116" t="s">
        <v>328</v>
      </c>
      <c r="U399" s="116" t="s">
        <v>714</v>
      </c>
      <c r="V399" s="117"/>
      <c r="W399" s="118" t="s">
        <v>177</v>
      </c>
      <c r="X399" s="92">
        <f>VLOOKUP(W399,'MAPAS DE RIESGOS INHER Y RESID'!$E$16:$F$18,2,FALSE)</f>
        <v>0.9</v>
      </c>
      <c r="Y399" s="119">
        <f t="shared" si="79"/>
        <v>51.199999999999989</v>
      </c>
      <c r="Z399" s="76" t="str">
        <f>IF(OR('MAPAS DE RIESGOS INHER Y RESID'!$G$18='MATRIZ DE RIESGOS DE SST'!Y399,Y399&lt;'MAPAS DE RIESGOS INHER Y RESID'!$G$16+1),'MAPAS DE RIESGOS INHER Y RESID'!$M$19,IF(OR('MAPAS DE RIESGOS INHER Y RESID'!$H$17='MATRIZ DE RIESGOS DE SST'!Y399,Y399&lt;'MAPAS DE RIESGOS INHER Y RESID'!$I$18+1),'MAPAS DE RIESGOS INHER Y RESID'!$M$18,IF(OR('MAPAS DE RIESGOS INHER Y RESID'!$I$17='MATRIZ DE RIESGOS DE SST'!Y399,Y399&lt;'MAPAS DE RIESGOS INHER Y RESID'!$J$17+1),'MAPAS DE RIESGOS INHER Y RESID'!$M$17,'MAPAS DE RIESGOS INHER Y RESID'!$M$16)))</f>
        <v>MODERADO</v>
      </c>
      <c r="AA399" s="99" t="str">
        <f>VLOOKUP('MATRIZ DE RIESGOS DE SST'!Z399,'TABLA DE CRITERIOS'!$A$25:$B$28,2,FALSE)</f>
        <v>Reforzar la divulgación y aplicación de los controles existentes para mejorar su eficacia o complementar dichos controles estableciendo el plan de acción necesario, teniendo en cuenta la jerarquía de definición de controles.</v>
      </c>
    </row>
    <row r="400" spans="1:27" ht="234" x14ac:dyDescent="0.25">
      <c r="A400" s="123"/>
      <c r="B400" s="123"/>
      <c r="C400" s="123"/>
      <c r="D400" s="123"/>
      <c r="E400" s="123"/>
      <c r="F400" s="123"/>
      <c r="G400" s="123"/>
      <c r="H400" s="123"/>
      <c r="I400" s="123"/>
      <c r="J400" s="100" t="s">
        <v>284</v>
      </c>
      <c r="K400" s="100" t="s">
        <v>48</v>
      </c>
      <c r="L400" s="101" t="s">
        <v>715</v>
      </c>
      <c r="M400" s="76" t="s">
        <v>182</v>
      </c>
      <c r="N400" s="111">
        <f>VLOOKUP('MATRIZ DE RIESGOS DE SST'!M400,'MAPAS DE RIESGOS INHER Y RESID'!$E$3:$F$7,2,FALSE)</f>
        <v>2</v>
      </c>
      <c r="O400" s="76" t="s">
        <v>186</v>
      </c>
      <c r="P400" s="111">
        <f>VLOOKUP('MATRIZ DE RIESGOS DE SST'!O400,'MAPAS DE RIESGOS INHER Y RESID'!$O$3:$P$7,2,FALSE)</f>
        <v>16</v>
      </c>
      <c r="Q400" s="111">
        <f t="shared" si="80"/>
        <v>32</v>
      </c>
      <c r="R400" s="76" t="str">
        <f>IF(OR('MAPAS DE RIESGOS INHER Y RESID'!$G$7='MATRIZ DE RIESGOS DE SST'!Q400,Q400&lt;'MAPAS DE RIESGOS INHER Y RESID'!$G$3+1),'MAPAS DE RIESGOS INHER Y RESID'!$M$6,IF(OR('MAPAS DE RIESGOS INHER Y RESID'!$H$5='MATRIZ DE RIESGOS DE SST'!Q400,Q400&lt;'MAPAS DE RIESGOS INHER Y RESID'!$I$5+1),'MAPAS DE RIESGOS INHER Y RESID'!$M$5,IF(OR('MAPAS DE RIESGOS INHER Y RESID'!$I$4='MATRIZ DE RIESGOS DE SST'!Q400,Q400&lt;'MAPAS DE RIESGOS INHER Y RESID'!$J$4+1),'MAPAS DE RIESGOS INHER Y RESID'!$M$4,'MAPAS DE RIESGOS INHER Y RESID'!$M$3)))</f>
        <v>MODERADO</v>
      </c>
      <c r="S400" s="116"/>
      <c r="T400" s="116" t="s">
        <v>330</v>
      </c>
      <c r="U400" s="116" t="s">
        <v>327</v>
      </c>
      <c r="V400" s="117" t="s">
        <v>711</v>
      </c>
      <c r="W400" s="118" t="s">
        <v>177</v>
      </c>
      <c r="X400" s="92">
        <f>VLOOKUP(W400,'MAPAS DE RIESGOS INHER Y RESID'!$E$16:$F$18,2,FALSE)</f>
        <v>0.9</v>
      </c>
      <c r="Y400" s="119">
        <f t="shared" si="79"/>
        <v>3.1999999999999993</v>
      </c>
      <c r="Z400" s="76" t="str">
        <f>IF(OR('MAPAS DE RIESGOS INHER Y RESID'!$G$18='MATRIZ DE RIESGOS DE SST'!Y400,Y400&lt;'MAPAS DE RIESGOS INHER Y RESID'!$G$16+1),'MAPAS DE RIESGOS INHER Y RESID'!$M$19,IF(OR('MAPAS DE RIESGOS INHER Y RESID'!$H$17='MATRIZ DE RIESGOS DE SST'!Y400,Y400&lt;'MAPAS DE RIESGOS INHER Y RESID'!$I$18+1),'MAPAS DE RIESGOS INHER Y RESID'!$M$18,IF(OR('MAPAS DE RIESGOS INHER Y RESID'!$I$17='MATRIZ DE RIESGOS DE SST'!Y400,Y400&lt;'MAPAS DE RIESGOS INHER Y RESID'!$J$17+1),'MAPAS DE RIESGOS INHER Y RESID'!$M$17,'MAPAS DE RIESGOS INHER Y RESID'!$M$16)))</f>
        <v>BAJO</v>
      </c>
      <c r="AA400" s="99" t="str">
        <f>VLOOKUP('MATRIZ DE RIESGOS DE SST'!Z400,'TABLA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01" spans="1:27" ht="195" x14ac:dyDescent="0.25">
      <c r="A401" s="123"/>
      <c r="B401" s="123"/>
      <c r="C401" s="123"/>
      <c r="D401" s="123"/>
      <c r="E401" s="123"/>
      <c r="F401" s="123"/>
      <c r="G401" s="123"/>
      <c r="H401" s="123"/>
      <c r="I401" s="123"/>
      <c r="J401" s="100" t="s">
        <v>274</v>
      </c>
      <c r="K401" s="100" t="s">
        <v>333</v>
      </c>
      <c r="L401" s="101" t="s">
        <v>716</v>
      </c>
      <c r="M401" s="76" t="s">
        <v>182</v>
      </c>
      <c r="N401" s="111">
        <f>VLOOKUP('MATRIZ DE RIESGOS DE SST'!M401,'MAPAS DE RIESGOS INHER Y RESID'!$E$3:$F$7,2,FALSE)</f>
        <v>2</v>
      </c>
      <c r="O401" s="76" t="s">
        <v>185</v>
      </c>
      <c r="P401" s="111">
        <f>VLOOKUP('MATRIZ DE RIESGOS DE SST'!O401,'MAPAS DE RIESGOS INHER Y RESID'!$O$3:$P$7,2,FALSE)</f>
        <v>4</v>
      </c>
      <c r="Q401" s="111">
        <f t="shared" si="80"/>
        <v>8</v>
      </c>
      <c r="R401" s="76" t="str">
        <f>IF(OR('MAPAS DE RIESGOS INHER Y RESID'!$G$7='MATRIZ DE RIESGOS DE SST'!Q401,Q401&lt;'MAPAS DE RIESGOS INHER Y RESID'!$G$3+1),'MAPAS DE RIESGOS INHER Y RESID'!$M$6,IF(OR('MAPAS DE RIESGOS INHER Y RESID'!$H$5='MATRIZ DE RIESGOS DE SST'!Q401,Q401&lt;'MAPAS DE RIESGOS INHER Y RESID'!$I$5+1),'MAPAS DE RIESGOS INHER Y RESID'!$M$5,IF(OR('MAPAS DE RIESGOS INHER Y RESID'!$I$4='MATRIZ DE RIESGOS DE SST'!Q401,Q401&lt;'MAPAS DE RIESGOS INHER Y RESID'!$J$4+1),'MAPAS DE RIESGOS INHER Y RESID'!$M$4,'MAPAS DE RIESGOS INHER Y RESID'!$M$3)))</f>
        <v>BAJO</v>
      </c>
      <c r="S401" s="116"/>
      <c r="T401" s="116" t="s">
        <v>365</v>
      </c>
      <c r="U401" s="116" t="s">
        <v>334</v>
      </c>
      <c r="V401" s="117" t="s">
        <v>718</v>
      </c>
      <c r="W401" s="118" t="s">
        <v>177</v>
      </c>
      <c r="X401" s="92">
        <f>VLOOKUP(W401,'MAPAS DE RIESGOS INHER Y RESID'!$E$16:$F$18,2,FALSE)</f>
        <v>0.9</v>
      </c>
      <c r="Y401" s="119">
        <f t="shared" si="79"/>
        <v>0.79999999999999982</v>
      </c>
      <c r="Z401" s="76" t="str">
        <f>IF(OR('MAPAS DE RIESGOS INHER Y RESID'!$G$18='MATRIZ DE RIESGOS DE SST'!Y401,Y401&lt;'MAPAS DE RIESGOS INHER Y RESID'!$G$16+1),'MAPAS DE RIESGOS INHER Y RESID'!$M$19,IF(OR('MAPAS DE RIESGOS INHER Y RESID'!$H$17='MATRIZ DE RIESGOS DE SST'!Y401,Y401&lt;'MAPAS DE RIESGOS INHER Y RESID'!$I$18+1),'MAPAS DE RIESGOS INHER Y RESID'!$M$18,IF(OR('MAPAS DE RIESGOS INHER Y RESID'!$I$17='MATRIZ DE RIESGOS DE SST'!Y401,Y401&lt;'MAPAS DE RIESGOS INHER Y RESID'!$J$17+1),'MAPAS DE RIESGOS INHER Y RESID'!$M$17,'MAPAS DE RIESGOS INHER Y RESID'!$M$16)))</f>
        <v>BAJO</v>
      </c>
      <c r="AA401" s="99" t="str">
        <f>VLOOKUP('MATRIZ DE RIESGOS DE SST'!Z401,'TABLA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02" spans="1:27" ht="195" x14ac:dyDescent="0.25">
      <c r="A402" s="123"/>
      <c r="B402" s="123"/>
      <c r="C402" s="123"/>
      <c r="D402" s="123"/>
      <c r="E402" s="123"/>
      <c r="F402" s="123"/>
      <c r="G402" s="123"/>
      <c r="H402" s="123"/>
      <c r="I402" s="123"/>
      <c r="J402" s="100" t="s">
        <v>722</v>
      </c>
      <c r="K402" s="100" t="s">
        <v>723</v>
      </c>
      <c r="L402" s="101" t="s">
        <v>58</v>
      </c>
      <c r="M402" s="76" t="s">
        <v>182</v>
      </c>
      <c r="N402" s="111">
        <f>VLOOKUP('MATRIZ DE RIESGOS DE SST'!M402,'MAPAS DE RIESGOS INHER Y RESID'!$E$3:$F$7,2,FALSE)</f>
        <v>2</v>
      </c>
      <c r="O402" s="76" t="s">
        <v>185</v>
      </c>
      <c r="P402" s="111">
        <f>VLOOKUP('MATRIZ DE RIESGOS DE SST'!O402,'MAPAS DE RIESGOS INHER Y RESID'!$O$3:$P$7,2,FALSE)</f>
        <v>4</v>
      </c>
      <c r="Q402" s="111">
        <f t="shared" si="80"/>
        <v>8</v>
      </c>
      <c r="R402" s="76" t="str">
        <f>IF(OR('MAPAS DE RIESGOS INHER Y RESID'!$G$7='MATRIZ DE RIESGOS DE SST'!Q402,Q402&lt;'MAPAS DE RIESGOS INHER Y RESID'!$G$3+1),'MAPAS DE RIESGOS INHER Y RESID'!$M$6,IF(OR('MAPAS DE RIESGOS INHER Y RESID'!$H$5='MATRIZ DE RIESGOS DE SST'!Q402,Q402&lt;'MAPAS DE RIESGOS INHER Y RESID'!$I$5+1),'MAPAS DE RIESGOS INHER Y RESID'!$M$5,IF(OR('MAPAS DE RIESGOS INHER Y RESID'!$I$4='MATRIZ DE RIESGOS DE SST'!Q402,Q402&lt;'MAPAS DE RIESGOS INHER Y RESID'!$J$4+1),'MAPAS DE RIESGOS INHER Y RESID'!$M$4,'MAPAS DE RIESGOS INHER Y RESID'!$M$3)))</f>
        <v>BAJO</v>
      </c>
      <c r="S402" s="116"/>
      <c r="T402" s="116"/>
      <c r="U402" s="116" t="s">
        <v>720</v>
      </c>
      <c r="V402" s="117" t="s">
        <v>721</v>
      </c>
      <c r="W402" s="118" t="s">
        <v>177</v>
      </c>
      <c r="X402" s="92">
        <f>VLOOKUP(W402,'MAPAS DE RIESGOS INHER Y RESID'!$E$16:$F$18,2,FALSE)</f>
        <v>0.9</v>
      </c>
      <c r="Y402" s="119">
        <f t="shared" si="79"/>
        <v>0.79999999999999982</v>
      </c>
      <c r="Z402" s="76" t="str">
        <f>IF(OR('MAPAS DE RIESGOS INHER Y RESID'!$G$18='MATRIZ DE RIESGOS DE SST'!Y402,Y402&lt;'MAPAS DE RIESGOS INHER Y RESID'!$G$16+1),'MAPAS DE RIESGOS INHER Y RESID'!$M$19,IF(OR('MAPAS DE RIESGOS INHER Y RESID'!$H$17='MATRIZ DE RIESGOS DE SST'!Y402,Y402&lt;'MAPAS DE RIESGOS INHER Y RESID'!$I$18+1),'MAPAS DE RIESGOS INHER Y RESID'!$M$18,IF(OR('MAPAS DE RIESGOS INHER Y RESID'!$I$17='MATRIZ DE RIESGOS DE SST'!Y402,Y402&lt;'MAPAS DE RIESGOS INHER Y RESID'!$J$17+1),'MAPAS DE RIESGOS INHER Y RESID'!$M$17,'MAPAS DE RIESGOS INHER Y RESID'!$M$16)))</f>
        <v>BAJO</v>
      </c>
      <c r="AA402" s="99" t="str">
        <f>VLOOKUP('MATRIZ DE RIESGOS DE SST'!Z402,'TABLA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03" spans="1:27" ht="156" x14ac:dyDescent="0.25">
      <c r="A403" s="123"/>
      <c r="B403" s="123"/>
      <c r="C403" s="123"/>
      <c r="D403" s="123"/>
      <c r="E403" s="123"/>
      <c r="F403" s="123"/>
      <c r="G403" s="123"/>
      <c r="H403" s="123"/>
      <c r="I403" s="123"/>
      <c r="J403" s="100" t="s">
        <v>285</v>
      </c>
      <c r="K403" s="100" t="s">
        <v>344</v>
      </c>
      <c r="L403" s="101" t="s">
        <v>725</v>
      </c>
      <c r="M403" s="76" t="s">
        <v>182</v>
      </c>
      <c r="N403" s="111">
        <f>VLOOKUP('MATRIZ DE RIESGOS DE SST'!M403,'MAPAS DE RIESGOS INHER Y RESID'!$E$3:$F$7,2,FALSE)</f>
        <v>2</v>
      </c>
      <c r="O403" s="76" t="s">
        <v>187</v>
      </c>
      <c r="P403" s="111">
        <f>VLOOKUP('MATRIZ DE RIESGOS DE SST'!O403,'MAPAS DE RIESGOS INHER Y RESID'!$O$3:$P$7,2,FALSE)</f>
        <v>256</v>
      </c>
      <c r="Q403" s="111">
        <f>+N403*P403</f>
        <v>512</v>
      </c>
      <c r="R403" s="76" t="str">
        <f>IF(OR('MAPAS DE RIESGOS INHER Y RESID'!$G$7='MATRIZ DE RIESGOS DE SST'!Q403,Q403&lt;'MAPAS DE RIESGOS INHER Y RESID'!$G$3+1),'MAPAS DE RIESGOS INHER Y RESID'!$M$6,IF(OR('MAPAS DE RIESGOS INHER Y RESID'!$H$5='MATRIZ DE RIESGOS DE SST'!Q403,Q403&lt;'MAPAS DE RIESGOS INHER Y RESID'!$I$5+1),'MAPAS DE RIESGOS INHER Y RESID'!$M$5,IF(OR('MAPAS DE RIESGOS INHER Y RESID'!$I$4='MATRIZ DE RIESGOS DE SST'!Q403,Q403&lt;'MAPAS DE RIESGOS INHER Y RESID'!$J$4+1),'MAPAS DE RIESGOS INHER Y RESID'!$M$4,'MAPAS DE RIESGOS INHER Y RESID'!$M$3)))</f>
        <v>ALTO</v>
      </c>
      <c r="S403" s="116" t="s">
        <v>291</v>
      </c>
      <c r="T403" s="116"/>
      <c r="U403" s="116" t="s">
        <v>254</v>
      </c>
      <c r="V403" s="117" t="s">
        <v>255</v>
      </c>
      <c r="W403" s="118" t="s">
        <v>177</v>
      </c>
      <c r="X403" s="92">
        <f>VLOOKUP(W403,'MAPAS DE RIESGOS INHER Y RESID'!$E$16:$F$18,2,FALSE)</f>
        <v>0.9</v>
      </c>
      <c r="Y403" s="119">
        <f t="shared" si="79"/>
        <v>51.199999999999989</v>
      </c>
      <c r="Z403" s="76" t="str">
        <f>IF(OR('MAPAS DE RIESGOS INHER Y RESID'!$G$18='MATRIZ DE RIESGOS DE SST'!Y403,Y403&lt;'MAPAS DE RIESGOS INHER Y RESID'!$G$16+1),'MAPAS DE RIESGOS INHER Y RESID'!$M$19,IF(OR('MAPAS DE RIESGOS INHER Y RESID'!$H$17='MATRIZ DE RIESGOS DE SST'!Y403,Y403&lt;'MAPAS DE RIESGOS INHER Y RESID'!$I$18+1),'MAPAS DE RIESGOS INHER Y RESID'!$M$18,IF(OR('MAPAS DE RIESGOS INHER Y RESID'!$I$17='MATRIZ DE RIESGOS DE SST'!Y403,Y403&lt;'MAPAS DE RIESGOS INHER Y RESID'!$J$17+1),'MAPAS DE RIESGOS INHER Y RESID'!$M$17,'MAPAS DE RIESGOS INHER Y RESID'!$M$16)))</f>
        <v>MODERADO</v>
      </c>
      <c r="AA403" s="99" t="str">
        <f>VLOOKUP('MATRIZ DE RIESGOS DE SST'!Z403,'TABLA DE CRITERIOS'!$A$25:$B$28,2,FALSE)</f>
        <v>Reforzar la divulgación y aplicación de los controles existentes para mejorar su eficacia o complementar dichos controles estableciendo el plan de acción necesario, teniendo en cuenta la jerarquía de definición de controles.</v>
      </c>
    </row>
    <row r="404" spans="1:27" ht="214.5" x14ac:dyDescent="0.25">
      <c r="A404" s="123"/>
      <c r="B404" s="123"/>
      <c r="C404" s="123"/>
      <c r="D404" s="123"/>
      <c r="E404" s="123"/>
      <c r="F404" s="123"/>
      <c r="G404" s="123"/>
      <c r="H404" s="123"/>
      <c r="I404" s="123"/>
      <c r="J404" s="99" t="s">
        <v>61</v>
      </c>
      <c r="K404" s="102" t="s">
        <v>350</v>
      </c>
      <c r="L404" s="99" t="s">
        <v>729</v>
      </c>
      <c r="M404" s="76" t="s">
        <v>182</v>
      </c>
      <c r="N404" s="111">
        <f>VLOOKUP('MATRIZ DE RIESGOS DE SST'!M404,'MAPAS DE RIESGOS INHER Y RESID'!$E$3:$F$7,2,FALSE)</f>
        <v>2</v>
      </c>
      <c r="O404" s="76" t="s">
        <v>185</v>
      </c>
      <c r="P404" s="111">
        <f>VLOOKUP('MATRIZ DE RIESGOS DE SST'!O404,'MAPAS DE RIESGOS INHER Y RESID'!$O$3:$P$7,2,FALSE)</f>
        <v>4</v>
      </c>
      <c r="Q404" s="111">
        <f t="shared" si="80"/>
        <v>8</v>
      </c>
      <c r="R404" s="76" t="str">
        <f>IF(OR('MAPAS DE RIESGOS INHER Y RESID'!$G$7='MATRIZ DE RIESGOS DE SST'!Q404,Q404&lt;'MAPAS DE RIESGOS INHER Y RESID'!$G$3+1),'MAPAS DE RIESGOS INHER Y RESID'!$M$6,IF(OR('MAPAS DE RIESGOS INHER Y RESID'!$H$5='MATRIZ DE RIESGOS DE SST'!Q404,Q404&lt;'MAPAS DE RIESGOS INHER Y RESID'!$I$5+1),'MAPAS DE RIESGOS INHER Y RESID'!$M$5,IF(OR('MAPAS DE RIESGOS INHER Y RESID'!$I$4='MATRIZ DE RIESGOS DE SST'!Q404,Q404&lt;'MAPAS DE RIESGOS INHER Y RESID'!$J$4+1),'MAPAS DE RIESGOS INHER Y RESID'!$M$4,'MAPAS DE RIESGOS INHER Y RESID'!$M$3)))</f>
        <v>BAJO</v>
      </c>
      <c r="S404" s="116"/>
      <c r="T404" s="116" t="s">
        <v>351</v>
      </c>
      <c r="U404" s="116" t="s">
        <v>732</v>
      </c>
      <c r="V404" s="117" t="s">
        <v>730</v>
      </c>
      <c r="W404" s="118" t="s">
        <v>177</v>
      </c>
      <c r="X404" s="92">
        <f>VLOOKUP(W404,'MAPAS DE RIESGOS INHER Y RESID'!$E$16:$F$18,2,FALSE)</f>
        <v>0.9</v>
      </c>
      <c r="Y404" s="119">
        <f t="shared" si="79"/>
        <v>0.79999999999999982</v>
      </c>
      <c r="Z404" s="76" t="str">
        <f>IF(OR('MAPAS DE RIESGOS INHER Y RESID'!$G$18='MATRIZ DE RIESGOS DE SST'!Y404,Y404&lt;'MAPAS DE RIESGOS INHER Y RESID'!$G$16+1),'MAPAS DE RIESGOS INHER Y RESID'!$M$19,IF(OR('MAPAS DE RIESGOS INHER Y RESID'!$H$17='MATRIZ DE RIESGOS DE SST'!Y404,Y404&lt;'MAPAS DE RIESGOS INHER Y RESID'!$I$18+1),'MAPAS DE RIESGOS INHER Y RESID'!$M$18,IF(OR('MAPAS DE RIESGOS INHER Y RESID'!$I$17='MATRIZ DE RIESGOS DE SST'!Y404,Y404&lt;'MAPAS DE RIESGOS INHER Y RESID'!$J$17+1),'MAPAS DE RIESGOS INHER Y RESID'!$M$17,'MAPAS DE RIESGOS INHER Y RESID'!$M$16)))</f>
        <v>BAJO</v>
      </c>
      <c r="AA404" s="99" t="str">
        <f>VLOOKUP('MATRIZ DE RIESGOS DE SST'!Z404,'TABLA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05" spans="1:27" ht="331.5" x14ac:dyDescent="0.25">
      <c r="A405" s="123"/>
      <c r="B405" s="123"/>
      <c r="C405" s="123"/>
      <c r="D405" s="123"/>
      <c r="E405" s="123"/>
      <c r="F405" s="123"/>
      <c r="G405" s="123"/>
      <c r="H405" s="123"/>
      <c r="I405" s="123"/>
      <c r="J405" s="101" t="s">
        <v>293</v>
      </c>
      <c r="K405" s="100" t="s">
        <v>378</v>
      </c>
      <c r="L405" s="101" t="s">
        <v>70</v>
      </c>
      <c r="M405" s="76" t="s">
        <v>182</v>
      </c>
      <c r="N405" s="111">
        <f>VLOOKUP('MATRIZ DE RIESGOS DE SST'!M405,'MAPAS DE RIESGOS INHER Y RESID'!$E$3:$F$7,2,FALSE)</f>
        <v>2</v>
      </c>
      <c r="O405" s="76" t="s">
        <v>186</v>
      </c>
      <c r="P405" s="111">
        <f>VLOOKUP('MATRIZ DE RIESGOS DE SST'!O405,'MAPAS DE RIESGOS INHER Y RESID'!$O$3:$P$7,2,FALSE)</f>
        <v>16</v>
      </c>
      <c r="Q405" s="111">
        <f t="shared" ref="Q405:Q411" si="81">+N405*P405</f>
        <v>32</v>
      </c>
      <c r="R405" s="76" t="str">
        <f>IF(OR('MAPAS DE RIESGOS INHER Y RESID'!$G$7='MATRIZ DE RIESGOS DE SST'!Q405,Q405&lt;'MAPAS DE RIESGOS INHER Y RESID'!$G$3+1),'MAPAS DE RIESGOS INHER Y RESID'!$M$6,IF(OR('MAPAS DE RIESGOS INHER Y RESID'!$H$5='MATRIZ DE RIESGOS DE SST'!Q405,Q405&lt;'MAPAS DE RIESGOS INHER Y RESID'!$I$5+1),'MAPAS DE RIESGOS INHER Y RESID'!$M$5,IF(OR('MAPAS DE RIESGOS INHER Y RESID'!$I$4='MATRIZ DE RIESGOS DE SST'!Q405,Q405&lt;'MAPAS DE RIESGOS INHER Y RESID'!$J$4+1),'MAPAS DE RIESGOS INHER Y RESID'!$M$4,'MAPAS DE RIESGOS INHER Y RESID'!$M$3)))</f>
        <v>MODERADO</v>
      </c>
      <c r="S405" s="116"/>
      <c r="T405" s="116"/>
      <c r="U405" s="116" t="s">
        <v>269</v>
      </c>
      <c r="V405" s="117" t="s">
        <v>376</v>
      </c>
      <c r="W405" s="118" t="s">
        <v>177</v>
      </c>
      <c r="X405" s="92">
        <f>VLOOKUP(W405,'MAPAS DE RIESGOS INHER Y RESID'!$E$16:$F$18,2,FALSE)</f>
        <v>0.9</v>
      </c>
      <c r="Y405" s="119">
        <f t="shared" ref="Y405:Y411" si="82">Q405-(Q405*X405)</f>
        <v>3.1999999999999993</v>
      </c>
      <c r="Z405" s="76" t="str">
        <f>IF(OR('MAPAS DE RIESGOS INHER Y RESID'!$G$18='MATRIZ DE RIESGOS DE SST'!Y405,Y405&lt;'MAPAS DE RIESGOS INHER Y RESID'!$G$16+1),'MAPAS DE RIESGOS INHER Y RESID'!$M$19,IF(OR('MAPAS DE RIESGOS INHER Y RESID'!$H$17='MATRIZ DE RIESGOS DE SST'!Y405,Y405&lt;'MAPAS DE RIESGOS INHER Y RESID'!$I$18+1),'MAPAS DE RIESGOS INHER Y RESID'!$M$18,IF(OR('MAPAS DE RIESGOS INHER Y RESID'!$I$17='MATRIZ DE RIESGOS DE SST'!Y405,Y405&lt;'MAPAS DE RIESGOS INHER Y RESID'!$J$17+1),'MAPAS DE RIESGOS INHER Y RESID'!$M$17,'MAPAS DE RIESGOS INHER Y RESID'!$M$16)))</f>
        <v>BAJO</v>
      </c>
      <c r="AA405" s="99" t="str">
        <f>VLOOKUP('MATRIZ DE RIESGOS DE SST'!Z405,'TABLA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06" spans="1:27" ht="195" x14ac:dyDescent="0.25">
      <c r="A406" s="123"/>
      <c r="B406" s="123"/>
      <c r="C406" s="123"/>
      <c r="D406" s="123"/>
      <c r="E406" s="123"/>
      <c r="F406" s="123"/>
      <c r="G406" s="123"/>
      <c r="H406" s="123"/>
      <c r="I406" s="123"/>
      <c r="J406" s="101" t="s">
        <v>294</v>
      </c>
      <c r="K406" s="100" t="s">
        <v>381</v>
      </c>
      <c r="L406" s="101" t="s">
        <v>70</v>
      </c>
      <c r="M406" s="76" t="s">
        <v>182</v>
      </c>
      <c r="N406" s="111">
        <f>VLOOKUP('MATRIZ DE RIESGOS DE SST'!M406,'MAPAS DE RIESGOS INHER Y RESID'!$E$3:$F$7,2,FALSE)</f>
        <v>2</v>
      </c>
      <c r="O406" s="76" t="s">
        <v>186</v>
      </c>
      <c r="P406" s="111">
        <f>VLOOKUP('MATRIZ DE RIESGOS DE SST'!O406,'MAPAS DE RIESGOS INHER Y RESID'!$O$3:$P$7,2,FALSE)</f>
        <v>16</v>
      </c>
      <c r="Q406" s="111">
        <f t="shared" si="81"/>
        <v>32</v>
      </c>
      <c r="R406" s="76" t="str">
        <f>IF(OR('MAPAS DE RIESGOS INHER Y RESID'!$G$7='MATRIZ DE RIESGOS DE SST'!Q406,Q406&lt;'MAPAS DE RIESGOS INHER Y RESID'!$G$3+1),'MAPAS DE RIESGOS INHER Y RESID'!$M$6,IF(OR('MAPAS DE RIESGOS INHER Y RESID'!$H$5='MATRIZ DE RIESGOS DE SST'!Q406,Q406&lt;'MAPAS DE RIESGOS INHER Y RESID'!$I$5+1),'MAPAS DE RIESGOS INHER Y RESID'!$M$5,IF(OR('MAPAS DE RIESGOS INHER Y RESID'!$I$4='MATRIZ DE RIESGOS DE SST'!Q406,Q406&lt;'MAPAS DE RIESGOS INHER Y RESID'!$J$4+1),'MAPAS DE RIESGOS INHER Y RESID'!$M$4,'MAPAS DE RIESGOS INHER Y RESID'!$M$3)))</f>
        <v>MODERADO</v>
      </c>
      <c r="S406" s="116"/>
      <c r="T406" s="116"/>
      <c r="U406" s="116"/>
      <c r="V406" s="117" t="s">
        <v>382</v>
      </c>
      <c r="W406" s="118" t="s">
        <v>177</v>
      </c>
      <c r="X406" s="92">
        <f>VLOOKUP(W406,'MAPAS DE RIESGOS INHER Y RESID'!$E$16:$F$18,2,FALSE)</f>
        <v>0.9</v>
      </c>
      <c r="Y406" s="119">
        <f t="shared" si="82"/>
        <v>3.1999999999999993</v>
      </c>
      <c r="Z406" s="76" t="str">
        <f>IF(OR('MAPAS DE RIESGOS INHER Y RESID'!$G$18='MATRIZ DE RIESGOS DE SST'!Y406,Y406&lt;'MAPAS DE RIESGOS INHER Y RESID'!$G$16+1),'MAPAS DE RIESGOS INHER Y RESID'!$M$19,IF(OR('MAPAS DE RIESGOS INHER Y RESID'!$H$17='MATRIZ DE RIESGOS DE SST'!Y406,Y406&lt;'MAPAS DE RIESGOS INHER Y RESID'!$I$18+1),'MAPAS DE RIESGOS INHER Y RESID'!$M$18,IF(OR('MAPAS DE RIESGOS INHER Y RESID'!$I$17='MATRIZ DE RIESGOS DE SST'!Y406,Y406&lt;'MAPAS DE RIESGOS INHER Y RESID'!$J$17+1),'MAPAS DE RIESGOS INHER Y RESID'!$M$17,'MAPAS DE RIESGOS INHER Y RESID'!$M$16)))</f>
        <v>BAJO</v>
      </c>
      <c r="AA406" s="99" t="str">
        <f>VLOOKUP('MATRIZ DE RIESGOS DE SST'!Z406,'TABLA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07" spans="1:27" s="27" customFormat="1" ht="195" x14ac:dyDescent="0.25">
      <c r="A407" s="123"/>
      <c r="B407" s="123"/>
      <c r="C407" s="123"/>
      <c r="D407" s="123"/>
      <c r="E407" s="123"/>
      <c r="F407" s="123"/>
      <c r="G407" s="123"/>
      <c r="H407" s="123"/>
      <c r="I407" s="123"/>
      <c r="J407" s="100" t="s">
        <v>295</v>
      </c>
      <c r="K407" s="100" t="s">
        <v>387</v>
      </c>
      <c r="L407" s="101" t="s">
        <v>762</v>
      </c>
      <c r="M407" s="76" t="s">
        <v>182</v>
      </c>
      <c r="N407" s="111">
        <f>VLOOKUP('MATRIZ DE RIESGOS DE SST'!M407,'MAPAS DE RIESGOS INHER Y RESID'!$E$3:$F$7,2,FALSE)</f>
        <v>2</v>
      </c>
      <c r="O407" s="76" t="s">
        <v>186</v>
      </c>
      <c r="P407" s="111">
        <f>VLOOKUP('MATRIZ DE RIESGOS DE SST'!O407,'MAPAS DE RIESGOS INHER Y RESID'!$O$3:$P$7,2,FALSE)</f>
        <v>16</v>
      </c>
      <c r="Q407" s="111">
        <f t="shared" si="81"/>
        <v>32</v>
      </c>
      <c r="R407" s="76" t="str">
        <f>IF(OR('MAPAS DE RIESGOS INHER Y RESID'!$G$7='MATRIZ DE RIESGOS DE SST'!Q407,Q407&lt;'MAPAS DE RIESGOS INHER Y RESID'!$G$3+1),'MAPAS DE RIESGOS INHER Y RESID'!$M$6,IF(OR('MAPAS DE RIESGOS INHER Y RESID'!$H$5='MATRIZ DE RIESGOS DE SST'!Q407,Q407&lt;'MAPAS DE RIESGOS INHER Y RESID'!$I$5+1),'MAPAS DE RIESGOS INHER Y RESID'!$M$5,IF(OR('MAPAS DE RIESGOS INHER Y RESID'!$I$4='MATRIZ DE RIESGOS DE SST'!Q407,Q407&lt;'MAPAS DE RIESGOS INHER Y RESID'!$J$4+1),'MAPAS DE RIESGOS INHER Y RESID'!$M$4,'MAPAS DE RIESGOS INHER Y RESID'!$M$3)))</f>
        <v>MODERADO</v>
      </c>
      <c r="S407" s="116"/>
      <c r="T407" s="116" t="s">
        <v>296</v>
      </c>
      <c r="U407" s="116"/>
      <c r="V407" s="117" t="s">
        <v>652</v>
      </c>
      <c r="W407" s="118" t="s">
        <v>177</v>
      </c>
      <c r="X407" s="92">
        <f>VLOOKUP(W407,'MAPAS DE RIESGOS INHER Y RESID'!$E$16:$F$18,2,FALSE)</f>
        <v>0.9</v>
      </c>
      <c r="Y407" s="119">
        <f t="shared" si="82"/>
        <v>3.1999999999999993</v>
      </c>
      <c r="Z407" s="76" t="str">
        <f>IF(OR('MAPAS DE RIESGOS INHER Y RESID'!$G$18='MATRIZ DE RIESGOS DE SST'!Y407,Y407&lt;'MAPAS DE RIESGOS INHER Y RESID'!$G$16+1),'MAPAS DE RIESGOS INHER Y RESID'!$M$19,IF(OR('MAPAS DE RIESGOS INHER Y RESID'!$H$17='MATRIZ DE RIESGOS DE SST'!Y407,Y407&lt;'MAPAS DE RIESGOS INHER Y RESID'!$I$18+1),'MAPAS DE RIESGOS INHER Y RESID'!$M$18,IF(OR('MAPAS DE RIESGOS INHER Y RESID'!$I$17='MATRIZ DE RIESGOS DE SST'!Y407,Y407&lt;'MAPAS DE RIESGOS INHER Y RESID'!$J$17+1),'MAPAS DE RIESGOS INHER Y RESID'!$M$17,'MAPAS DE RIESGOS INHER Y RESID'!$M$16)))</f>
        <v>BAJO</v>
      </c>
      <c r="AA407" s="99" t="str">
        <f>VLOOKUP('MATRIZ DE RIESGOS DE SST'!Z407,'TABLA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08" spans="1:27" s="27" customFormat="1" ht="234" customHeight="1" x14ac:dyDescent="0.25">
      <c r="A408" s="123"/>
      <c r="B408" s="123"/>
      <c r="C408" s="123"/>
      <c r="D408" s="123"/>
      <c r="E408" s="123"/>
      <c r="F408" s="123"/>
      <c r="G408" s="123"/>
      <c r="H408" s="123"/>
      <c r="I408" s="123"/>
      <c r="J408" s="101" t="s">
        <v>298</v>
      </c>
      <c r="K408" s="100" t="s">
        <v>386</v>
      </c>
      <c r="L408" s="101" t="s">
        <v>74</v>
      </c>
      <c r="M408" s="76" t="s">
        <v>176</v>
      </c>
      <c r="N408" s="111">
        <f>VLOOKUP('MATRIZ DE RIESGOS DE SST'!M408,'MAPAS DE RIESGOS INHER Y RESID'!$E$3:$F$7,2,FALSE)</f>
        <v>3</v>
      </c>
      <c r="O408" s="76" t="s">
        <v>187</v>
      </c>
      <c r="P408" s="111">
        <f>VLOOKUP('MATRIZ DE RIESGOS DE SST'!O408,'MAPAS DE RIESGOS INHER Y RESID'!$O$3:$P$7,2,FALSE)</f>
        <v>256</v>
      </c>
      <c r="Q408" s="111">
        <f t="shared" si="81"/>
        <v>768</v>
      </c>
      <c r="R408" s="76" t="str">
        <f>IF(OR('MAPAS DE RIESGOS INHER Y RESID'!$G$7='MATRIZ DE RIESGOS DE SST'!Q408,Q408&lt;'MAPAS DE RIESGOS INHER Y RESID'!$G$3+1),'MAPAS DE RIESGOS INHER Y RESID'!$M$6,IF(OR('MAPAS DE RIESGOS INHER Y RESID'!$H$5='MATRIZ DE RIESGOS DE SST'!Q408,Q408&lt;'MAPAS DE RIESGOS INHER Y RESID'!$I$5+1),'MAPAS DE RIESGOS INHER Y RESID'!$M$5,IF(OR('MAPAS DE RIESGOS INHER Y RESID'!$I$4='MATRIZ DE RIESGOS DE SST'!Q408,Q408&lt;'MAPAS DE RIESGOS INHER Y RESID'!$J$4+1),'MAPAS DE RIESGOS INHER Y RESID'!$M$4,'MAPAS DE RIESGOS INHER Y RESID'!$M$3)))</f>
        <v>ALTO</v>
      </c>
      <c r="S408" s="116"/>
      <c r="T408" s="116" t="s">
        <v>389</v>
      </c>
      <c r="U408" s="116" t="s">
        <v>390</v>
      </c>
      <c r="V408" s="117" t="s">
        <v>391</v>
      </c>
      <c r="W408" s="118" t="s">
        <v>177</v>
      </c>
      <c r="X408" s="92">
        <f>VLOOKUP(W408,'MAPAS DE RIESGOS INHER Y RESID'!$E$16:$F$18,2,FALSE)</f>
        <v>0.9</v>
      </c>
      <c r="Y408" s="119">
        <f t="shared" si="82"/>
        <v>76.799999999999955</v>
      </c>
      <c r="Z408" s="76" t="str">
        <f>IF(OR('MAPAS DE RIESGOS INHER Y RESID'!$G$18='MATRIZ DE RIESGOS DE SST'!Y408,Y408&lt;'MAPAS DE RIESGOS INHER Y RESID'!$G$16+1),'MAPAS DE RIESGOS INHER Y RESID'!$M$19,IF(OR('MAPAS DE RIESGOS INHER Y RESID'!$H$17='MATRIZ DE RIESGOS DE SST'!Y408,Y408&lt;'MAPAS DE RIESGOS INHER Y RESID'!$I$18+1),'MAPAS DE RIESGOS INHER Y RESID'!$M$18,IF(OR('MAPAS DE RIESGOS INHER Y RESID'!$I$17='MATRIZ DE RIESGOS DE SST'!Y408,Y408&lt;'MAPAS DE RIESGOS INHER Y RESID'!$J$17+1),'MAPAS DE RIESGOS INHER Y RESID'!$M$17,'MAPAS DE RIESGOS INHER Y RESID'!$M$16)))</f>
        <v>MODERADO</v>
      </c>
      <c r="AA408" s="99" t="str">
        <f>VLOOKUP('MATRIZ DE RIESGOS DE SST'!Z408,'TABLA DE CRITERIOS'!$A$25:$B$28,2,FALSE)</f>
        <v>Reforzar la divulgación y aplicación de los controles existentes para mejorar su eficacia o complementar dichos controles estableciendo el plan de acción necesario, teniendo en cuenta la jerarquía de definición de controles.</v>
      </c>
    </row>
    <row r="409" spans="1:27" s="27" customFormat="1" ht="214.5" x14ac:dyDescent="0.25">
      <c r="A409" s="123"/>
      <c r="B409" s="123"/>
      <c r="C409" s="123"/>
      <c r="D409" s="123"/>
      <c r="E409" s="123"/>
      <c r="F409" s="123"/>
      <c r="G409" s="123"/>
      <c r="H409" s="123"/>
      <c r="I409" s="123"/>
      <c r="J409" s="100" t="s">
        <v>299</v>
      </c>
      <c r="K409" s="100" t="s">
        <v>386</v>
      </c>
      <c r="L409" s="101" t="s">
        <v>762</v>
      </c>
      <c r="M409" s="76" t="s">
        <v>182</v>
      </c>
      <c r="N409" s="111">
        <f>VLOOKUP('MATRIZ DE RIESGOS DE SST'!M409,'MAPAS DE RIESGOS INHER Y RESID'!$E$3:$F$7,2,FALSE)</f>
        <v>2</v>
      </c>
      <c r="O409" s="76" t="s">
        <v>186</v>
      </c>
      <c r="P409" s="111">
        <f>VLOOKUP('MATRIZ DE RIESGOS DE SST'!O409,'MAPAS DE RIESGOS INHER Y RESID'!$O$3:$P$7,2,FALSE)</f>
        <v>16</v>
      </c>
      <c r="Q409" s="111">
        <f t="shared" si="81"/>
        <v>32</v>
      </c>
      <c r="R409" s="76" t="str">
        <f>IF(OR('MAPAS DE RIESGOS INHER Y RESID'!$G$7='MATRIZ DE RIESGOS DE SST'!Q409,Q409&lt;'MAPAS DE RIESGOS INHER Y RESID'!$G$3+1),'MAPAS DE RIESGOS INHER Y RESID'!$M$6,IF(OR('MAPAS DE RIESGOS INHER Y RESID'!$H$5='MATRIZ DE RIESGOS DE SST'!Q409,Q409&lt;'MAPAS DE RIESGOS INHER Y RESID'!$I$5+1),'MAPAS DE RIESGOS INHER Y RESID'!$M$5,IF(OR('MAPAS DE RIESGOS INHER Y RESID'!$I$4='MATRIZ DE RIESGOS DE SST'!Q409,Q409&lt;'MAPAS DE RIESGOS INHER Y RESID'!$J$4+1),'MAPAS DE RIESGOS INHER Y RESID'!$M$4,'MAPAS DE RIESGOS INHER Y RESID'!$M$3)))</f>
        <v>MODERADO</v>
      </c>
      <c r="S409" s="116"/>
      <c r="T409" s="116" t="s">
        <v>300</v>
      </c>
      <c r="U409" s="116" t="s">
        <v>397</v>
      </c>
      <c r="V409" s="117" t="s">
        <v>398</v>
      </c>
      <c r="W409" s="118" t="s">
        <v>177</v>
      </c>
      <c r="X409" s="92">
        <f>VLOOKUP(W409,'MAPAS DE RIESGOS INHER Y RESID'!$E$16:$F$18,2,FALSE)</f>
        <v>0.9</v>
      </c>
      <c r="Y409" s="119">
        <f t="shared" si="82"/>
        <v>3.1999999999999993</v>
      </c>
      <c r="Z409" s="76" t="str">
        <f>IF(OR('MAPAS DE RIESGOS INHER Y RESID'!$G$18='MATRIZ DE RIESGOS DE SST'!Y409,Y409&lt;'MAPAS DE RIESGOS INHER Y RESID'!$G$16+1),'MAPAS DE RIESGOS INHER Y RESID'!$M$19,IF(OR('MAPAS DE RIESGOS INHER Y RESID'!$H$17='MATRIZ DE RIESGOS DE SST'!Y409,Y409&lt;'MAPAS DE RIESGOS INHER Y RESID'!$I$18+1),'MAPAS DE RIESGOS INHER Y RESID'!$M$18,IF(OR('MAPAS DE RIESGOS INHER Y RESID'!$I$17='MATRIZ DE RIESGOS DE SST'!Y409,Y409&lt;'MAPAS DE RIESGOS INHER Y RESID'!$J$17+1),'MAPAS DE RIESGOS INHER Y RESID'!$M$17,'MAPAS DE RIESGOS INHER Y RESID'!$M$16)))</f>
        <v>BAJO</v>
      </c>
      <c r="AA409" s="99" t="str">
        <f>VLOOKUP('MATRIZ DE RIESGOS DE SST'!Z409,'TABLA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10" spans="1:27" s="27" customFormat="1" ht="195" x14ac:dyDescent="0.25">
      <c r="A410" s="123"/>
      <c r="B410" s="123"/>
      <c r="C410" s="123"/>
      <c r="D410" s="123"/>
      <c r="E410" s="123"/>
      <c r="F410" s="123"/>
      <c r="G410" s="123"/>
      <c r="H410" s="123"/>
      <c r="I410" s="123"/>
      <c r="J410" s="101" t="s">
        <v>415</v>
      </c>
      <c r="K410" s="100" t="s">
        <v>393</v>
      </c>
      <c r="L410" s="101" t="s">
        <v>762</v>
      </c>
      <c r="M410" s="76" t="s">
        <v>182</v>
      </c>
      <c r="N410" s="111">
        <f>VLOOKUP('MATRIZ DE RIESGOS DE SST'!M410,'MAPAS DE RIESGOS INHER Y RESID'!$E$3:$F$7,2,FALSE)</f>
        <v>2</v>
      </c>
      <c r="O410" s="76" t="s">
        <v>186</v>
      </c>
      <c r="P410" s="111">
        <f>VLOOKUP('MATRIZ DE RIESGOS DE SST'!O410,'MAPAS DE RIESGOS INHER Y RESID'!$O$3:$P$7,2,FALSE)</f>
        <v>16</v>
      </c>
      <c r="Q410" s="111">
        <f t="shared" si="81"/>
        <v>32</v>
      </c>
      <c r="R410" s="76" t="str">
        <f>IF(OR('MAPAS DE RIESGOS INHER Y RESID'!$G$7='MATRIZ DE RIESGOS DE SST'!Q410,Q410&lt;'MAPAS DE RIESGOS INHER Y RESID'!$G$3+1),'MAPAS DE RIESGOS INHER Y RESID'!$M$6,IF(OR('MAPAS DE RIESGOS INHER Y RESID'!$H$5='MATRIZ DE RIESGOS DE SST'!Q410,Q410&lt;'MAPAS DE RIESGOS INHER Y RESID'!$I$5+1),'MAPAS DE RIESGOS INHER Y RESID'!$M$5,IF(OR('MAPAS DE RIESGOS INHER Y RESID'!$I$4='MATRIZ DE RIESGOS DE SST'!Q410,Q410&lt;'MAPAS DE RIESGOS INHER Y RESID'!$J$4+1),'MAPAS DE RIESGOS INHER Y RESID'!$M$4,'MAPAS DE RIESGOS INHER Y RESID'!$M$3)))</f>
        <v>MODERADO</v>
      </c>
      <c r="S410" s="116"/>
      <c r="T410" s="116" t="s">
        <v>399</v>
      </c>
      <c r="U410" s="116"/>
      <c r="V410" s="117" t="s">
        <v>297</v>
      </c>
      <c r="W410" s="118" t="s">
        <v>177</v>
      </c>
      <c r="X410" s="92">
        <f>VLOOKUP(W410,'MAPAS DE RIESGOS INHER Y RESID'!$E$16:$F$18,2,FALSE)</f>
        <v>0.9</v>
      </c>
      <c r="Y410" s="119">
        <f t="shared" si="82"/>
        <v>3.1999999999999993</v>
      </c>
      <c r="Z410" s="76" t="str">
        <f>IF(OR('MAPAS DE RIESGOS INHER Y RESID'!$G$18='MATRIZ DE RIESGOS DE SST'!Y410,Y410&lt;'MAPAS DE RIESGOS INHER Y RESID'!$G$16+1),'MAPAS DE RIESGOS INHER Y RESID'!$M$19,IF(OR('MAPAS DE RIESGOS INHER Y RESID'!$H$17='MATRIZ DE RIESGOS DE SST'!Y410,Y410&lt;'MAPAS DE RIESGOS INHER Y RESID'!$I$18+1),'MAPAS DE RIESGOS INHER Y RESID'!$M$18,IF(OR('MAPAS DE RIESGOS INHER Y RESID'!$I$17='MATRIZ DE RIESGOS DE SST'!Y410,Y410&lt;'MAPAS DE RIESGOS INHER Y RESID'!$J$17+1),'MAPAS DE RIESGOS INHER Y RESID'!$M$17,'MAPAS DE RIESGOS INHER Y RESID'!$M$16)))</f>
        <v>BAJO</v>
      </c>
      <c r="AA410" s="99" t="str">
        <f>VLOOKUP('MATRIZ DE RIESGOS DE SST'!Z410,'TABLA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11" spans="1:27" s="27" customFormat="1" ht="195" x14ac:dyDescent="0.25">
      <c r="A411" s="123"/>
      <c r="B411" s="123"/>
      <c r="C411" s="123"/>
      <c r="D411" s="123"/>
      <c r="E411" s="123"/>
      <c r="F411" s="123"/>
      <c r="G411" s="123"/>
      <c r="H411" s="123"/>
      <c r="I411" s="123"/>
      <c r="J411" s="101" t="s">
        <v>301</v>
      </c>
      <c r="K411" s="100" t="s">
        <v>402</v>
      </c>
      <c r="L411" s="101" t="s">
        <v>763</v>
      </c>
      <c r="M411" s="76" t="s">
        <v>182</v>
      </c>
      <c r="N411" s="111">
        <f>VLOOKUP('MATRIZ DE RIESGOS DE SST'!M411,'MAPAS DE RIESGOS INHER Y RESID'!$E$3:$F$7,2,FALSE)</f>
        <v>2</v>
      </c>
      <c r="O411" s="76" t="s">
        <v>186</v>
      </c>
      <c r="P411" s="111">
        <f>VLOOKUP('MATRIZ DE RIESGOS DE SST'!O411,'MAPAS DE RIESGOS INHER Y RESID'!$O$3:$P$7,2,FALSE)</f>
        <v>16</v>
      </c>
      <c r="Q411" s="111">
        <f t="shared" si="81"/>
        <v>32</v>
      </c>
      <c r="R411" s="76" t="str">
        <f>IF(OR('MAPAS DE RIESGOS INHER Y RESID'!$G$7='MATRIZ DE RIESGOS DE SST'!Q411,Q411&lt;'MAPAS DE RIESGOS INHER Y RESID'!$G$3+1),'MAPAS DE RIESGOS INHER Y RESID'!$M$6,IF(OR('MAPAS DE RIESGOS INHER Y RESID'!$H$5='MATRIZ DE RIESGOS DE SST'!Q411,Q411&lt;'MAPAS DE RIESGOS INHER Y RESID'!$I$5+1),'MAPAS DE RIESGOS INHER Y RESID'!$M$5,IF(OR('MAPAS DE RIESGOS INHER Y RESID'!$I$4='MATRIZ DE RIESGOS DE SST'!Q411,Q411&lt;'MAPAS DE RIESGOS INHER Y RESID'!$J$4+1),'MAPAS DE RIESGOS INHER Y RESID'!$M$4,'MAPAS DE RIESGOS INHER Y RESID'!$M$3)))</f>
        <v>MODERADO</v>
      </c>
      <c r="S411" s="116" t="s">
        <v>403</v>
      </c>
      <c r="T411" s="116" t="s">
        <v>613</v>
      </c>
      <c r="U411" s="116" t="s">
        <v>404</v>
      </c>
      <c r="V411" s="117"/>
      <c r="W411" s="118" t="s">
        <v>177</v>
      </c>
      <c r="X411" s="92">
        <f>VLOOKUP(W411,'MAPAS DE RIESGOS INHER Y RESID'!$E$16:$F$18,2,FALSE)</f>
        <v>0.9</v>
      </c>
      <c r="Y411" s="119">
        <f t="shared" si="82"/>
        <v>3.1999999999999993</v>
      </c>
      <c r="Z411" s="76" t="str">
        <f>IF(OR('MAPAS DE RIESGOS INHER Y RESID'!$G$18='MATRIZ DE RIESGOS DE SST'!Y411,Y411&lt;'MAPAS DE RIESGOS INHER Y RESID'!$G$16+1),'MAPAS DE RIESGOS INHER Y RESID'!$M$19,IF(OR('MAPAS DE RIESGOS INHER Y RESID'!$H$17='MATRIZ DE RIESGOS DE SST'!Y411,Y411&lt;'MAPAS DE RIESGOS INHER Y RESID'!$I$18+1),'MAPAS DE RIESGOS INHER Y RESID'!$M$18,IF(OR('MAPAS DE RIESGOS INHER Y RESID'!$I$17='MATRIZ DE RIESGOS DE SST'!Y411,Y411&lt;'MAPAS DE RIESGOS INHER Y RESID'!$J$17+1),'MAPAS DE RIESGOS INHER Y RESID'!$M$17,'MAPAS DE RIESGOS INHER Y RESID'!$M$16)))</f>
        <v>BAJO</v>
      </c>
      <c r="AA411" s="99" t="str">
        <f>VLOOKUP('MATRIZ DE RIESGOS DE SST'!Z411,'TABLA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12" spans="1:27" ht="195" x14ac:dyDescent="0.25">
      <c r="A412" s="123"/>
      <c r="B412" s="123"/>
      <c r="C412" s="123"/>
      <c r="D412" s="123"/>
      <c r="E412" s="123"/>
      <c r="F412" s="123"/>
      <c r="G412" s="123"/>
      <c r="H412" s="123"/>
      <c r="I412" s="123"/>
      <c r="J412" s="101" t="s">
        <v>416</v>
      </c>
      <c r="K412" s="100" t="s">
        <v>418</v>
      </c>
      <c r="L412" s="101" t="s">
        <v>765</v>
      </c>
      <c r="M412" s="76" t="s">
        <v>182</v>
      </c>
      <c r="N412" s="111">
        <f>VLOOKUP('MATRIZ DE RIESGOS DE SST'!M412,'MAPAS DE RIESGOS INHER Y RESID'!$E$3:$F$7,2,FALSE)</f>
        <v>2</v>
      </c>
      <c r="O412" s="76" t="s">
        <v>185</v>
      </c>
      <c r="P412" s="111">
        <f>VLOOKUP('MATRIZ DE RIESGOS DE SST'!O412,'MAPAS DE RIESGOS INHER Y RESID'!$O$3:$P$7,2,FALSE)</f>
        <v>4</v>
      </c>
      <c r="Q412" s="111">
        <f t="shared" ref="Q412:Q424" si="83">+N412*P412</f>
        <v>8</v>
      </c>
      <c r="R412" s="76" t="str">
        <f>IF(OR('MAPAS DE RIESGOS INHER Y RESID'!$G$7='MATRIZ DE RIESGOS DE SST'!Q412,Q412&lt;'MAPAS DE RIESGOS INHER Y RESID'!$G$3+1),'MAPAS DE RIESGOS INHER Y RESID'!$M$6,IF(OR('MAPAS DE RIESGOS INHER Y RESID'!$H$5='MATRIZ DE RIESGOS DE SST'!Q412,Q412&lt;'MAPAS DE RIESGOS INHER Y RESID'!$I$5+1),'MAPAS DE RIESGOS INHER Y RESID'!$M$5,IF(OR('MAPAS DE RIESGOS INHER Y RESID'!$I$4='MATRIZ DE RIESGOS DE SST'!Q412,Q412&lt;'MAPAS DE RIESGOS INHER Y RESID'!$J$4+1),'MAPAS DE RIESGOS INHER Y RESID'!$M$4,'MAPAS DE RIESGOS INHER Y RESID'!$M$3)))</f>
        <v>BAJO</v>
      </c>
      <c r="S412" s="116"/>
      <c r="T412" s="116"/>
      <c r="U412" s="116" t="s">
        <v>419</v>
      </c>
      <c r="V412" s="117" t="s">
        <v>420</v>
      </c>
      <c r="W412" s="118" t="s">
        <v>176</v>
      </c>
      <c r="X412" s="92">
        <f>VLOOKUP(W412,'MAPAS DE RIESGOS INHER Y RESID'!$E$16:$F$18,2,FALSE)</f>
        <v>0.4</v>
      </c>
      <c r="Y412" s="119">
        <f t="shared" ref="Y412:Y424" si="84">Q412-(Q412*X412)</f>
        <v>4.8</v>
      </c>
      <c r="Z412" s="76" t="str">
        <f>IF(OR('MAPAS DE RIESGOS INHER Y RESID'!$G$18='MATRIZ DE RIESGOS DE SST'!Y412,Y412&lt;'MAPAS DE RIESGOS INHER Y RESID'!$G$16+1),'MAPAS DE RIESGOS INHER Y RESID'!$M$19,IF(OR('MAPAS DE RIESGOS INHER Y RESID'!$H$17='MATRIZ DE RIESGOS DE SST'!Y412,Y412&lt;'MAPAS DE RIESGOS INHER Y RESID'!$I$18+1),'MAPAS DE RIESGOS INHER Y RESID'!$M$18,IF(OR('MAPAS DE RIESGOS INHER Y RESID'!$I$17='MATRIZ DE RIESGOS DE SST'!Y412,Y412&lt;'MAPAS DE RIESGOS INHER Y RESID'!$J$17+1),'MAPAS DE RIESGOS INHER Y RESID'!$M$17,'MAPAS DE RIESGOS INHER Y RESID'!$M$16)))</f>
        <v>BAJO</v>
      </c>
      <c r="AA412" s="99" t="str">
        <f>VLOOKUP('MATRIZ DE RIESGOS DE SST'!Z412,'TABLA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13" spans="1:27" ht="195" x14ac:dyDescent="0.25">
      <c r="A413" s="123"/>
      <c r="B413" s="123"/>
      <c r="C413" s="123"/>
      <c r="D413" s="123"/>
      <c r="E413" s="123"/>
      <c r="F413" s="123"/>
      <c r="G413" s="123"/>
      <c r="H413" s="123"/>
      <c r="I413" s="123"/>
      <c r="J413" s="101" t="s">
        <v>448</v>
      </c>
      <c r="K413" s="100" t="s">
        <v>532</v>
      </c>
      <c r="L413" s="101" t="s">
        <v>768</v>
      </c>
      <c r="M413" s="76" t="s">
        <v>182</v>
      </c>
      <c r="N413" s="111">
        <f>VLOOKUP('MATRIZ DE RIESGOS DE SST'!M413,'MAPAS DE RIESGOS INHER Y RESID'!$E$3:$F$7,2,FALSE)</f>
        <v>2</v>
      </c>
      <c r="O413" s="76" t="s">
        <v>186</v>
      </c>
      <c r="P413" s="111">
        <f>VLOOKUP('MATRIZ DE RIESGOS DE SST'!O413,'MAPAS DE RIESGOS INHER Y RESID'!$O$3:$P$7,2,FALSE)</f>
        <v>16</v>
      </c>
      <c r="Q413" s="111">
        <f t="shared" si="83"/>
        <v>32</v>
      </c>
      <c r="R413" s="76" t="str">
        <f>IF(OR('MAPAS DE RIESGOS INHER Y RESID'!$G$7='MATRIZ DE RIESGOS DE SST'!Q413,Q413&lt;'MAPAS DE RIESGOS INHER Y RESID'!$G$3+1),'MAPAS DE RIESGOS INHER Y RESID'!$M$6,IF(OR('MAPAS DE RIESGOS INHER Y RESID'!$H$5='MATRIZ DE RIESGOS DE SST'!Q413,Q413&lt;'MAPAS DE RIESGOS INHER Y RESID'!$I$5+1),'MAPAS DE RIESGOS INHER Y RESID'!$M$5,IF(OR('MAPAS DE RIESGOS INHER Y RESID'!$I$4='MATRIZ DE RIESGOS DE SST'!Q413,Q413&lt;'MAPAS DE RIESGOS INHER Y RESID'!$J$4+1),'MAPAS DE RIESGOS INHER Y RESID'!$M$4,'MAPAS DE RIESGOS INHER Y RESID'!$M$3)))</f>
        <v>MODERADO</v>
      </c>
      <c r="S413" s="116" t="s">
        <v>455</v>
      </c>
      <c r="T413" s="116" t="s">
        <v>256</v>
      </c>
      <c r="U413" s="116" t="s">
        <v>454</v>
      </c>
      <c r="V413" s="117" t="s">
        <v>457</v>
      </c>
      <c r="W413" s="118" t="s">
        <v>177</v>
      </c>
      <c r="X413" s="92">
        <f>VLOOKUP(W413,'MAPAS DE RIESGOS INHER Y RESID'!$E$16:$F$18,2,FALSE)</f>
        <v>0.9</v>
      </c>
      <c r="Y413" s="119">
        <f t="shared" si="84"/>
        <v>3.1999999999999993</v>
      </c>
      <c r="Z413" s="76" t="str">
        <f>IF(OR('MAPAS DE RIESGOS INHER Y RESID'!$G$18='MATRIZ DE RIESGOS DE SST'!Y413,Y413&lt;'MAPAS DE RIESGOS INHER Y RESID'!$G$16+1),'MAPAS DE RIESGOS INHER Y RESID'!$M$19,IF(OR('MAPAS DE RIESGOS INHER Y RESID'!$H$17='MATRIZ DE RIESGOS DE SST'!Y413,Y413&lt;'MAPAS DE RIESGOS INHER Y RESID'!$I$18+1),'MAPAS DE RIESGOS INHER Y RESID'!$M$18,IF(OR('MAPAS DE RIESGOS INHER Y RESID'!$I$17='MATRIZ DE RIESGOS DE SST'!Y413,Y413&lt;'MAPAS DE RIESGOS INHER Y RESID'!$J$17+1),'MAPAS DE RIESGOS INHER Y RESID'!$M$17,'MAPAS DE RIESGOS INHER Y RESID'!$M$16)))</f>
        <v>BAJO</v>
      </c>
      <c r="AA413" s="99" t="str">
        <f>VLOOKUP('MATRIZ DE RIESGOS DE SST'!Z413,'TABLA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14" spans="1:27" ht="195" x14ac:dyDescent="0.25">
      <c r="A414" s="123"/>
      <c r="B414" s="123"/>
      <c r="C414" s="123"/>
      <c r="D414" s="123"/>
      <c r="E414" s="123"/>
      <c r="F414" s="123"/>
      <c r="G414" s="123"/>
      <c r="H414" s="123"/>
      <c r="I414" s="123"/>
      <c r="J414" s="102" t="s">
        <v>460</v>
      </c>
      <c r="K414" s="102" t="s">
        <v>461</v>
      </c>
      <c r="L414" s="99" t="s">
        <v>92</v>
      </c>
      <c r="M414" s="76" t="s">
        <v>182</v>
      </c>
      <c r="N414" s="111">
        <f>VLOOKUP('MATRIZ DE RIESGOS DE SST'!M414,'MAPAS DE RIESGOS INHER Y RESID'!$E$3:$F$7,2,FALSE)</f>
        <v>2</v>
      </c>
      <c r="O414" s="76" t="s">
        <v>186</v>
      </c>
      <c r="P414" s="111">
        <f>VLOOKUP('MATRIZ DE RIESGOS DE SST'!O414,'MAPAS DE RIESGOS INHER Y RESID'!$O$3:$P$7,2,FALSE)</f>
        <v>16</v>
      </c>
      <c r="Q414" s="111">
        <f t="shared" si="83"/>
        <v>32</v>
      </c>
      <c r="R414" s="76" t="str">
        <f>IF(OR('MAPAS DE RIESGOS INHER Y RESID'!$G$7='MATRIZ DE RIESGOS DE SST'!Q414,Q414&lt;'MAPAS DE RIESGOS INHER Y RESID'!$G$3+1),'MAPAS DE RIESGOS INHER Y RESID'!$M$6,IF(OR('MAPAS DE RIESGOS INHER Y RESID'!$H$5='MATRIZ DE RIESGOS DE SST'!Q414,Q414&lt;'MAPAS DE RIESGOS INHER Y RESID'!$I$5+1),'MAPAS DE RIESGOS INHER Y RESID'!$M$5,IF(OR('MAPAS DE RIESGOS INHER Y RESID'!$I$4='MATRIZ DE RIESGOS DE SST'!Q414,Q414&lt;'MAPAS DE RIESGOS INHER Y RESID'!$J$4+1),'MAPAS DE RIESGOS INHER Y RESID'!$M$4,'MAPAS DE RIESGOS INHER Y RESID'!$M$3)))</f>
        <v>MODERADO</v>
      </c>
      <c r="S414" s="116"/>
      <c r="T414" s="116"/>
      <c r="U414" s="116" t="s">
        <v>463</v>
      </c>
      <c r="V414" s="117" t="s">
        <v>474</v>
      </c>
      <c r="W414" s="118" t="s">
        <v>177</v>
      </c>
      <c r="X414" s="92">
        <f>VLOOKUP(W414,'MAPAS DE RIESGOS INHER Y RESID'!$E$16:$F$18,2,FALSE)</f>
        <v>0.9</v>
      </c>
      <c r="Y414" s="119">
        <f t="shared" si="84"/>
        <v>3.1999999999999993</v>
      </c>
      <c r="Z414" s="76" t="str">
        <f>IF(OR('MAPAS DE RIESGOS INHER Y RESID'!$G$18='MATRIZ DE RIESGOS DE SST'!Y414,Y414&lt;'MAPAS DE RIESGOS INHER Y RESID'!$G$16+1),'MAPAS DE RIESGOS INHER Y RESID'!$M$19,IF(OR('MAPAS DE RIESGOS INHER Y RESID'!$H$17='MATRIZ DE RIESGOS DE SST'!Y414,Y414&lt;'MAPAS DE RIESGOS INHER Y RESID'!$I$18+1),'MAPAS DE RIESGOS INHER Y RESID'!$M$18,IF(OR('MAPAS DE RIESGOS INHER Y RESID'!$I$17='MATRIZ DE RIESGOS DE SST'!Y414,Y414&lt;'MAPAS DE RIESGOS INHER Y RESID'!$J$17+1),'MAPAS DE RIESGOS INHER Y RESID'!$M$17,'MAPAS DE RIESGOS INHER Y RESID'!$M$16)))</f>
        <v>BAJO</v>
      </c>
      <c r="AA414" s="99" t="str">
        <f>VLOOKUP('MATRIZ DE RIESGOS DE SST'!Z414,'TABLA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15" spans="1:27" ht="195" x14ac:dyDescent="0.25">
      <c r="A415" s="123"/>
      <c r="B415" s="123"/>
      <c r="C415" s="123"/>
      <c r="D415" s="123"/>
      <c r="E415" s="123"/>
      <c r="F415" s="123"/>
      <c r="G415" s="123"/>
      <c r="H415" s="123"/>
      <c r="I415" s="123"/>
      <c r="J415" s="99" t="s">
        <v>475</v>
      </c>
      <c r="K415" s="102" t="s">
        <v>94</v>
      </c>
      <c r="L415" s="99" t="s">
        <v>621</v>
      </c>
      <c r="M415" s="76" t="s">
        <v>176</v>
      </c>
      <c r="N415" s="111">
        <f>VLOOKUP('MATRIZ DE RIESGOS DE SST'!M415,'MAPAS DE RIESGOS INHER Y RESID'!$E$3:$F$7,2,FALSE)</f>
        <v>3</v>
      </c>
      <c r="O415" s="76" t="s">
        <v>185</v>
      </c>
      <c r="P415" s="111">
        <f>VLOOKUP('MATRIZ DE RIESGOS DE SST'!O415,'MAPAS DE RIESGOS INHER Y RESID'!$O$3:$P$7,2,FALSE)</f>
        <v>4</v>
      </c>
      <c r="Q415" s="111">
        <f>+N415*P415</f>
        <v>12</v>
      </c>
      <c r="R415" s="76" t="str">
        <f>IF(OR('MAPAS DE RIESGOS INHER Y RESID'!$G$7='MATRIZ DE RIESGOS DE SST'!Q415,Q415&lt;'MAPAS DE RIESGOS INHER Y RESID'!$G$3+1),'MAPAS DE RIESGOS INHER Y RESID'!$M$6,IF(OR('MAPAS DE RIESGOS INHER Y RESID'!$H$5='MATRIZ DE RIESGOS DE SST'!Q415,Q415&lt;'MAPAS DE RIESGOS INHER Y RESID'!$I$5+1),'MAPAS DE RIESGOS INHER Y RESID'!$M$5,IF(OR('MAPAS DE RIESGOS INHER Y RESID'!$I$4='MATRIZ DE RIESGOS DE SST'!Q415,Q415&lt;'MAPAS DE RIESGOS INHER Y RESID'!$J$4+1),'MAPAS DE RIESGOS INHER Y RESID'!$M$4,'MAPAS DE RIESGOS INHER Y RESID'!$M$3)))</f>
        <v>MODERADO</v>
      </c>
      <c r="S415" s="116"/>
      <c r="T415" s="116" t="s">
        <v>251</v>
      </c>
      <c r="U415" s="116" t="s">
        <v>476</v>
      </c>
      <c r="V415" s="117" t="s">
        <v>252</v>
      </c>
      <c r="W415" s="118" t="s">
        <v>176</v>
      </c>
      <c r="X415" s="92">
        <f>VLOOKUP(W415,'MAPAS DE RIESGOS INHER Y RESID'!$E$16:$F$18,2,FALSE)</f>
        <v>0.4</v>
      </c>
      <c r="Y415" s="119">
        <f>Q415-(Q415*X415)</f>
        <v>7.1999999999999993</v>
      </c>
      <c r="Z415" s="76" t="str">
        <f>IF(OR('MAPAS DE RIESGOS INHER Y RESID'!$G$18='MATRIZ DE RIESGOS DE SST'!Y415,Y415&lt;'MAPAS DE RIESGOS INHER Y RESID'!$G$16+1),'MAPAS DE RIESGOS INHER Y RESID'!$M$19,IF(OR('MAPAS DE RIESGOS INHER Y RESID'!$H$17='MATRIZ DE RIESGOS DE SST'!Y415,Y415&lt;'MAPAS DE RIESGOS INHER Y RESID'!$I$18+1),'MAPAS DE RIESGOS INHER Y RESID'!$M$18,IF(OR('MAPAS DE RIESGOS INHER Y RESID'!$I$17='MATRIZ DE RIESGOS DE SST'!Y415,Y415&lt;'MAPAS DE RIESGOS INHER Y RESID'!$J$17+1),'MAPAS DE RIESGOS INHER Y RESID'!$M$17,'MAPAS DE RIESGOS INHER Y RESID'!$M$16)))</f>
        <v>BAJO</v>
      </c>
      <c r="AA415" s="99" t="str">
        <f>VLOOKUP('MATRIZ DE RIESGOS DE SST'!Z415,'TABLA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16" spans="1:27" ht="175.5" x14ac:dyDescent="0.25">
      <c r="A416" s="123"/>
      <c r="B416" s="123"/>
      <c r="C416" s="123"/>
      <c r="D416" s="123"/>
      <c r="E416" s="123"/>
      <c r="F416" s="123"/>
      <c r="G416" s="123"/>
      <c r="H416" s="123"/>
      <c r="I416" s="123"/>
      <c r="J416" s="100" t="s">
        <v>489</v>
      </c>
      <c r="K416" s="100" t="s">
        <v>499</v>
      </c>
      <c r="L416" s="101" t="s">
        <v>491</v>
      </c>
      <c r="M416" s="76" t="s">
        <v>176</v>
      </c>
      <c r="N416" s="111">
        <f>VLOOKUP('MATRIZ DE RIESGOS DE SST'!M416,'MAPAS DE RIESGOS INHER Y RESID'!$E$3:$F$7,2,FALSE)</f>
        <v>3</v>
      </c>
      <c r="O416" s="76" t="s">
        <v>186</v>
      </c>
      <c r="P416" s="111">
        <f>VLOOKUP('MATRIZ DE RIESGOS DE SST'!O416,'MAPAS DE RIESGOS INHER Y RESID'!$O$3:$P$7,2,FALSE)</f>
        <v>16</v>
      </c>
      <c r="Q416" s="111">
        <f t="shared" si="83"/>
        <v>48</v>
      </c>
      <c r="R416" s="76" t="str">
        <f>IF(OR('MAPAS DE RIESGOS INHER Y RESID'!$G$7='MATRIZ DE RIESGOS DE SST'!Q416,Q416&lt;'MAPAS DE RIESGOS INHER Y RESID'!$G$3+1),'MAPAS DE RIESGOS INHER Y RESID'!$M$6,IF(OR('MAPAS DE RIESGOS INHER Y RESID'!$H$5='MATRIZ DE RIESGOS DE SST'!Q416,Q416&lt;'MAPAS DE RIESGOS INHER Y RESID'!$I$5+1),'MAPAS DE RIESGOS INHER Y RESID'!$M$5,IF(OR('MAPAS DE RIESGOS INHER Y RESID'!$I$4='MATRIZ DE RIESGOS DE SST'!Q416,Q416&lt;'MAPAS DE RIESGOS INHER Y RESID'!$J$4+1),'MAPAS DE RIESGOS INHER Y RESID'!$M$4,'MAPAS DE RIESGOS INHER Y RESID'!$M$3)))</f>
        <v>MODERADO</v>
      </c>
      <c r="S416" s="116"/>
      <c r="T416" s="116" t="s">
        <v>500</v>
      </c>
      <c r="U416" s="116" t="s">
        <v>452</v>
      </c>
      <c r="V416" s="117" t="s">
        <v>257</v>
      </c>
      <c r="W416" s="118" t="s">
        <v>176</v>
      </c>
      <c r="X416" s="92">
        <f>VLOOKUP(W416,'MAPAS DE RIESGOS INHER Y RESID'!$E$16:$F$18,2,FALSE)</f>
        <v>0.4</v>
      </c>
      <c r="Y416" s="119">
        <f t="shared" si="84"/>
        <v>28.799999999999997</v>
      </c>
      <c r="Z416" s="76" t="str">
        <f>IF(OR('MAPAS DE RIESGOS INHER Y RESID'!$G$18='MATRIZ DE RIESGOS DE SST'!Y416,Y416&lt;'MAPAS DE RIESGOS INHER Y RESID'!$G$16+1),'MAPAS DE RIESGOS INHER Y RESID'!$M$19,IF(OR('MAPAS DE RIESGOS INHER Y RESID'!$H$17='MATRIZ DE RIESGOS DE SST'!Y416,Y416&lt;'MAPAS DE RIESGOS INHER Y RESID'!$I$18+1),'MAPAS DE RIESGOS INHER Y RESID'!$M$18,IF(OR('MAPAS DE RIESGOS INHER Y RESID'!$I$17='MATRIZ DE RIESGOS DE SST'!Y416,Y416&lt;'MAPAS DE RIESGOS INHER Y RESID'!$J$17+1),'MAPAS DE RIESGOS INHER Y RESID'!$M$17,'MAPAS DE RIESGOS INHER Y RESID'!$M$16)))</f>
        <v>MODERADO</v>
      </c>
      <c r="AA416" s="99" t="str">
        <f>VLOOKUP('MATRIZ DE RIESGOS DE SST'!Z416,'TABLA DE CRITERIOS'!$A$25:$B$28,2,FALSE)</f>
        <v>Reforzar la divulgación y aplicación de los controles existentes para mejorar su eficacia o complementar dichos controles estableciendo el plan de acción necesario, teniendo en cuenta la jerarquía de definición de controles.</v>
      </c>
    </row>
    <row r="417" spans="1:27" ht="195" x14ac:dyDescent="0.25">
      <c r="A417" s="123"/>
      <c r="B417" s="123"/>
      <c r="C417" s="123"/>
      <c r="D417" s="123"/>
      <c r="E417" s="123"/>
      <c r="F417" s="123"/>
      <c r="G417" s="123"/>
      <c r="H417" s="123"/>
      <c r="I417" s="123"/>
      <c r="J417" s="101" t="s">
        <v>512</v>
      </c>
      <c r="K417" s="100" t="s">
        <v>533</v>
      </c>
      <c r="L417" s="101" t="s">
        <v>102</v>
      </c>
      <c r="M417" s="76" t="s">
        <v>182</v>
      </c>
      <c r="N417" s="111">
        <f>VLOOKUP('MATRIZ DE RIESGOS DE SST'!M417,'MAPAS DE RIESGOS INHER Y RESID'!$E$3:$F$7,2,FALSE)</f>
        <v>2</v>
      </c>
      <c r="O417" s="76" t="s">
        <v>187</v>
      </c>
      <c r="P417" s="111">
        <f>VLOOKUP('MATRIZ DE RIESGOS DE SST'!O417,'MAPAS DE RIESGOS INHER Y RESID'!$O$3:$P$7,2,FALSE)</f>
        <v>256</v>
      </c>
      <c r="Q417" s="111">
        <f t="shared" si="83"/>
        <v>512</v>
      </c>
      <c r="R417" s="76" t="str">
        <f>IF(OR('MAPAS DE RIESGOS INHER Y RESID'!$G$7='MATRIZ DE RIESGOS DE SST'!Q417,Q417&lt;'MAPAS DE RIESGOS INHER Y RESID'!$G$3+1),'MAPAS DE RIESGOS INHER Y RESID'!$M$6,IF(OR('MAPAS DE RIESGOS INHER Y RESID'!$H$5='MATRIZ DE RIESGOS DE SST'!Q417,Q417&lt;'MAPAS DE RIESGOS INHER Y RESID'!$I$5+1),'MAPAS DE RIESGOS INHER Y RESID'!$M$5,IF(OR('MAPAS DE RIESGOS INHER Y RESID'!$I$4='MATRIZ DE RIESGOS DE SST'!Q417,Q417&lt;'MAPAS DE RIESGOS INHER Y RESID'!$J$4+1),'MAPAS DE RIESGOS INHER Y RESID'!$M$4,'MAPAS DE RIESGOS INHER Y RESID'!$M$3)))</f>
        <v>ALTO</v>
      </c>
      <c r="S417" s="116"/>
      <c r="T417" s="116"/>
      <c r="U417" s="116" t="s">
        <v>509</v>
      </c>
      <c r="V417" s="117" t="s">
        <v>510</v>
      </c>
      <c r="W417" s="118" t="s">
        <v>177</v>
      </c>
      <c r="X417" s="92">
        <f>VLOOKUP(W417,'MAPAS DE RIESGOS INHER Y RESID'!$E$16:$F$18,2,FALSE)</f>
        <v>0.9</v>
      </c>
      <c r="Y417" s="119">
        <f t="shared" si="84"/>
        <v>51.199999999999989</v>
      </c>
      <c r="Z417" s="76" t="str">
        <f>IF(OR('MAPAS DE RIESGOS INHER Y RESID'!$G$18='MATRIZ DE RIESGOS DE SST'!Y417,Y417&lt;'MAPAS DE RIESGOS INHER Y RESID'!$G$16+1),'MAPAS DE RIESGOS INHER Y RESID'!$M$19,IF(OR('MAPAS DE RIESGOS INHER Y RESID'!$H$17='MATRIZ DE RIESGOS DE SST'!Y417,Y417&lt;'MAPAS DE RIESGOS INHER Y RESID'!$I$18+1),'MAPAS DE RIESGOS INHER Y RESID'!$M$18,IF(OR('MAPAS DE RIESGOS INHER Y RESID'!$I$17='MATRIZ DE RIESGOS DE SST'!Y417,Y417&lt;'MAPAS DE RIESGOS INHER Y RESID'!$J$17+1),'MAPAS DE RIESGOS INHER Y RESID'!$M$17,'MAPAS DE RIESGOS INHER Y RESID'!$M$16)))</f>
        <v>MODERADO</v>
      </c>
      <c r="AA417" s="99" t="str">
        <f>VLOOKUP('MATRIZ DE RIESGOS DE SST'!Z417,'TABLA DE CRITERIOS'!$A$25:$B$28,2,FALSE)</f>
        <v>Reforzar la divulgación y aplicación de los controles existentes para mejorar su eficacia o complementar dichos controles estableciendo el plan de acción necesario, teniendo en cuenta la jerarquía de definición de controles.</v>
      </c>
    </row>
    <row r="418" spans="1:27" ht="234" customHeight="1" x14ac:dyDescent="0.25">
      <c r="A418" s="123"/>
      <c r="B418" s="123"/>
      <c r="C418" s="123"/>
      <c r="D418" s="123"/>
      <c r="E418" s="123"/>
      <c r="F418" s="123"/>
      <c r="G418" s="123"/>
      <c r="H418" s="123"/>
      <c r="I418" s="123"/>
      <c r="J418" s="100" t="s">
        <v>513</v>
      </c>
      <c r="K418" s="100" t="s">
        <v>519</v>
      </c>
      <c r="L418" s="101" t="s">
        <v>103</v>
      </c>
      <c r="M418" s="76" t="s">
        <v>182</v>
      </c>
      <c r="N418" s="111">
        <f>VLOOKUP('MATRIZ DE RIESGOS DE SST'!M418,'MAPAS DE RIESGOS INHER Y RESID'!$E$3:$F$7,2,FALSE)</f>
        <v>2</v>
      </c>
      <c r="O418" s="76" t="s">
        <v>188</v>
      </c>
      <c r="P418" s="111">
        <f>VLOOKUP('MATRIZ DE RIESGOS DE SST'!O418,'MAPAS DE RIESGOS INHER Y RESID'!$O$3:$P$7,2,FALSE)</f>
        <v>65536</v>
      </c>
      <c r="Q418" s="111">
        <f t="shared" si="83"/>
        <v>131072</v>
      </c>
      <c r="R418" s="76" t="str">
        <f>IF(OR('MAPAS DE RIESGOS INHER Y RESID'!$G$7='MATRIZ DE RIESGOS DE SST'!Q418,Q418&lt;'MAPAS DE RIESGOS INHER Y RESID'!$G$3+1),'MAPAS DE RIESGOS INHER Y RESID'!$M$6,IF(OR('MAPAS DE RIESGOS INHER Y RESID'!$H$5='MATRIZ DE RIESGOS DE SST'!Q418,Q418&lt;'MAPAS DE RIESGOS INHER Y RESID'!$I$5+1),'MAPAS DE RIESGOS INHER Y RESID'!$M$5,IF(OR('MAPAS DE RIESGOS INHER Y RESID'!$I$4='MATRIZ DE RIESGOS DE SST'!Q418,Q418&lt;'MAPAS DE RIESGOS INHER Y RESID'!$J$4+1),'MAPAS DE RIESGOS INHER Y RESID'!$M$4,'MAPAS DE RIESGOS INHER Y RESID'!$M$3)))</f>
        <v xml:space="preserve">EXTREMO </v>
      </c>
      <c r="S418" s="116"/>
      <c r="T418" s="116" t="s">
        <v>522</v>
      </c>
      <c r="U418" s="116" t="s">
        <v>521</v>
      </c>
      <c r="V418" s="117" t="s">
        <v>523</v>
      </c>
      <c r="W418" s="118" t="s">
        <v>177</v>
      </c>
      <c r="X418" s="92">
        <f>VLOOKUP(W418,'MAPAS DE RIESGOS INHER Y RESID'!$E$16:$F$18,2,FALSE)</f>
        <v>0.9</v>
      </c>
      <c r="Y418" s="119">
        <f t="shared" si="84"/>
        <v>13107.199999999997</v>
      </c>
      <c r="Z418" s="76" t="str">
        <f>IF(OR('MAPAS DE RIESGOS INHER Y RESID'!$G$18='MATRIZ DE RIESGOS DE SST'!Y418,Y418&lt;'MAPAS DE RIESGOS INHER Y RESID'!$G$16+1),'MAPAS DE RIESGOS INHER Y RESID'!$M$19,IF(OR('MAPAS DE RIESGOS INHER Y RESID'!$H$17='MATRIZ DE RIESGOS DE SST'!Y418,Y418&lt;'MAPAS DE RIESGOS INHER Y RESID'!$I$18+1),'MAPAS DE RIESGOS INHER Y RESID'!$M$18,IF(OR('MAPAS DE RIESGOS INHER Y RESID'!$I$17='MATRIZ DE RIESGOS DE SST'!Y418,Y418&lt;'MAPAS DE RIESGOS INHER Y RESID'!$J$17+1),'MAPAS DE RIESGOS INHER Y RESID'!$M$17,'MAPAS DE RIESGOS INHER Y RESID'!$M$16)))</f>
        <v>ALTO</v>
      </c>
      <c r="AA418" s="99" t="str">
        <f>VLOOKUP('MATRIZ DE RIESGOS DE SST'!Z418,'TABLA DE CRITERIOS'!$A$25:$B$28,2,FALSE)</f>
        <v xml:space="preserve">Realizar el análisis de riesgos por la tarea "ART", definiendo los controles específicos o adicionales para su realización según los respectivos procedimientos de trabajo seguro y divulgarlos al personal.  </v>
      </c>
    </row>
    <row r="419" spans="1:27" ht="234" x14ac:dyDescent="0.25">
      <c r="A419" s="123"/>
      <c r="B419" s="123"/>
      <c r="C419" s="123"/>
      <c r="D419" s="123"/>
      <c r="E419" s="123"/>
      <c r="F419" s="123"/>
      <c r="G419" s="123"/>
      <c r="H419" s="123"/>
      <c r="I419" s="123"/>
      <c r="J419" s="99" t="s">
        <v>561</v>
      </c>
      <c r="K419" s="102" t="s">
        <v>111</v>
      </c>
      <c r="L419" s="99" t="s">
        <v>109</v>
      </c>
      <c r="M419" s="76" t="s">
        <v>182</v>
      </c>
      <c r="N419" s="111">
        <f>VLOOKUP('MATRIZ DE RIESGOS DE SST'!M419,'MAPAS DE RIESGOS INHER Y RESID'!$E$3:$F$7,2,FALSE)</f>
        <v>2</v>
      </c>
      <c r="O419" s="76" t="s">
        <v>186</v>
      </c>
      <c r="P419" s="111">
        <f>VLOOKUP('MATRIZ DE RIESGOS DE SST'!O419,'MAPAS DE RIESGOS INHER Y RESID'!$O$3:$P$7,2,FALSE)</f>
        <v>16</v>
      </c>
      <c r="Q419" s="111">
        <f t="shared" si="83"/>
        <v>32</v>
      </c>
      <c r="R419" s="76" t="str">
        <f>IF(OR('MAPAS DE RIESGOS INHER Y RESID'!$G$7='MATRIZ DE RIESGOS DE SST'!Q419,Q419&lt;'MAPAS DE RIESGOS INHER Y RESID'!$G$3+1),'MAPAS DE RIESGOS INHER Y RESID'!$M$6,IF(OR('MAPAS DE RIESGOS INHER Y RESID'!$H$5='MATRIZ DE RIESGOS DE SST'!Q419,Q419&lt;'MAPAS DE RIESGOS INHER Y RESID'!$I$5+1),'MAPAS DE RIESGOS INHER Y RESID'!$M$5,IF(OR('MAPAS DE RIESGOS INHER Y RESID'!$I$4='MATRIZ DE RIESGOS DE SST'!Q419,Q419&lt;'MAPAS DE RIESGOS INHER Y RESID'!$J$4+1),'MAPAS DE RIESGOS INHER Y RESID'!$M$4,'MAPAS DE RIESGOS INHER Y RESID'!$M$3)))</f>
        <v>MODERADO</v>
      </c>
      <c r="S419" s="116"/>
      <c r="T419" s="116"/>
      <c r="U419" s="116" t="s">
        <v>554</v>
      </c>
      <c r="V419" s="117" t="s">
        <v>559</v>
      </c>
      <c r="W419" s="118" t="s">
        <v>176</v>
      </c>
      <c r="X419" s="92">
        <f>VLOOKUP(W419,'MAPAS DE RIESGOS INHER Y RESID'!$E$16:$F$18,2,FALSE)</f>
        <v>0.4</v>
      </c>
      <c r="Y419" s="119">
        <f t="shared" si="84"/>
        <v>19.2</v>
      </c>
      <c r="Z419" s="76" t="str">
        <f>IF(OR('MAPAS DE RIESGOS INHER Y RESID'!$G$18='MATRIZ DE RIESGOS DE SST'!Y419,Y419&lt;'MAPAS DE RIESGOS INHER Y RESID'!$G$16+1),'MAPAS DE RIESGOS INHER Y RESID'!$M$19,IF(OR('MAPAS DE RIESGOS INHER Y RESID'!$H$17='MATRIZ DE RIESGOS DE SST'!Y419,Y419&lt;'MAPAS DE RIESGOS INHER Y RESID'!$I$18+1),'MAPAS DE RIESGOS INHER Y RESID'!$M$18,IF(OR('MAPAS DE RIESGOS INHER Y RESID'!$I$17='MATRIZ DE RIESGOS DE SST'!Y419,Y419&lt;'MAPAS DE RIESGOS INHER Y RESID'!$J$17+1),'MAPAS DE RIESGOS INHER Y RESID'!$M$17,'MAPAS DE RIESGOS INHER Y RESID'!$M$16)))</f>
        <v>MODERADO</v>
      </c>
      <c r="AA419" s="99" t="str">
        <f>VLOOKUP('MATRIZ DE RIESGOS DE SST'!Z419,'TABLA DE CRITERIOS'!$A$25:$B$28,2,FALSE)</f>
        <v>Reforzar la divulgación y aplicación de los controles existentes para mejorar su eficacia o complementar dichos controles estableciendo el plan de acción necesario, teniendo en cuenta la jerarquía de definición de controles.</v>
      </c>
    </row>
    <row r="420" spans="1:27" ht="273" x14ac:dyDescent="0.25">
      <c r="A420" s="123"/>
      <c r="B420" s="123"/>
      <c r="C420" s="123"/>
      <c r="D420" s="123"/>
      <c r="E420" s="123"/>
      <c r="F420" s="123"/>
      <c r="G420" s="123"/>
      <c r="H420" s="123"/>
      <c r="I420" s="123"/>
      <c r="J420" s="101" t="s">
        <v>569</v>
      </c>
      <c r="K420" s="100" t="s">
        <v>570</v>
      </c>
      <c r="L420" s="101" t="s">
        <v>116</v>
      </c>
      <c r="M420" s="76" t="s">
        <v>182</v>
      </c>
      <c r="N420" s="111">
        <f>VLOOKUP('MATRIZ DE RIESGOS DE SST'!M420,'MAPAS DE RIESGOS INHER Y RESID'!$E$3:$F$7,2,FALSE)</f>
        <v>2</v>
      </c>
      <c r="O420" s="76" t="s">
        <v>187</v>
      </c>
      <c r="P420" s="111">
        <f>VLOOKUP('MATRIZ DE RIESGOS DE SST'!O420,'MAPAS DE RIESGOS INHER Y RESID'!$O$3:$P$7,2,FALSE)</f>
        <v>256</v>
      </c>
      <c r="Q420" s="111">
        <f>+N420*P420</f>
        <v>512</v>
      </c>
      <c r="R420" s="76" t="str">
        <f>IF(OR('MAPAS DE RIESGOS INHER Y RESID'!$G$7='MATRIZ DE RIESGOS DE SST'!Q420,Q420&lt;'MAPAS DE RIESGOS INHER Y RESID'!$G$3+1),'MAPAS DE RIESGOS INHER Y RESID'!$M$6,IF(OR('MAPAS DE RIESGOS INHER Y RESID'!$H$5='MATRIZ DE RIESGOS DE SST'!Q420,Q420&lt;'MAPAS DE RIESGOS INHER Y RESID'!$I$5+1),'MAPAS DE RIESGOS INHER Y RESID'!$M$5,IF(OR('MAPAS DE RIESGOS INHER Y RESID'!$I$4='MATRIZ DE RIESGOS DE SST'!Q420,Q420&lt;'MAPAS DE RIESGOS INHER Y RESID'!$J$4+1),'MAPAS DE RIESGOS INHER Y RESID'!$M$4,'MAPAS DE RIESGOS INHER Y RESID'!$M$3)))</f>
        <v>ALTO</v>
      </c>
      <c r="S420" s="116"/>
      <c r="T420" s="116" t="s">
        <v>571</v>
      </c>
      <c r="U420" s="116" t="s">
        <v>566</v>
      </c>
      <c r="V420" s="117" t="s">
        <v>572</v>
      </c>
      <c r="W420" s="118" t="s">
        <v>177</v>
      </c>
      <c r="X420" s="92">
        <f>VLOOKUP(W420,'MAPAS DE RIESGOS INHER Y RESID'!$E$16:$F$18,2,FALSE)</f>
        <v>0.9</v>
      </c>
      <c r="Y420" s="119">
        <f>Q420-(Q420*X420)</f>
        <v>51.199999999999989</v>
      </c>
      <c r="Z420" s="76" t="str">
        <f>IF(OR('MAPAS DE RIESGOS INHER Y RESID'!$G$18='MATRIZ DE RIESGOS DE SST'!Y420,Y420&lt;'MAPAS DE RIESGOS INHER Y RESID'!$G$16+1),'MAPAS DE RIESGOS INHER Y RESID'!$M$19,IF(OR('MAPAS DE RIESGOS INHER Y RESID'!$H$17='MATRIZ DE RIESGOS DE SST'!Y420,Y420&lt;'MAPAS DE RIESGOS INHER Y RESID'!$I$18+1),'MAPAS DE RIESGOS INHER Y RESID'!$M$18,IF(OR('MAPAS DE RIESGOS INHER Y RESID'!$I$17='MATRIZ DE RIESGOS DE SST'!Y420,Y420&lt;'MAPAS DE RIESGOS INHER Y RESID'!$J$17+1),'MAPAS DE RIESGOS INHER Y RESID'!$M$17,'MAPAS DE RIESGOS INHER Y RESID'!$M$16)))</f>
        <v>MODERADO</v>
      </c>
      <c r="AA420" s="99" t="str">
        <f>VLOOKUP('MATRIZ DE RIESGOS DE SST'!Z420,'TABLA DE CRITERIOS'!$A$25:$B$28,2,FALSE)</f>
        <v>Reforzar la divulgación y aplicación de los controles existentes para mejorar su eficacia o complementar dichos controles estableciendo el plan de acción necesario, teniendo en cuenta la jerarquía de definición de controles.</v>
      </c>
    </row>
    <row r="421" spans="1:27" ht="195" x14ac:dyDescent="0.25">
      <c r="A421" s="123"/>
      <c r="B421" s="123"/>
      <c r="C421" s="123"/>
      <c r="D421" s="123"/>
      <c r="E421" s="123"/>
      <c r="F421" s="123"/>
      <c r="G421" s="123"/>
      <c r="H421" s="123"/>
      <c r="I421" s="123"/>
      <c r="J421" s="100" t="s">
        <v>759</v>
      </c>
      <c r="K421" s="100" t="s">
        <v>583</v>
      </c>
      <c r="L421" s="101" t="s">
        <v>766</v>
      </c>
      <c r="M421" s="76" t="s">
        <v>176</v>
      </c>
      <c r="N421" s="111">
        <f>VLOOKUP('MATRIZ DE RIESGOS DE SST'!M421,'MAPAS DE RIESGOS INHER Y RESID'!$E$3:$F$7,2,FALSE)</f>
        <v>3</v>
      </c>
      <c r="O421" s="76" t="s">
        <v>186</v>
      </c>
      <c r="P421" s="111">
        <f>VLOOKUP('MATRIZ DE RIESGOS DE SST'!O421,'MAPAS DE RIESGOS INHER Y RESID'!$O$3:$P$7,2,FALSE)</f>
        <v>16</v>
      </c>
      <c r="Q421" s="111">
        <f t="shared" ref="Q421:Q422" si="85">+N421*P421</f>
        <v>48</v>
      </c>
      <c r="R421" s="76" t="str">
        <f>IF(OR('MAPAS DE RIESGOS INHER Y RESID'!$G$7='MATRIZ DE RIESGOS DE SST'!Q421,Q421&lt;'MAPAS DE RIESGOS INHER Y RESID'!$G$3+1),'MAPAS DE RIESGOS INHER Y RESID'!$M$6,IF(OR('MAPAS DE RIESGOS INHER Y RESID'!$H$5='MATRIZ DE RIESGOS DE SST'!Q421,Q421&lt;'MAPAS DE RIESGOS INHER Y RESID'!$I$5+1),'MAPAS DE RIESGOS INHER Y RESID'!$M$5,IF(OR('MAPAS DE RIESGOS INHER Y RESID'!$I$4='MATRIZ DE RIESGOS DE SST'!Q421,Q421&lt;'MAPAS DE RIESGOS INHER Y RESID'!$J$4+1),'MAPAS DE RIESGOS INHER Y RESID'!$M$4,'MAPAS DE RIESGOS INHER Y RESID'!$M$3)))</f>
        <v>MODERADO</v>
      </c>
      <c r="S421" s="116" t="s">
        <v>584</v>
      </c>
      <c r="T421" s="116" t="s">
        <v>586</v>
      </c>
      <c r="U421" s="116" t="s">
        <v>566</v>
      </c>
      <c r="V421" s="117" t="s">
        <v>579</v>
      </c>
      <c r="W421" s="118" t="s">
        <v>177</v>
      </c>
      <c r="X421" s="92">
        <f>VLOOKUP(W421,'MAPAS DE RIESGOS INHER Y RESID'!$E$16:$F$18,2,FALSE)</f>
        <v>0.9</v>
      </c>
      <c r="Y421" s="119">
        <f t="shared" ref="Y421:Y422" si="86">Q421-(Q421*X421)</f>
        <v>4.7999999999999972</v>
      </c>
      <c r="Z421" s="76" t="str">
        <f>IF(OR('MAPAS DE RIESGOS INHER Y RESID'!$G$18='MATRIZ DE RIESGOS DE SST'!Y421,Y421&lt;'MAPAS DE RIESGOS INHER Y RESID'!$G$16+1),'MAPAS DE RIESGOS INHER Y RESID'!$M$19,IF(OR('MAPAS DE RIESGOS INHER Y RESID'!$H$17='MATRIZ DE RIESGOS DE SST'!Y421,Y421&lt;'MAPAS DE RIESGOS INHER Y RESID'!$I$18+1),'MAPAS DE RIESGOS INHER Y RESID'!$M$18,IF(OR('MAPAS DE RIESGOS INHER Y RESID'!$I$17='MATRIZ DE RIESGOS DE SST'!Y421,Y421&lt;'MAPAS DE RIESGOS INHER Y RESID'!$J$17+1),'MAPAS DE RIESGOS INHER Y RESID'!$M$17,'MAPAS DE RIESGOS INHER Y RESID'!$M$16)))</f>
        <v>BAJO</v>
      </c>
      <c r="AA421" s="99" t="str">
        <f>VLOOKUP('MATRIZ DE RIESGOS DE SST'!Z421,'TABLA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22" spans="1:27" ht="214.5" x14ac:dyDescent="0.25">
      <c r="A422" s="123"/>
      <c r="B422" s="123"/>
      <c r="C422" s="123"/>
      <c r="D422" s="123"/>
      <c r="E422" s="123"/>
      <c r="F422" s="123"/>
      <c r="G422" s="123"/>
      <c r="H422" s="123"/>
      <c r="I422" s="123"/>
      <c r="J422" s="100" t="s">
        <v>760</v>
      </c>
      <c r="K422" s="100" t="s">
        <v>598</v>
      </c>
      <c r="L422" s="101" t="s">
        <v>767</v>
      </c>
      <c r="M422" s="76" t="s">
        <v>176</v>
      </c>
      <c r="N422" s="111">
        <f>VLOOKUP('MATRIZ DE RIESGOS DE SST'!M422,'MAPAS DE RIESGOS INHER Y RESID'!$E$3:$F$7,2,FALSE)</f>
        <v>3</v>
      </c>
      <c r="O422" s="76" t="s">
        <v>186</v>
      </c>
      <c r="P422" s="111">
        <f>VLOOKUP('MATRIZ DE RIESGOS DE SST'!O422,'MAPAS DE RIESGOS INHER Y RESID'!$O$3:$P$7,2,FALSE)</f>
        <v>16</v>
      </c>
      <c r="Q422" s="111">
        <f t="shared" si="85"/>
        <v>48</v>
      </c>
      <c r="R422" s="76" t="str">
        <f>IF(OR('MAPAS DE RIESGOS INHER Y RESID'!$G$7='MATRIZ DE RIESGOS DE SST'!Q422,Q422&lt;'MAPAS DE RIESGOS INHER Y RESID'!$G$3+1),'MAPAS DE RIESGOS INHER Y RESID'!$M$6,IF(OR('MAPAS DE RIESGOS INHER Y RESID'!$H$5='MATRIZ DE RIESGOS DE SST'!Q422,Q422&lt;'MAPAS DE RIESGOS INHER Y RESID'!$I$5+1),'MAPAS DE RIESGOS INHER Y RESID'!$M$5,IF(OR('MAPAS DE RIESGOS INHER Y RESID'!$I$4='MATRIZ DE RIESGOS DE SST'!Q422,Q422&lt;'MAPAS DE RIESGOS INHER Y RESID'!$J$4+1),'MAPAS DE RIESGOS INHER Y RESID'!$M$4,'MAPAS DE RIESGOS INHER Y RESID'!$M$3)))</f>
        <v>MODERADO</v>
      </c>
      <c r="S422" s="116" t="s">
        <v>599</v>
      </c>
      <c r="T422" s="116" t="s">
        <v>600</v>
      </c>
      <c r="U422" s="116" t="s">
        <v>566</v>
      </c>
      <c r="V422" s="117" t="s">
        <v>601</v>
      </c>
      <c r="W422" s="118" t="s">
        <v>177</v>
      </c>
      <c r="X422" s="92">
        <f>VLOOKUP(W422,'MAPAS DE RIESGOS INHER Y RESID'!$E$16:$F$18,2,FALSE)</f>
        <v>0.9</v>
      </c>
      <c r="Y422" s="119">
        <f t="shared" si="86"/>
        <v>4.7999999999999972</v>
      </c>
      <c r="Z422" s="76" t="str">
        <f>IF(OR('MAPAS DE RIESGOS INHER Y RESID'!$G$18='MATRIZ DE RIESGOS DE SST'!Y422,Y422&lt;'MAPAS DE RIESGOS INHER Y RESID'!$G$16+1),'MAPAS DE RIESGOS INHER Y RESID'!$M$19,IF(OR('MAPAS DE RIESGOS INHER Y RESID'!$H$17='MATRIZ DE RIESGOS DE SST'!Y422,Y422&lt;'MAPAS DE RIESGOS INHER Y RESID'!$I$18+1),'MAPAS DE RIESGOS INHER Y RESID'!$M$18,IF(OR('MAPAS DE RIESGOS INHER Y RESID'!$I$17='MATRIZ DE RIESGOS DE SST'!Y422,Y422&lt;'MAPAS DE RIESGOS INHER Y RESID'!$J$17+1),'MAPAS DE RIESGOS INHER Y RESID'!$M$17,'MAPAS DE RIESGOS INHER Y RESID'!$M$16)))</f>
        <v>BAJO</v>
      </c>
      <c r="AA422" s="99" t="str">
        <f>VLOOKUP('MATRIZ DE RIESGOS DE SST'!Z422,'TABLA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23" spans="1:27" ht="195" x14ac:dyDescent="0.25">
      <c r="A423" s="124"/>
      <c r="B423" s="124"/>
      <c r="C423" s="124"/>
      <c r="D423" s="124"/>
      <c r="E423" s="124"/>
      <c r="F423" s="124"/>
      <c r="G423" s="124"/>
      <c r="H423" s="124"/>
      <c r="I423" s="124"/>
      <c r="J423" s="100" t="s">
        <v>761</v>
      </c>
      <c r="K423" s="100" t="s">
        <v>609</v>
      </c>
      <c r="L423" s="101" t="s">
        <v>122</v>
      </c>
      <c r="M423" s="76" t="s">
        <v>182</v>
      </c>
      <c r="N423" s="111">
        <f>VLOOKUP('MATRIZ DE RIESGOS DE SST'!M423,'MAPAS DE RIESGOS INHER Y RESID'!$E$3:$F$7,2,FALSE)</f>
        <v>2</v>
      </c>
      <c r="O423" s="76" t="s">
        <v>186</v>
      </c>
      <c r="P423" s="111">
        <f>VLOOKUP('MATRIZ DE RIESGOS DE SST'!O423,'MAPAS DE RIESGOS INHER Y RESID'!$O$3:$P$7,2,FALSE)</f>
        <v>16</v>
      </c>
      <c r="Q423" s="111">
        <f t="shared" si="83"/>
        <v>32</v>
      </c>
      <c r="R423" s="76" t="str">
        <f>IF(OR('MAPAS DE RIESGOS INHER Y RESID'!$G$7='MATRIZ DE RIESGOS DE SST'!Q423,Q423&lt;'MAPAS DE RIESGOS INHER Y RESID'!$G$3+1),'MAPAS DE RIESGOS INHER Y RESID'!$M$6,IF(OR('MAPAS DE RIESGOS INHER Y RESID'!$H$5='MATRIZ DE RIESGOS DE SST'!Q423,Q423&lt;'MAPAS DE RIESGOS INHER Y RESID'!$I$5+1),'MAPAS DE RIESGOS INHER Y RESID'!$M$5,IF(OR('MAPAS DE RIESGOS INHER Y RESID'!$I$4='MATRIZ DE RIESGOS DE SST'!Q423,Q423&lt;'MAPAS DE RIESGOS INHER Y RESID'!$J$4+1),'MAPAS DE RIESGOS INHER Y RESID'!$M$4,'MAPAS DE RIESGOS INHER Y RESID'!$M$3)))</f>
        <v>MODERADO</v>
      </c>
      <c r="S423" s="116"/>
      <c r="T423" s="116" t="s">
        <v>251</v>
      </c>
      <c r="U423" s="116" t="s">
        <v>476</v>
      </c>
      <c r="V423" s="117" t="s">
        <v>252</v>
      </c>
      <c r="W423" s="118" t="s">
        <v>177</v>
      </c>
      <c r="X423" s="92">
        <f>VLOOKUP(W423,'MAPAS DE RIESGOS INHER Y RESID'!$E$16:$F$18,2,FALSE)</f>
        <v>0.9</v>
      </c>
      <c r="Y423" s="119">
        <f t="shared" si="84"/>
        <v>3.1999999999999993</v>
      </c>
      <c r="Z423" s="76" t="str">
        <f>IF(OR('MAPAS DE RIESGOS INHER Y RESID'!$G$18='MATRIZ DE RIESGOS DE SST'!Y423,Y423&lt;'MAPAS DE RIESGOS INHER Y RESID'!$G$16+1),'MAPAS DE RIESGOS INHER Y RESID'!$M$19,IF(OR('MAPAS DE RIESGOS INHER Y RESID'!$H$17='MATRIZ DE RIESGOS DE SST'!Y423,Y423&lt;'MAPAS DE RIESGOS INHER Y RESID'!$I$18+1),'MAPAS DE RIESGOS INHER Y RESID'!$M$18,IF(OR('MAPAS DE RIESGOS INHER Y RESID'!$I$17='MATRIZ DE RIESGOS DE SST'!Y423,Y423&lt;'MAPAS DE RIESGOS INHER Y RESID'!$J$17+1),'MAPAS DE RIESGOS INHER Y RESID'!$M$17,'MAPAS DE RIESGOS INHER Y RESID'!$M$16)))</f>
        <v>BAJO</v>
      </c>
      <c r="AA423" s="99" t="str">
        <f>VLOOKUP('MATRIZ DE RIESGOS DE SST'!Z423,'TABLA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24" spans="1:27" ht="195" x14ac:dyDescent="0.25">
      <c r="A424" s="122" t="s">
        <v>623</v>
      </c>
      <c r="B424" s="122" t="s">
        <v>671</v>
      </c>
      <c r="C424" s="122" t="s">
        <v>245</v>
      </c>
      <c r="D424" s="122"/>
      <c r="E424" s="122" t="s">
        <v>245</v>
      </c>
      <c r="F424" s="122" t="s">
        <v>245</v>
      </c>
      <c r="G424" s="122" t="s">
        <v>245</v>
      </c>
      <c r="H424" s="122"/>
      <c r="I424" s="122" t="s">
        <v>739</v>
      </c>
      <c r="J424" s="101" t="s">
        <v>611</v>
      </c>
      <c r="K424" s="100" t="s">
        <v>400</v>
      </c>
      <c r="L424" s="101" t="s">
        <v>612</v>
      </c>
      <c r="M424" s="90" t="s">
        <v>183</v>
      </c>
      <c r="N424" s="111">
        <f>VLOOKUP('MATRIZ DE RIESGOS DE SST'!M424,'MAPAS DE RIESGOS INHER Y RESID'!$E$3:$F$7,2,FALSE)</f>
        <v>1</v>
      </c>
      <c r="O424" s="90" t="s">
        <v>185</v>
      </c>
      <c r="P424" s="111">
        <f>VLOOKUP('MATRIZ DE RIESGOS DE SST'!O424,'MAPAS DE RIESGOS INHER Y RESID'!$O$3:$P$7,2,FALSE)</f>
        <v>4</v>
      </c>
      <c r="Q424" s="111">
        <f t="shared" si="83"/>
        <v>4</v>
      </c>
      <c r="R424" s="90" t="str">
        <f>IF(OR('MAPAS DE RIESGOS INHER Y RESID'!$G$7='MATRIZ DE RIESGOS DE SST'!Q424,Q424&lt;'MAPAS DE RIESGOS INHER Y RESID'!$G$3+1),'MAPAS DE RIESGOS INHER Y RESID'!$M$6,IF(OR('MAPAS DE RIESGOS INHER Y RESID'!$H$5='MATRIZ DE RIESGOS DE SST'!Q424,Q424&lt;'MAPAS DE RIESGOS INHER Y RESID'!$I$5+1),'MAPAS DE RIESGOS INHER Y RESID'!$M$5,IF(OR('MAPAS DE RIESGOS INHER Y RESID'!$I$4='MATRIZ DE RIESGOS DE SST'!Q424,Q424&lt;'MAPAS DE RIESGOS INHER Y RESID'!$J$4+1),'MAPAS DE RIESGOS INHER Y RESID'!$M$4,'MAPAS DE RIESGOS INHER Y RESID'!$M$3)))</f>
        <v>BAJO</v>
      </c>
      <c r="S424" s="116"/>
      <c r="T424" s="116"/>
      <c r="U424" s="116" t="s">
        <v>401</v>
      </c>
      <c r="V424" s="117" t="s">
        <v>257</v>
      </c>
      <c r="W424" s="118" t="s">
        <v>177</v>
      </c>
      <c r="X424" s="92">
        <f>VLOOKUP(W424,'MAPAS DE RIESGOS INHER Y RESID'!$E$16:$F$18,2,FALSE)</f>
        <v>0.9</v>
      </c>
      <c r="Y424" s="119">
        <f t="shared" si="84"/>
        <v>0.39999999999999991</v>
      </c>
      <c r="Z424" s="90" t="str">
        <f>IF(OR('MAPAS DE RIESGOS INHER Y RESID'!$G$18='MATRIZ DE RIESGOS DE SST'!Y424,Y424&lt;'MAPAS DE RIESGOS INHER Y RESID'!$G$16+1),'MAPAS DE RIESGOS INHER Y RESID'!$M$19,IF(OR('MAPAS DE RIESGOS INHER Y RESID'!$H$17='MATRIZ DE RIESGOS DE SST'!Y424,Y424&lt;'MAPAS DE RIESGOS INHER Y RESID'!$I$18+1),'MAPAS DE RIESGOS INHER Y RESID'!$M$18,IF(OR('MAPAS DE RIESGOS INHER Y RESID'!$I$17='MATRIZ DE RIESGOS DE SST'!Y424,Y424&lt;'MAPAS DE RIESGOS INHER Y RESID'!$J$17+1),'MAPAS DE RIESGOS INHER Y RESID'!$M$17,'MAPAS DE RIESGOS INHER Y RESID'!$M$16)))</f>
        <v>BAJO</v>
      </c>
      <c r="AA424" s="99" t="str">
        <f>VLOOKUP('MATRIZ DE RIESGOS DE SST'!Z424,'TABLA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25" spans="1:27" s="24" customFormat="1" ht="156" x14ac:dyDescent="0.25">
      <c r="A425" s="123"/>
      <c r="B425" s="123"/>
      <c r="C425" s="123"/>
      <c r="D425" s="123"/>
      <c r="E425" s="123"/>
      <c r="F425" s="123"/>
      <c r="G425" s="123"/>
      <c r="H425" s="123"/>
      <c r="I425" s="123"/>
      <c r="J425" s="101" t="s">
        <v>424</v>
      </c>
      <c r="K425" s="100" t="s">
        <v>614</v>
      </c>
      <c r="L425" s="101" t="s">
        <v>85</v>
      </c>
      <c r="M425" s="91" t="s">
        <v>182</v>
      </c>
      <c r="N425" s="111">
        <f>VLOOKUP('MATRIZ DE RIESGOS DE SST'!M425,'MAPAS DE RIESGOS INHER Y RESID'!$E$3:$F$7,2,FALSE)</f>
        <v>2</v>
      </c>
      <c r="O425" s="91" t="s">
        <v>187</v>
      </c>
      <c r="P425" s="111">
        <f>VLOOKUP('MATRIZ DE RIESGOS DE SST'!O425,'MAPAS DE RIESGOS INHER Y RESID'!$O$3:$P$7,2,FALSE)</f>
        <v>256</v>
      </c>
      <c r="Q425" s="111">
        <f t="shared" ref="Q425" si="87">+N425*P425</f>
        <v>512</v>
      </c>
      <c r="R425" s="91" t="str">
        <f>IF(OR('MAPAS DE RIESGOS INHER Y RESID'!$G$7='MATRIZ DE RIESGOS DE SST'!Q425,Q425&lt;'MAPAS DE RIESGOS INHER Y RESID'!$G$3+1),'MAPAS DE RIESGOS INHER Y RESID'!$M$6,IF(OR('MAPAS DE RIESGOS INHER Y RESID'!$H$5='MATRIZ DE RIESGOS DE SST'!Q425,Q425&lt;'MAPAS DE RIESGOS INHER Y RESID'!$I$5+1),'MAPAS DE RIESGOS INHER Y RESID'!$M$5,IF(OR('MAPAS DE RIESGOS INHER Y RESID'!$I$4='MATRIZ DE RIESGOS DE SST'!Q425,Q425&lt;'MAPAS DE RIESGOS INHER Y RESID'!$J$4+1),'MAPAS DE RIESGOS INHER Y RESID'!$M$4,'MAPAS DE RIESGOS INHER Y RESID'!$M$3)))</f>
        <v>ALTO</v>
      </c>
      <c r="S425" s="116" t="s">
        <v>265</v>
      </c>
      <c r="T425" s="116" t="s">
        <v>624</v>
      </c>
      <c r="U425" s="116"/>
      <c r="V425" s="117" t="s">
        <v>615</v>
      </c>
      <c r="W425" s="118" t="s">
        <v>177</v>
      </c>
      <c r="X425" s="92">
        <f>VLOOKUP(W425,'MAPAS DE RIESGOS INHER Y RESID'!$E$16:$F$18,2,FALSE)</f>
        <v>0.9</v>
      </c>
      <c r="Y425" s="119">
        <f t="shared" ref="Y425" si="88">Q425-(Q425*X425)</f>
        <v>51.199999999999989</v>
      </c>
      <c r="Z425" s="91" t="str">
        <f>IF(OR('MAPAS DE RIESGOS INHER Y RESID'!$G$18='MATRIZ DE RIESGOS DE SST'!Y425,Y425&lt;'MAPAS DE RIESGOS INHER Y RESID'!$G$16+1),'MAPAS DE RIESGOS INHER Y RESID'!$M$19,IF(OR('MAPAS DE RIESGOS INHER Y RESID'!$H$17='MATRIZ DE RIESGOS DE SST'!Y425,Y425&lt;'MAPAS DE RIESGOS INHER Y RESID'!$I$18+1),'MAPAS DE RIESGOS INHER Y RESID'!$M$18,IF(OR('MAPAS DE RIESGOS INHER Y RESID'!$I$17='MATRIZ DE RIESGOS DE SST'!Y425,Y425&lt;'MAPAS DE RIESGOS INHER Y RESID'!$J$17+1),'MAPAS DE RIESGOS INHER Y RESID'!$M$17,'MAPAS DE RIESGOS INHER Y RESID'!$M$16)))</f>
        <v>MODERADO</v>
      </c>
      <c r="AA425" s="99" t="str">
        <f>VLOOKUP('MATRIZ DE RIESGOS DE SST'!Z425,'TABLA DE CRITERIOS'!$A$25:$B$28,2,FALSE)</f>
        <v>Reforzar la divulgación y aplicación de los controles existentes para mejorar su eficacia o complementar dichos controles estableciendo el plan de acción necesario, teniendo en cuenta la jerarquía de definición de controles.</v>
      </c>
    </row>
    <row r="426" spans="1:27" s="24" customFormat="1" ht="156" x14ac:dyDescent="0.25">
      <c r="A426" s="123"/>
      <c r="B426" s="123"/>
      <c r="C426" s="123"/>
      <c r="D426" s="123"/>
      <c r="E426" s="123"/>
      <c r="F426" s="123"/>
      <c r="G426" s="123"/>
      <c r="H426" s="123"/>
      <c r="I426" s="123"/>
      <c r="J426" s="101" t="s">
        <v>758</v>
      </c>
      <c r="K426" s="100" t="s">
        <v>616</v>
      </c>
      <c r="L426" s="101" t="s">
        <v>90</v>
      </c>
      <c r="M426" s="91" t="s">
        <v>182</v>
      </c>
      <c r="N426" s="111">
        <f>VLOOKUP('MATRIZ DE RIESGOS DE SST'!M426,'MAPAS DE RIESGOS INHER Y RESID'!$E$3:$F$7,2,FALSE)</f>
        <v>2</v>
      </c>
      <c r="O426" s="91" t="s">
        <v>187</v>
      </c>
      <c r="P426" s="111">
        <f>VLOOKUP('MATRIZ DE RIESGOS DE SST'!O426,'MAPAS DE RIESGOS INHER Y RESID'!$O$3:$P$7,2,FALSE)</f>
        <v>256</v>
      </c>
      <c r="Q426" s="111">
        <f t="shared" ref="Q426:Q428" si="89">+N426*P426</f>
        <v>512</v>
      </c>
      <c r="R426" s="91" t="str">
        <f>IF(OR('MAPAS DE RIESGOS INHER Y RESID'!$G$7='MATRIZ DE RIESGOS DE SST'!Q426,Q426&lt;'MAPAS DE RIESGOS INHER Y RESID'!$G$3+1),'MAPAS DE RIESGOS INHER Y RESID'!$M$6,IF(OR('MAPAS DE RIESGOS INHER Y RESID'!$H$5='MATRIZ DE RIESGOS DE SST'!Q426,Q426&lt;'MAPAS DE RIESGOS INHER Y RESID'!$I$5+1),'MAPAS DE RIESGOS INHER Y RESID'!$M$5,IF(OR('MAPAS DE RIESGOS INHER Y RESID'!$I$4='MATRIZ DE RIESGOS DE SST'!Q426,Q426&lt;'MAPAS DE RIESGOS INHER Y RESID'!$J$4+1),'MAPAS DE RIESGOS INHER Y RESID'!$M$4,'MAPAS DE RIESGOS INHER Y RESID'!$M$3)))</f>
        <v>ALTO</v>
      </c>
      <c r="S426" s="116"/>
      <c r="T426" s="116" t="s">
        <v>618</v>
      </c>
      <c r="U426" s="116" t="s">
        <v>617</v>
      </c>
      <c r="V426" s="117" t="s">
        <v>619</v>
      </c>
      <c r="W426" s="118" t="s">
        <v>177</v>
      </c>
      <c r="X426" s="92">
        <f>VLOOKUP(W426,'MAPAS DE RIESGOS INHER Y RESID'!$E$16:$F$18,2,FALSE)</f>
        <v>0.9</v>
      </c>
      <c r="Y426" s="119">
        <f t="shared" ref="Y426:Y428" si="90">Q426-(Q426*X426)</f>
        <v>51.199999999999989</v>
      </c>
      <c r="Z426" s="91" t="str">
        <f>IF(OR('MAPAS DE RIESGOS INHER Y RESID'!$G$18='MATRIZ DE RIESGOS DE SST'!Y426,Y426&lt;'MAPAS DE RIESGOS INHER Y RESID'!$G$16+1),'MAPAS DE RIESGOS INHER Y RESID'!$M$19,IF(OR('MAPAS DE RIESGOS INHER Y RESID'!$H$17='MATRIZ DE RIESGOS DE SST'!Y426,Y426&lt;'MAPAS DE RIESGOS INHER Y RESID'!$I$18+1),'MAPAS DE RIESGOS INHER Y RESID'!$M$18,IF(OR('MAPAS DE RIESGOS INHER Y RESID'!$I$17='MATRIZ DE RIESGOS DE SST'!Y426,Y426&lt;'MAPAS DE RIESGOS INHER Y RESID'!$J$17+1),'MAPAS DE RIESGOS INHER Y RESID'!$M$17,'MAPAS DE RIESGOS INHER Y RESID'!$M$16)))</f>
        <v>MODERADO</v>
      </c>
      <c r="AA426" s="99" t="str">
        <f>VLOOKUP('MATRIZ DE RIESGOS DE SST'!Z426,'TABLA DE CRITERIOS'!$A$25:$B$28,2,FALSE)</f>
        <v>Reforzar la divulgación y aplicación de los controles existentes para mejorar su eficacia o complementar dichos controles estableciendo el plan de acción necesario, teniendo en cuenta la jerarquía de definición de controles.</v>
      </c>
    </row>
    <row r="427" spans="1:27" s="24" customFormat="1" ht="195" x14ac:dyDescent="0.25">
      <c r="A427" s="124"/>
      <c r="B427" s="124"/>
      <c r="C427" s="124"/>
      <c r="D427" s="124"/>
      <c r="E427" s="124"/>
      <c r="F427" s="124"/>
      <c r="G427" s="124"/>
      <c r="H427" s="124"/>
      <c r="I427" s="124"/>
      <c r="J427" s="101" t="s">
        <v>620</v>
      </c>
      <c r="K427" s="100" t="s">
        <v>486</v>
      </c>
      <c r="L427" s="101" t="s">
        <v>621</v>
      </c>
      <c r="M427" s="91" t="s">
        <v>182</v>
      </c>
      <c r="N427" s="111">
        <f>VLOOKUP('MATRIZ DE RIESGOS DE SST'!M427,'MAPAS DE RIESGOS INHER Y RESID'!$E$3:$F$7,2,FALSE)</f>
        <v>2</v>
      </c>
      <c r="O427" s="91" t="s">
        <v>186</v>
      </c>
      <c r="P427" s="111">
        <f>VLOOKUP('MATRIZ DE RIESGOS DE SST'!O427,'MAPAS DE RIESGOS INHER Y RESID'!$O$3:$P$7,2,FALSE)</f>
        <v>16</v>
      </c>
      <c r="Q427" s="111">
        <f t="shared" si="89"/>
        <v>32</v>
      </c>
      <c r="R427" s="91" t="str">
        <f>IF(OR('MAPAS DE RIESGOS INHER Y RESID'!$G$7='MATRIZ DE RIESGOS DE SST'!Q427,Q427&lt;'MAPAS DE RIESGOS INHER Y RESID'!$G$3+1),'MAPAS DE RIESGOS INHER Y RESID'!$M$6,IF(OR('MAPAS DE RIESGOS INHER Y RESID'!$H$5='MATRIZ DE RIESGOS DE SST'!Q427,Q427&lt;'MAPAS DE RIESGOS INHER Y RESID'!$I$5+1),'MAPAS DE RIESGOS INHER Y RESID'!$M$5,IF(OR('MAPAS DE RIESGOS INHER Y RESID'!$I$4='MATRIZ DE RIESGOS DE SST'!Q427,Q427&lt;'MAPAS DE RIESGOS INHER Y RESID'!$J$4+1),'MAPAS DE RIESGOS INHER Y RESID'!$M$4,'MAPAS DE RIESGOS INHER Y RESID'!$M$3)))</f>
        <v>MODERADO</v>
      </c>
      <c r="S427" s="116"/>
      <c r="T427" s="116" t="s">
        <v>488</v>
      </c>
      <c r="U427" s="116" t="s">
        <v>476</v>
      </c>
      <c r="V427" s="117" t="s">
        <v>487</v>
      </c>
      <c r="W427" s="118" t="s">
        <v>177</v>
      </c>
      <c r="X427" s="92">
        <f>VLOOKUP(W427,'MAPAS DE RIESGOS INHER Y RESID'!$E$16:$F$18,2,FALSE)</f>
        <v>0.9</v>
      </c>
      <c r="Y427" s="119">
        <f t="shared" si="90"/>
        <v>3.1999999999999993</v>
      </c>
      <c r="Z427" s="91" t="str">
        <f>IF(OR('MAPAS DE RIESGOS INHER Y RESID'!$G$18='MATRIZ DE RIESGOS DE SST'!Y427,Y427&lt;'MAPAS DE RIESGOS INHER Y RESID'!$G$16+1),'MAPAS DE RIESGOS INHER Y RESID'!$M$19,IF(OR('MAPAS DE RIESGOS INHER Y RESID'!$H$17='MATRIZ DE RIESGOS DE SST'!Y427,Y427&lt;'MAPAS DE RIESGOS INHER Y RESID'!$I$18+1),'MAPAS DE RIESGOS INHER Y RESID'!$M$18,IF(OR('MAPAS DE RIESGOS INHER Y RESID'!$I$17='MATRIZ DE RIESGOS DE SST'!Y427,Y427&lt;'MAPAS DE RIESGOS INHER Y RESID'!$J$17+1),'MAPAS DE RIESGOS INHER Y RESID'!$M$17,'MAPAS DE RIESGOS INHER Y RESID'!$M$16)))</f>
        <v>BAJO</v>
      </c>
      <c r="AA427" s="99" t="str">
        <f>VLOOKUP('MATRIZ DE RIESGOS DE SST'!Z427,'TABLA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28" spans="1:27" s="24" customFormat="1" ht="156" x14ac:dyDescent="0.25">
      <c r="A428" s="122" t="s">
        <v>622</v>
      </c>
      <c r="B428" s="122" t="s">
        <v>671</v>
      </c>
      <c r="C428" s="122" t="s">
        <v>245</v>
      </c>
      <c r="D428" s="122"/>
      <c r="E428" s="122" t="s">
        <v>245</v>
      </c>
      <c r="F428" s="122" t="s">
        <v>245</v>
      </c>
      <c r="G428" s="122" t="s">
        <v>245</v>
      </c>
      <c r="H428" s="122"/>
      <c r="I428" s="122" t="s">
        <v>739</v>
      </c>
      <c r="J428" s="101" t="s">
        <v>424</v>
      </c>
      <c r="K428" s="100" t="s">
        <v>614</v>
      </c>
      <c r="L428" s="101" t="s">
        <v>85</v>
      </c>
      <c r="M428" s="91" t="s">
        <v>182</v>
      </c>
      <c r="N428" s="111">
        <f>VLOOKUP('MATRIZ DE RIESGOS DE SST'!M428,'MAPAS DE RIESGOS INHER Y RESID'!$E$3:$F$7,2,FALSE)</f>
        <v>2</v>
      </c>
      <c r="O428" s="91" t="s">
        <v>187</v>
      </c>
      <c r="P428" s="111">
        <f>VLOOKUP('MATRIZ DE RIESGOS DE SST'!O428,'MAPAS DE RIESGOS INHER Y RESID'!$O$3:$P$7,2,FALSE)</f>
        <v>256</v>
      </c>
      <c r="Q428" s="111">
        <f t="shared" si="89"/>
        <v>512</v>
      </c>
      <c r="R428" s="91" t="str">
        <f>IF(OR('MAPAS DE RIESGOS INHER Y RESID'!$G$7='MATRIZ DE RIESGOS DE SST'!Q428,Q428&lt;'MAPAS DE RIESGOS INHER Y RESID'!$G$3+1),'MAPAS DE RIESGOS INHER Y RESID'!$M$6,IF(OR('MAPAS DE RIESGOS INHER Y RESID'!$H$5='MATRIZ DE RIESGOS DE SST'!Q428,Q428&lt;'MAPAS DE RIESGOS INHER Y RESID'!$I$5+1),'MAPAS DE RIESGOS INHER Y RESID'!$M$5,IF(OR('MAPAS DE RIESGOS INHER Y RESID'!$I$4='MATRIZ DE RIESGOS DE SST'!Q428,Q428&lt;'MAPAS DE RIESGOS INHER Y RESID'!$J$4+1),'MAPAS DE RIESGOS INHER Y RESID'!$M$4,'MAPAS DE RIESGOS INHER Y RESID'!$M$3)))</f>
        <v>ALTO</v>
      </c>
      <c r="S428" s="116" t="s">
        <v>265</v>
      </c>
      <c r="T428" s="116" t="s">
        <v>624</v>
      </c>
      <c r="U428" s="116"/>
      <c r="V428" s="117" t="s">
        <v>615</v>
      </c>
      <c r="W428" s="118" t="s">
        <v>177</v>
      </c>
      <c r="X428" s="92">
        <f>VLOOKUP(W428,'MAPAS DE RIESGOS INHER Y RESID'!$E$16:$F$18,2,FALSE)</f>
        <v>0.9</v>
      </c>
      <c r="Y428" s="119">
        <f t="shared" si="90"/>
        <v>51.199999999999989</v>
      </c>
      <c r="Z428" s="91" t="str">
        <f>IF(OR('MAPAS DE RIESGOS INHER Y RESID'!$G$18='MATRIZ DE RIESGOS DE SST'!Y428,Y428&lt;'MAPAS DE RIESGOS INHER Y RESID'!$G$16+1),'MAPAS DE RIESGOS INHER Y RESID'!$M$19,IF(OR('MAPAS DE RIESGOS INHER Y RESID'!$H$17='MATRIZ DE RIESGOS DE SST'!Y428,Y428&lt;'MAPAS DE RIESGOS INHER Y RESID'!$I$18+1),'MAPAS DE RIESGOS INHER Y RESID'!$M$18,IF(OR('MAPAS DE RIESGOS INHER Y RESID'!$I$17='MATRIZ DE RIESGOS DE SST'!Y428,Y428&lt;'MAPAS DE RIESGOS INHER Y RESID'!$J$17+1),'MAPAS DE RIESGOS INHER Y RESID'!$M$17,'MAPAS DE RIESGOS INHER Y RESID'!$M$16)))</f>
        <v>MODERADO</v>
      </c>
      <c r="AA428" s="99" t="str">
        <f>VLOOKUP('MATRIZ DE RIESGOS DE SST'!Z428,'TABLA DE CRITERIOS'!$A$25:$B$28,2,FALSE)</f>
        <v>Reforzar la divulgación y aplicación de los controles existentes para mejorar su eficacia o complementar dichos controles estableciendo el plan de acción necesario, teniendo en cuenta la jerarquía de definición de controles.</v>
      </c>
    </row>
    <row r="429" spans="1:27" s="24" customFormat="1" ht="156" x14ac:dyDescent="0.25">
      <c r="A429" s="123"/>
      <c r="B429" s="123"/>
      <c r="C429" s="123"/>
      <c r="D429" s="123"/>
      <c r="E429" s="123"/>
      <c r="F429" s="123"/>
      <c r="G429" s="123"/>
      <c r="H429" s="123"/>
      <c r="I429" s="123"/>
      <c r="J429" s="101" t="s">
        <v>758</v>
      </c>
      <c r="K429" s="100" t="s">
        <v>616</v>
      </c>
      <c r="L429" s="101" t="s">
        <v>90</v>
      </c>
      <c r="M429" s="91" t="s">
        <v>182</v>
      </c>
      <c r="N429" s="111">
        <f>VLOOKUP('MATRIZ DE RIESGOS DE SST'!M429,'MAPAS DE RIESGOS INHER Y RESID'!$E$3:$F$7,2,FALSE)</f>
        <v>2</v>
      </c>
      <c r="O429" s="91" t="s">
        <v>187</v>
      </c>
      <c r="P429" s="111">
        <f>VLOOKUP('MATRIZ DE RIESGOS DE SST'!O429,'MAPAS DE RIESGOS INHER Y RESID'!$O$3:$P$7,2,FALSE)</f>
        <v>256</v>
      </c>
      <c r="Q429" s="111">
        <f t="shared" ref="Q429:Q444" si="91">+N429*P429</f>
        <v>512</v>
      </c>
      <c r="R429" s="91" t="str">
        <f>IF(OR('MAPAS DE RIESGOS INHER Y RESID'!$G$7='MATRIZ DE RIESGOS DE SST'!Q429,Q429&lt;'MAPAS DE RIESGOS INHER Y RESID'!$G$3+1),'MAPAS DE RIESGOS INHER Y RESID'!$M$6,IF(OR('MAPAS DE RIESGOS INHER Y RESID'!$H$5='MATRIZ DE RIESGOS DE SST'!Q429,Q429&lt;'MAPAS DE RIESGOS INHER Y RESID'!$I$5+1),'MAPAS DE RIESGOS INHER Y RESID'!$M$5,IF(OR('MAPAS DE RIESGOS INHER Y RESID'!$I$4='MATRIZ DE RIESGOS DE SST'!Q429,Q429&lt;'MAPAS DE RIESGOS INHER Y RESID'!$J$4+1),'MAPAS DE RIESGOS INHER Y RESID'!$M$4,'MAPAS DE RIESGOS INHER Y RESID'!$M$3)))</f>
        <v>ALTO</v>
      </c>
      <c r="S429" s="116"/>
      <c r="T429" s="116" t="s">
        <v>618</v>
      </c>
      <c r="U429" s="116" t="s">
        <v>617</v>
      </c>
      <c r="V429" s="117" t="s">
        <v>619</v>
      </c>
      <c r="W429" s="118" t="s">
        <v>177</v>
      </c>
      <c r="X429" s="92">
        <f>VLOOKUP(W429,'MAPAS DE RIESGOS INHER Y RESID'!$E$16:$F$18,2,FALSE)</f>
        <v>0.9</v>
      </c>
      <c r="Y429" s="119">
        <f t="shared" ref="Y429:Y444" si="92">Q429-(Q429*X429)</f>
        <v>51.199999999999989</v>
      </c>
      <c r="Z429" s="91" t="str">
        <f>IF(OR('MAPAS DE RIESGOS INHER Y RESID'!$G$18='MATRIZ DE RIESGOS DE SST'!Y429,Y429&lt;'MAPAS DE RIESGOS INHER Y RESID'!$G$16+1),'MAPAS DE RIESGOS INHER Y RESID'!$M$19,IF(OR('MAPAS DE RIESGOS INHER Y RESID'!$H$17='MATRIZ DE RIESGOS DE SST'!Y429,Y429&lt;'MAPAS DE RIESGOS INHER Y RESID'!$I$18+1),'MAPAS DE RIESGOS INHER Y RESID'!$M$18,IF(OR('MAPAS DE RIESGOS INHER Y RESID'!$I$17='MATRIZ DE RIESGOS DE SST'!Y429,Y429&lt;'MAPAS DE RIESGOS INHER Y RESID'!$J$17+1),'MAPAS DE RIESGOS INHER Y RESID'!$M$17,'MAPAS DE RIESGOS INHER Y RESID'!$M$16)))</f>
        <v>MODERADO</v>
      </c>
      <c r="AA429" s="99" t="str">
        <f>VLOOKUP('MATRIZ DE RIESGOS DE SST'!Z429,'TABLA DE CRITERIOS'!$A$25:$B$28,2,FALSE)</f>
        <v>Reforzar la divulgación y aplicación de los controles existentes para mejorar su eficacia o complementar dichos controles estableciendo el plan de acción necesario, teniendo en cuenta la jerarquía de definición de controles.</v>
      </c>
    </row>
    <row r="430" spans="1:27" s="24" customFormat="1" ht="195" x14ac:dyDescent="0.25">
      <c r="A430" s="124"/>
      <c r="B430" s="124"/>
      <c r="C430" s="124"/>
      <c r="D430" s="124"/>
      <c r="E430" s="124"/>
      <c r="F430" s="124"/>
      <c r="G430" s="124"/>
      <c r="H430" s="124"/>
      <c r="I430" s="124"/>
      <c r="J430" s="101" t="s">
        <v>620</v>
      </c>
      <c r="K430" s="100" t="s">
        <v>486</v>
      </c>
      <c r="L430" s="101" t="s">
        <v>621</v>
      </c>
      <c r="M430" s="91" t="s">
        <v>182</v>
      </c>
      <c r="N430" s="111">
        <f>VLOOKUP('MATRIZ DE RIESGOS DE SST'!M430,'MAPAS DE RIESGOS INHER Y RESID'!$E$3:$F$7,2,FALSE)</f>
        <v>2</v>
      </c>
      <c r="O430" s="91" t="s">
        <v>186</v>
      </c>
      <c r="P430" s="111">
        <f>VLOOKUP('MATRIZ DE RIESGOS DE SST'!O430,'MAPAS DE RIESGOS INHER Y RESID'!$O$3:$P$7,2,FALSE)</f>
        <v>16</v>
      </c>
      <c r="Q430" s="111">
        <f t="shared" si="91"/>
        <v>32</v>
      </c>
      <c r="R430" s="91" t="str">
        <f>IF(OR('MAPAS DE RIESGOS INHER Y RESID'!$G$7='MATRIZ DE RIESGOS DE SST'!Q430,Q430&lt;'MAPAS DE RIESGOS INHER Y RESID'!$G$3+1),'MAPAS DE RIESGOS INHER Y RESID'!$M$6,IF(OR('MAPAS DE RIESGOS INHER Y RESID'!$H$5='MATRIZ DE RIESGOS DE SST'!Q430,Q430&lt;'MAPAS DE RIESGOS INHER Y RESID'!$I$5+1),'MAPAS DE RIESGOS INHER Y RESID'!$M$5,IF(OR('MAPAS DE RIESGOS INHER Y RESID'!$I$4='MATRIZ DE RIESGOS DE SST'!Q430,Q430&lt;'MAPAS DE RIESGOS INHER Y RESID'!$J$4+1),'MAPAS DE RIESGOS INHER Y RESID'!$M$4,'MAPAS DE RIESGOS INHER Y RESID'!$M$3)))</f>
        <v>MODERADO</v>
      </c>
      <c r="S430" s="116"/>
      <c r="T430" s="116" t="s">
        <v>488</v>
      </c>
      <c r="U430" s="116" t="s">
        <v>476</v>
      </c>
      <c r="V430" s="117" t="s">
        <v>487</v>
      </c>
      <c r="W430" s="118" t="s">
        <v>177</v>
      </c>
      <c r="X430" s="92">
        <f>VLOOKUP(W430,'MAPAS DE RIESGOS INHER Y RESID'!$E$16:$F$18,2,FALSE)</f>
        <v>0.9</v>
      </c>
      <c r="Y430" s="119">
        <f t="shared" si="92"/>
        <v>3.1999999999999993</v>
      </c>
      <c r="Z430" s="91" t="str">
        <f>IF(OR('MAPAS DE RIESGOS INHER Y RESID'!$G$18='MATRIZ DE RIESGOS DE SST'!Y430,Y430&lt;'MAPAS DE RIESGOS INHER Y RESID'!$G$16+1),'MAPAS DE RIESGOS INHER Y RESID'!$M$19,IF(OR('MAPAS DE RIESGOS INHER Y RESID'!$H$17='MATRIZ DE RIESGOS DE SST'!Y430,Y430&lt;'MAPAS DE RIESGOS INHER Y RESID'!$I$18+1),'MAPAS DE RIESGOS INHER Y RESID'!$M$18,IF(OR('MAPAS DE RIESGOS INHER Y RESID'!$I$17='MATRIZ DE RIESGOS DE SST'!Y430,Y430&lt;'MAPAS DE RIESGOS INHER Y RESID'!$J$17+1),'MAPAS DE RIESGOS INHER Y RESID'!$M$17,'MAPAS DE RIESGOS INHER Y RESID'!$M$16)))</f>
        <v>BAJO</v>
      </c>
      <c r="AA430" s="99" t="str">
        <f>VLOOKUP('MATRIZ DE RIESGOS DE SST'!Z430,'TABLA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31" spans="1:27" ht="292.5" x14ac:dyDescent="0.25">
      <c r="A431" s="122" t="s">
        <v>625</v>
      </c>
      <c r="B431" s="122" t="s">
        <v>670</v>
      </c>
      <c r="C431" s="122" t="s">
        <v>245</v>
      </c>
      <c r="D431" s="122"/>
      <c r="E431" s="122" t="s">
        <v>245</v>
      </c>
      <c r="F431" s="122" t="s">
        <v>245</v>
      </c>
      <c r="G431" s="122" t="s">
        <v>245</v>
      </c>
      <c r="H431" s="122"/>
      <c r="I431" s="122" t="s">
        <v>739</v>
      </c>
      <c r="J431" s="99" t="s">
        <v>276</v>
      </c>
      <c r="K431" s="102" t="s">
        <v>682</v>
      </c>
      <c r="L431" s="99" t="s">
        <v>683</v>
      </c>
      <c r="M431" s="76" t="s">
        <v>176</v>
      </c>
      <c r="N431" s="111">
        <f>VLOOKUP('MATRIZ DE RIESGOS DE SST'!M431,'MAPAS DE RIESGOS INHER Y RESID'!$E$3:$F$7,2,FALSE)</f>
        <v>3</v>
      </c>
      <c r="O431" s="76" t="s">
        <v>186</v>
      </c>
      <c r="P431" s="111">
        <f>VLOOKUP('MATRIZ DE RIESGOS DE SST'!O431,'MAPAS DE RIESGOS INHER Y RESID'!$O$3:$P$7,2,FALSE)</f>
        <v>16</v>
      </c>
      <c r="Q431" s="111">
        <f t="shared" si="91"/>
        <v>48</v>
      </c>
      <c r="R431" s="76" t="str">
        <f>IF(OR('MAPAS DE RIESGOS INHER Y RESID'!$G$7='MATRIZ DE RIESGOS DE SST'!Q431,Q431&lt;'MAPAS DE RIESGOS INHER Y RESID'!$G$3+1),'MAPAS DE RIESGOS INHER Y RESID'!$M$6,IF(OR('MAPAS DE RIESGOS INHER Y RESID'!$H$5='MATRIZ DE RIESGOS DE SST'!Q431,Q431&lt;'MAPAS DE RIESGOS INHER Y RESID'!$I$5+1),'MAPAS DE RIESGOS INHER Y RESID'!$M$5,IF(OR('MAPAS DE RIESGOS INHER Y RESID'!$I$4='MATRIZ DE RIESGOS DE SST'!Q431,Q431&lt;'MAPAS DE RIESGOS INHER Y RESID'!$J$4+1),'MAPAS DE RIESGOS INHER Y RESID'!$M$4,'MAPAS DE RIESGOS INHER Y RESID'!$M$3)))</f>
        <v>MODERADO</v>
      </c>
      <c r="S431" s="116"/>
      <c r="T431" s="116"/>
      <c r="U431" s="116" t="s">
        <v>648</v>
      </c>
      <c r="V431" s="117" t="s">
        <v>687</v>
      </c>
      <c r="W431" s="118" t="s">
        <v>177</v>
      </c>
      <c r="X431" s="92">
        <f>VLOOKUP(W431,'MAPAS DE RIESGOS INHER Y RESID'!$E$16:$F$18,2,FALSE)</f>
        <v>0.9</v>
      </c>
      <c r="Y431" s="119">
        <f t="shared" si="92"/>
        <v>4.7999999999999972</v>
      </c>
      <c r="Z431" s="76" t="str">
        <f>IF(OR('MAPAS DE RIESGOS INHER Y RESID'!$G$18='MATRIZ DE RIESGOS DE SST'!Y431,Y431&lt;'MAPAS DE RIESGOS INHER Y RESID'!$G$16+1),'MAPAS DE RIESGOS INHER Y RESID'!$M$19,IF(OR('MAPAS DE RIESGOS INHER Y RESID'!$H$17='MATRIZ DE RIESGOS DE SST'!Y431,Y431&lt;'MAPAS DE RIESGOS INHER Y RESID'!$I$18+1),'MAPAS DE RIESGOS INHER Y RESID'!$M$18,IF(OR('MAPAS DE RIESGOS INHER Y RESID'!$I$17='MATRIZ DE RIESGOS DE SST'!Y431,Y431&lt;'MAPAS DE RIESGOS INHER Y RESID'!$J$17+1),'MAPAS DE RIESGOS INHER Y RESID'!$M$17,'MAPAS DE RIESGOS INHER Y RESID'!$M$16)))</f>
        <v>BAJO</v>
      </c>
      <c r="AA431" s="99" t="str">
        <f>VLOOKUP('MATRIZ DE RIESGOS DE SST'!Z431,'TABLA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32" spans="1:27" ht="156" x14ac:dyDescent="0.25">
      <c r="A432" s="123"/>
      <c r="B432" s="123"/>
      <c r="C432" s="123"/>
      <c r="D432" s="123"/>
      <c r="E432" s="123"/>
      <c r="F432" s="123"/>
      <c r="G432" s="123"/>
      <c r="H432" s="123"/>
      <c r="I432" s="123"/>
      <c r="J432" s="100" t="s">
        <v>278</v>
      </c>
      <c r="K432" s="100" t="s">
        <v>526</v>
      </c>
      <c r="L432" s="101" t="s">
        <v>690</v>
      </c>
      <c r="M432" s="76" t="s">
        <v>176</v>
      </c>
      <c r="N432" s="111">
        <f>VLOOKUP('MATRIZ DE RIESGOS DE SST'!M432,'MAPAS DE RIESGOS INHER Y RESID'!$E$3:$F$7,2,FALSE)</f>
        <v>3</v>
      </c>
      <c r="O432" s="76" t="s">
        <v>187</v>
      </c>
      <c r="P432" s="111">
        <f>VLOOKUP('MATRIZ DE RIESGOS DE SST'!O432,'MAPAS DE RIESGOS INHER Y RESID'!$O$3:$P$7,2,FALSE)</f>
        <v>256</v>
      </c>
      <c r="Q432" s="111">
        <f t="shared" si="91"/>
        <v>768</v>
      </c>
      <c r="R432" s="76" t="str">
        <f>IF(OR('MAPAS DE RIESGOS INHER Y RESID'!$G$7='MATRIZ DE RIESGOS DE SST'!Q432,Q432&lt;'MAPAS DE RIESGOS INHER Y RESID'!$G$3+1),'MAPAS DE RIESGOS INHER Y RESID'!$M$6,IF(OR('MAPAS DE RIESGOS INHER Y RESID'!$H$5='MATRIZ DE RIESGOS DE SST'!Q432,Q432&lt;'MAPAS DE RIESGOS INHER Y RESID'!$I$5+1),'MAPAS DE RIESGOS INHER Y RESID'!$M$5,IF(OR('MAPAS DE RIESGOS INHER Y RESID'!$I$4='MATRIZ DE RIESGOS DE SST'!Q432,Q432&lt;'MAPAS DE RIESGOS INHER Y RESID'!$J$4+1),'MAPAS DE RIESGOS INHER Y RESID'!$M$4,'MAPAS DE RIESGOS INHER Y RESID'!$M$3)))</f>
        <v>ALTO</v>
      </c>
      <c r="S432" s="116"/>
      <c r="T432" s="116"/>
      <c r="U432" s="116" t="s">
        <v>691</v>
      </c>
      <c r="V432" s="117" t="s">
        <v>692</v>
      </c>
      <c r="W432" s="118" t="s">
        <v>177</v>
      </c>
      <c r="X432" s="92">
        <f>VLOOKUP(W432,'MAPAS DE RIESGOS INHER Y RESID'!$E$16:$F$18,2,FALSE)</f>
        <v>0.9</v>
      </c>
      <c r="Y432" s="119">
        <f t="shared" si="92"/>
        <v>76.799999999999955</v>
      </c>
      <c r="Z432" s="76" t="str">
        <f>IF(OR('MAPAS DE RIESGOS INHER Y RESID'!$G$18='MATRIZ DE RIESGOS DE SST'!Y432,Y432&lt;'MAPAS DE RIESGOS INHER Y RESID'!$G$16+1),'MAPAS DE RIESGOS INHER Y RESID'!$M$19,IF(OR('MAPAS DE RIESGOS INHER Y RESID'!$H$17='MATRIZ DE RIESGOS DE SST'!Y432,Y432&lt;'MAPAS DE RIESGOS INHER Y RESID'!$I$18+1),'MAPAS DE RIESGOS INHER Y RESID'!$M$18,IF(OR('MAPAS DE RIESGOS INHER Y RESID'!$I$17='MATRIZ DE RIESGOS DE SST'!Y432,Y432&lt;'MAPAS DE RIESGOS INHER Y RESID'!$J$17+1),'MAPAS DE RIESGOS INHER Y RESID'!$M$17,'MAPAS DE RIESGOS INHER Y RESID'!$M$16)))</f>
        <v>MODERADO</v>
      </c>
      <c r="AA432" s="99" t="str">
        <f>VLOOKUP('MATRIZ DE RIESGOS DE SST'!Z432,'TABLA DE CRITERIOS'!$A$25:$B$28,2,FALSE)</f>
        <v>Reforzar la divulgación y aplicación de los controles existentes para mejorar su eficacia o complementar dichos controles estableciendo el plan de acción necesario, teniendo en cuenta la jerarquía de definición de controles.</v>
      </c>
    </row>
    <row r="433" spans="1:27" ht="195" x14ac:dyDescent="0.25">
      <c r="A433" s="123"/>
      <c r="B433" s="123"/>
      <c r="C433" s="123"/>
      <c r="D433" s="123"/>
      <c r="E433" s="123"/>
      <c r="F433" s="123"/>
      <c r="G433" s="123"/>
      <c r="H433" s="123"/>
      <c r="I433" s="123"/>
      <c r="J433" s="101" t="s">
        <v>280</v>
      </c>
      <c r="K433" s="100" t="s">
        <v>701</v>
      </c>
      <c r="L433" s="101" t="s">
        <v>694</v>
      </c>
      <c r="M433" s="76" t="s">
        <v>182</v>
      </c>
      <c r="N433" s="111">
        <f>VLOOKUP('MATRIZ DE RIESGOS DE SST'!M433,'MAPAS DE RIESGOS INHER Y RESID'!$E$3:$F$7,2,FALSE)</f>
        <v>2</v>
      </c>
      <c r="O433" s="76" t="s">
        <v>186</v>
      </c>
      <c r="P433" s="111">
        <f>VLOOKUP('MATRIZ DE RIESGOS DE SST'!O433,'MAPAS DE RIESGOS INHER Y RESID'!$O$3:$P$7,2,FALSE)</f>
        <v>16</v>
      </c>
      <c r="Q433" s="111">
        <f t="shared" si="91"/>
        <v>32</v>
      </c>
      <c r="R433" s="76" t="str">
        <f>IF(OR('MAPAS DE RIESGOS INHER Y RESID'!$G$7='MATRIZ DE RIESGOS DE SST'!Q433,Q433&lt;'MAPAS DE RIESGOS INHER Y RESID'!$G$3+1),'MAPAS DE RIESGOS INHER Y RESID'!$M$6,IF(OR('MAPAS DE RIESGOS INHER Y RESID'!$H$5='MATRIZ DE RIESGOS DE SST'!Q433,Q433&lt;'MAPAS DE RIESGOS INHER Y RESID'!$I$5+1),'MAPAS DE RIESGOS INHER Y RESID'!$M$5,IF(OR('MAPAS DE RIESGOS INHER Y RESID'!$I$4='MATRIZ DE RIESGOS DE SST'!Q433,Q433&lt;'MAPAS DE RIESGOS INHER Y RESID'!$J$4+1),'MAPAS DE RIESGOS INHER Y RESID'!$M$4,'MAPAS DE RIESGOS INHER Y RESID'!$M$3)))</f>
        <v>MODERADO</v>
      </c>
      <c r="S433" s="116"/>
      <c r="T433" s="116" t="s">
        <v>626</v>
      </c>
      <c r="U433" s="116"/>
      <c r="V433" s="117" t="s">
        <v>697</v>
      </c>
      <c r="W433" s="118" t="s">
        <v>177</v>
      </c>
      <c r="X433" s="92">
        <f>VLOOKUP(W433,'MAPAS DE RIESGOS INHER Y RESID'!$E$16:$F$18,2,FALSE)</f>
        <v>0.9</v>
      </c>
      <c r="Y433" s="119">
        <f t="shared" si="92"/>
        <v>3.1999999999999993</v>
      </c>
      <c r="Z433" s="76" t="str">
        <f>IF(OR('MAPAS DE RIESGOS INHER Y RESID'!$G$18='MATRIZ DE RIESGOS DE SST'!Y433,Y433&lt;'MAPAS DE RIESGOS INHER Y RESID'!$G$16+1),'MAPAS DE RIESGOS INHER Y RESID'!$M$19,IF(OR('MAPAS DE RIESGOS INHER Y RESID'!$H$17='MATRIZ DE RIESGOS DE SST'!Y433,Y433&lt;'MAPAS DE RIESGOS INHER Y RESID'!$I$18+1),'MAPAS DE RIESGOS INHER Y RESID'!$M$18,IF(OR('MAPAS DE RIESGOS INHER Y RESID'!$I$17='MATRIZ DE RIESGOS DE SST'!Y433,Y433&lt;'MAPAS DE RIESGOS INHER Y RESID'!$J$17+1),'MAPAS DE RIESGOS INHER Y RESID'!$M$17,'MAPAS DE RIESGOS INHER Y RESID'!$M$16)))</f>
        <v>BAJO</v>
      </c>
      <c r="AA433" s="99" t="str">
        <f>VLOOKUP('MATRIZ DE RIESGOS DE SST'!Z433,'TABLA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34" spans="1:27" ht="195" x14ac:dyDescent="0.25">
      <c r="A434" s="123"/>
      <c r="B434" s="123"/>
      <c r="C434" s="123"/>
      <c r="D434" s="123"/>
      <c r="E434" s="123"/>
      <c r="F434" s="123"/>
      <c r="G434" s="123"/>
      <c r="H434" s="123"/>
      <c r="I434" s="123"/>
      <c r="J434" s="101" t="s">
        <v>282</v>
      </c>
      <c r="K434" s="100" t="s">
        <v>320</v>
      </c>
      <c r="L434" s="101" t="s">
        <v>694</v>
      </c>
      <c r="M434" s="76" t="s">
        <v>182</v>
      </c>
      <c r="N434" s="111">
        <f>VLOOKUP('MATRIZ DE RIESGOS DE SST'!M434,'MAPAS DE RIESGOS INHER Y RESID'!$E$3:$F$7,2,FALSE)</f>
        <v>2</v>
      </c>
      <c r="O434" s="76" t="s">
        <v>186</v>
      </c>
      <c r="P434" s="111">
        <f>VLOOKUP('MATRIZ DE RIESGOS DE SST'!O434,'MAPAS DE RIESGOS INHER Y RESID'!$O$3:$P$7,2,FALSE)</f>
        <v>16</v>
      </c>
      <c r="Q434" s="111">
        <f t="shared" si="91"/>
        <v>32</v>
      </c>
      <c r="R434" s="76" t="str">
        <f>IF(OR('MAPAS DE RIESGOS INHER Y RESID'!$G$7='MATRIZ DE RIESGOS DE SST'!Q434,Q434&lt;'MAPAS DE RIESGOS INHER Y RESID'!$G$3+1),'MAPAS DE RIESGOS INHER Y RESID'!$M$6,IF(OR('MAPAS DE RIESGOS INHER Y RESID'!$H$5='MATRIZ DE RIESGOS DE SST'!Q434,Q434&lt;'MAPAS DE RIESGOS INHER Y RESID'!$I$5+1),'MAPAS DE RIESGOS INHER Y RESID'!$M$5,IF(OR('MAPAS DE RIESGOS INHER Y RESID'!$I$4='MATRIZ DE RIESGOS DE SST'!Q434,Q434&lt;'MAPAS DE RIESGOS INHER Y RESID'!$J$4+1),'MAPAS DE RIESGOS INHER Y RESID'!$M$4,'MAPAS DE RIESGOS INHER Y RESID'!$M$3)))</f>
        <v>MODERADO</v>
      </c>
      <c r="S434" s="116"/>
      <c r="T434" s="116"/>
      <c r="U434" s="116"/>
      <c r="V434" s="117" t="s">
        <v>697</v>
      </c>
      <c r="W434" s="118" t="s">
        <v>177</v>
      </c>
      <c r="X434" s="92">
        <f>VLOOKUP(W434,'MAPAS DE RIESGOS INHER Y RESID'!$E$16:$F$18,2,FALSE)</f>
        <v>0.9</v>
      </c>
      <c r="Y434" s="119">
        <f t="shared" si="92"/>
        <v>3.1999999999999993</v>
      </c>
      <c r="Z434" s="76" t="str">
        <f>IF(OR('MAPAS DE RIESGOS INHER Y RESID'!$G$18='MATRIZ DE RIESGOS DE SST'!Y434,Y434&lt;'MAPAS DE RIESGOS INHER Y RESID'!$G$16+1),'MAPAS DE RIESGOS INHER Y RESID'!$M$19,IF(OR('MAPAS DE RIESGOS INHER Y RESID'!$H$17='MATRIZ DE RIESGOS DE SST'!Y434,Y434&lt;'MAPAS DE RIESGOS INHER Y RESID'!$I$18+1),'MAPAS DE RIESGOS INHER Y RESID'!$M$18,IF(OR('MAPAS DE RIESGOS INHER Y RESID'!$I$17='MATRIZ DE RIESGOS DE SST'!Y434,Y434&lt;'MAPAS DE RIESGOS INHER Y RESID'!$J$17+1),'MAPAS DE RIESGOS INHER Y RESID'!$M$17,'MAPAS DE RIESGOS INHER Y RESID'!$M$16)))</f>
        <v>BAJO</v>
      </c>
      <c r="AA434" s="99" t="str">
        <f>VLOOKUP('MATRIZ DE RIESGOS DE SST'!Z434,'TABLA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35" spans="1:27" ht="195" customHeight="1" x14ac:dyDescent="0.25">
      <c r="A435" s="123"/>
      <c r="B435" s="123"/>
      <c r="C435" s="123"/>
      <c r="D435" s="123"/>
      <c r="E435" s="123"/>
      <c r="F435" s="123"/>
      <c r="G435" s="123"/>
      <c r="H435" s="123"/>
      <c r="I435" s="123"/>
      <c r="J435" s="101" t="s">
        <v>281</v>
      </c>
      <c r="K435" s="100" t="s">
        <v>703</v>
      </c>
      <c r="L435" s="101" t="s">
        <v>694</v>
      </c>
      <c r="M435" s="76" t="s">
        <v>182</v>
      </c>
      <c r="N435" s="111">
        <f>VLOOKUP('MATRIZ DE RIESGOS DE SST'!M435,'MAPAS DE RIESGOS INHER Y RESID'!$E$3:$F$7,2,FALSE)</f>
        <v>2</v>
      </c>
      <c r="O435" s="76" t="s">
        <v>186</v>
      </c>
      <c r="P435" s="111">
        <f>VLOOKUP('MATRIZ DE RIESGOS DE SST'!O435,'MAPAS DE RIESGOS INHER Y RESID'!$O$3:$P$7,2,FALSE)</f>
        <v>16</v>
      </c>
      <c r="Q435" s="111">
        <f t="shared" si="91"/>
        <v>32</v>
      </c>
      <c r="R435" s="76" t="str">
        <f>IF(OR('MAPAS DE RIESGOS INHER Y RESID'!$G$7='MATRIZ DE RIESGOS DE SST'!Q435,Q435&lt;'MAPAS DE RIESGOS INHER Y RESID'!$G$3+1),'MAPAS DE RIESGOS INHER Y RESID'!$M$6,IF(OR('MAPAS DE RIESGOS INHER Y RESID'!$H$5='MATRIZ DE RIESGOS DE SST'!Q435,Q435&lt;'MAPAS DE RIESGOS INHER Y RESID'!$I$5+1),'MAPAS DE RIESGOS INHER Y RESID'!$M$5,IF(OR('MAPAS DE RIESGOS INHER Y RESID'!$I$4='MATRIZ DE RIESGOS DE SST'!Q435,Q435&lt;'MAPAS DE RIESGOS INHER Y RESID'!$J$4+1),'MAPAS DE RIESGOS INHER Y RESID'!$M$4,'MAPAS DE RIESGOS INHER Y RESID'!$M$3)))</f>
        <v>MODERADO</v>
      </c>
      <c r="S435" s="116"/>
      <c r="T435" s="116" t="s">
        <v>626</v>
      </c>
      <c r="U435" s="116"/>
      <c r="V435" s="117" t="s">
        <v>705</v>
      </c>
      <c r="W435" s="118" t="s">
        <v>177</v>
      </c>
      <c r="X435" s="92">
        <f>VLOOKUP(W435,'MAPAS DE RIESGOS INHER Y RESID'!$E$16:$F$18,2,FALSE)</f>
        <v>0.9</v>
      </c>
      <c r="Y435" s="119">
        <f t="shared" si="92"/>
        <v>3.1999999999999993</v>
      </c>
      <c r="Z435" s="76" t="str">
        <f>IF(OR('MAPAS DE RIESGOS INHER Y RESID'!$G$18='MATRIZ DE RIESGOS DE SST'!Y435,Y435&lt;'MAPAS DE RIESGOS INHER Y RESID'!$G$16+1),'MAPAS DE RIESGOS INHER Y RESID'!$M$19,IF(OR('MAPAS DE RIESGOS INHER Y RESID'!$H$17='MATRIZ DE RIESGOS DE SST'!Y435,Y435&lt;'MAPAS DE RIESGOS INHER Y RESID'!$I$18+1),'MAPAS DE RIESGOS INHER Y RESID'!$M$18,IF(OR('MAPAS DE RIESGOS INHER Y RESID'!$I$17='MATRIZ DE RIESGOS DE SST'!Y435,Y435&lt;'MAPAS DE RIESGOS INHER Y RESID'!$J$17+1),'MAPAS DE RIESGOS INHER Y RESID'!$M$17,'MAPAS DE RIESGOS INHER Y RESID'!$M$16)))</f>
        <v>BAJO</v>
      </c>
      <c r="AA435" s="99" t="str">
        <f>VLOOKUP('MATRIZ DE RIESGOS DE SST'!Z435,'TABLA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36" spans="1:27" ht="195" x14ac:dyDescent="0.25">
      <c r="A436" s="123"/>
      <c r="B436" s="123"/>
      <c r="C436" s="123"/>
      <c r="D436" s="123"/>
      <c r="E436" s="123"/>
      <c r="F436" s="123"/>
      <c r="G436" s="123"/>
      <c r="H436" s="123"/>
      <c r="I436" s="123"/>
      <c r="J436" s="101" t="s">
        <v>283</v>
      </c>
      <c r="K436" s="100" t="s">
        <v>323</v>
      </c>
      <c r="L436" s="101" t="s">
        <v>694</v>
      </c>
      <c r="M436" s="76" t="s">
        <v>182</v>
      </c>
      <c r="N436" s="111">
        <f>VLOOKUP('MATRIZ DE RIESGOS DE SST'!M436,'MAPAS DE RIESGOS INHER Y RESID'!$E$3:$F$7,2,FALSE)</f>
        <v>2</v>
      </c>
      <c r="O436" s="76" t="s">
        <v>186</v>
      </c>
      <c r="P436" s="111">
        <f>VLOOKUP('MATRIZ DE RIESGOS DE SST'!O436,'MAPAS DE RIESGOS INHER Y RESID'!$O$3:$P$7,2,FALSE)</f>
        <v>16</v>
      </c>
      <c r="Q436" s="111">
        <f t="shared" si="91"/>
        <v>32</v>
      </c>
      <c r="R436" s="76" t="str">
        <f>IF(OR('MAPAS DE RIESGOS INHER Y RESID'!$G$7='MATRIZ DE RIESGOS DE SST'!Q436,Q436&lt;'MAPAS DE RIESGOS INHER Y RESID'!$G$3+1),'MAPAS DE RIESGOS INHER Y RESID'!$M$6,IF(OR('MAPAS DE RIESGOS INHER Y RESID'!$H$5='MATRIZ DE RIESGOS DE SST'!Q436,Q436&lt;'MAPAS DE RIESGOS INHER Y RESID'!$I$5+1),'MAPAS DE RIESGOS INHER Y RESID'!$M$5,IF(OR('MAPAS DE RIESGOS INHER Y RESID'!$I$4='MATRIZ DE RIESGOS DE SST'!Q436,Q436&lt;'MAPAS DE RIESGOS INHER Y RESID'!$J$4+1),'MAPAS DE RIESGOS INHER Y RESID'!$M$4,'MAPAS DE RIESGOS INHER Y RESID'!$M$3)))</f>
        <v>MODERADO</v>
      </c>
      <c r="S436" s="116"/>
      <c r="T436" s="116" t="s">
        <v>626</v>
      </c>
      <c r="U436" s="116" t="s">
        <v>649</v>
      </c>
      <c r="V436" s="117" t="s">
        <v>697</v>
      </c>
      <c r="W436" s="118" t="s">
        <v>177</v>
      </c>
      <c r="X436" s="92">
        <f>VLOOKUP(W436,'MAPAS DE RIESGOS INHER Y RESID'!$E$16:$F$18,2,FALSE)</f>
        <v>0.9</v>
      </c>
      <c r="Y436" s="119">
        <f t="shared" si="92"/>
        <v>3.1999999999999993</v>
      </c>
      <c r="Z436" s="76" t="str">
        <f>IF(OR('MAPAS DE RIESGOS INHER Y RESID'!$G$18='MATRIZ DE RIESGOS DE SST'!Y436,Y436&lt;'MAPAS DE RIESGOS INHER Y RESID'!$G$16+1),'MAPAS DE RIESGOS INHER Y RESID'!$M$19,IF(OR('MAPAS DE RIESGOS INHER Y RESID'!$H$17='MATRIZ DE RIESGOS DE SST'!Y436,Y436&lt;'MAPAS DE RIESGOS INHER Y RESID'!$I$18+1),'MAPAS DE RIESGOS INHER Y RESID'!$M$18,IF(OR('MAPAS DE RIESGOS INHER Y RESID'!$I$17='MATRIZ DE RIESGOS DE SST'!Y436,Y436&lt;'MAPAS DE RIESGOS INHER Y RESID'!$J$17+1),'MAPAS DE RIESGOS INHER Y RESID'!$M$17,'MAPAS DE RIESGOS INHER Y RESID'!$M$16)))</f>
        <v>BAJO</v>
      </c>
      <c r="AA436" s="99" t="str">
        <f>VLOOKUP('MATRIZ DE RIESGOS DE SST'!Z436,'TABLA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37" spans="1:27" ht="156" x14ac:dyDescent="0.25">
      <c r="A437" s="123"/>
      <c r="B437" s="123"/>
      <c r="C437" s="123"/>
      <c r="D437" s="123"/>
      <c r="E437" s="123"/>
      <c r="F437" s="123"/>
      <c r="G437" s="123"/>
      <c r="H437" s="123"/>
      <c r="I437" s="123"/>
      <c r="J437" s="101" t="s">
        <v>757</v>
      </c>
      <c r="K437" s="100" t="s">
        <v>48</v>
      </c>
      <c r="L437" s="101" t="s">
        <v>713</v>
      </c>
      <c r="M437" s="76" t="s">
        <v>182</v>
      </c>
      <c r="N437" s="111">
        <f>VLOOKUP('MATRIZ DE RIESGOS DE SST'!M437,'MAPAS DE RIESGOS INHER Y RESID'!$E$3:$F$7,2,FALSE)</f>
        <v>2</v>
      </c>
      <c r="O437" s="76" t="s">
        <v>187</v>
      </c>
      <c r="P437" s="111">
        <f>VLOOKUP('MATRIZ DE RIESGOS DE SST'!O437,'MAPAS DE RIESGOS INHER Y RESID'!$O$3:$P$7,2,FALSE)</f>
        <v>256</v>
      </c>
      <c r="Q437" s="111">
        <f t="shared" si="91"/>
        <v>512</v>
      </c>
      <c r="R437" s="76" t="str">
        <f>IF(OR('MAPAS DE RIESGOS INHER Y RESID'!$G$7='MATRIZ DE RIESGOS DE SST'!Q437,Q437&lt;'MAPAS DE RIESGOS INHER Y RESID'!$G$3+1),'MAPAS DE RIESGOS INHER Y RESID'!$M$6,IF(OR('MAPAS DE RIESGOS INHER Y RESID'!$H$5='MATRIZ DE RIESGOS DE SST'!Q437,Q437&lt;'MAPAS DE RIESGOS INHER Y RESID'!$I$5+1),'MAPAS DE RIESGOS INHER Y RESID'!$M$5,IF(OR('MAPAS DE RIESGOS INHER Y RESID'!$I$4='MATRIZ DE RIESGOS DE SST'!Q437,Q437&lt;'MAPAS DE RIESGOS INHER Y RESID'!$J$4+1),'MAPAS DE RIESGOS INHER Y RESID'!$M$4,'MAPAS DE RIESGOS INHER Y RESID'!$M$3)))</f>
        <v>ALTO</v>
      </c>
      <c r="S437" s="116"/>
      <c r="T437" s="116" t="s">
        <v>328</v>
      </c>
      <c r="U437" s="116" t="s">
        <v>714</v>
      </c>
      <c r="V437" s="117"/>
      <c r="W437" s="118" t="s">
        <v>177</v>
      </c>
      <c r="X437" s="92">
        <f>VLOOKUP(W437,'MAPAS DE RIESGOS INHER Y RESID'!$E$16:$F$18,2,FALSE)</f>
        <v>0.9</v>
      </c>
      <c r="Y437" s="119">
        <f t="shared" si="92"/>
        <v>51.199999999999989</v>
      </c>
      <c r="Z437" s="76" t="str">
        <f>IF(OR('MAPAS DE RIESGOS INHER Y RESID'!$G$18='MATRIZ DE RIESGOS DE SST'!Y437,Y437&lt;'MAPAS DE RIESGOS INHER Y RESID'!$G$16+1),'MAPAS DE RIESGOS INHER Y RESID'!$M$19,IF(OR('MAPAS DE RIESGOS INHER Y RESID'!$H$17='MATRIZ DE RIESGOS DE SST'!Y437,Y437&lt;'MAPAS DE RIESGOS INHER Y RESID'!$I$18+1),'MAPAS DE RIESGOS INHER Y RESID'!$M$18,IF(OR('MAPAS DE RIESGOS INHER Y RESID'!$I$17='MATRIZ DE RIESGOS DE SST'!Y437,Y437&lt;'MAPAS DE RIESGOS INHER Y RESID'!$J$17+1),'MAPAS DE RIESGOS INHER Y RESID'!$M$17,'MAPAS DE RIESGOS INHER Y RESID'!$M$16)))</f>
        <v>MODERADO</v>
      </c>
      <c r="AA437" s="99" t="str">
        <f>VLOOKUP('MATRIZ DE RIESGOS DE SST'!Z437,'TABLA DE CRITERIOS'!$A$25:$B$28,2,FALSE)</f>
        <v>Reforzar la divulgación y aplicación de los controles existentes para mejorar su eficacia o complementar dichos controles estableciendo el plan de acción necesario, teniendo en cuenta la jerarquía de definición de controles.</v>
      </c>
    </row>
    <row r="438" spans="1:27" ht="195" x14ac:dyDescent="0.25">
      <c r="A438" s="123"/>
      <c r="B438" s="123"/>
      <c r="C438" s="123"/>
      <c r="D438" s="123"/>
      <c r="E438" s="123"/>
      <c r="F438" s="123"/>
      <c r="G438" s="123"/>
      <c r="H438" s="123"/>
      <c r="I438" s="123"/>
      <c r="J438" s="100" t="s">
        <v>274</v>
      </c>
      <c r="K438" s="100" t="s">
        <v>628</v>
      </c>
      <c r="L438" s="101" t="s">
        <v>716</v>
      </c>
      <c r="M438" s="76" t="s">
        <v>182</v>
      </c>
      <c r="N438" s="111">
        <f>VLOOKUP('MATRIZ DE RIESGOS DE SST'!M438,'MAPAS DE RIESGOS INHER Y RESID'!$E$3:$F$7,2,FALSE)</f>
        <v>2</v>
      </c>
      <c r="O438" s="76" t="s">
        <v>185</v>
      </c>
      <c r="P438" s="111">
        <f>VLOOKUP('MATRIZ DE RIESGOS DE SST'!O438,'MAPAS DE RIESGOS INHER Y RESID'!$O$3:$P$7,2,FALSE)</f>
        <v>4</v>
      </c>
      <c r="Q438" s="111">
        <f t="shared" si="91"/>
        <v>8</v>
      </c>
      <c r="R438" s="76" t="str">
        <f>IF(OR('MAPAS DE RIESGOS INHER Y RESID'!$G$7='MATRIZ DE RIESGOS DE SST'!Q438,Q438&lt;'MAPAS DE RIESGOS INHER Y RESID'!$G$3+1),'MAPAS DE RIESGOS INHER Y RESID'!$M$6,IF(OR('MAPAS DE RIESGOS INHER Y RESID'!$H$5='MATRIZ DE RIESGOS DE SST'!Q438,Q438&lt;'MAPAS DE RIESGOS INHER Y RESID'!$I$5+1),'MAPAS DE RIESGOS INHER Y RESID'!$M$5,IF(OR('MAPAS DE RIESGOS INHER Y RESID'!$I$4='MATRIZ DE RIESGOS DE SST'!Q438,Q438&lt;'MAPAS DE RIESGOS INHER Y RESID'!$J$4+1),'MAPAS DE RIESGOS INHER Y RESID'!$M$4,'MAPAS DE RIESGOS INHER Y RESID'!$M$3)))</f>
        <v>BAJO</v>
      </c>
      <c r="S438" s="116"/>
      <c r="T438" s="116" t="s">
        <v>627</v>
      </c>
      <c r="U438" s="116"/>
      <c r="V438" s="117" t="s">
        <v>717</v>
      </c>
      <c r="W438" s="118" t="s">
        <v>177</v>
      </c>
      <c r="X438" s="92">
        <f>VLOOKUP(W438,'MAPAS DE RIESGOS INHER Y RESID'!$E$16:$F$18,2,FALSE)</f>
        <v>0.9</v>
      </c>
      <c r="Y438" s="119">
        <f t="shared" si="92"/>
        <v>0.79999999999999982</v>
      </c>
      <c r="Z438" s="76" t="str">
        <f>IF(OR('MAPAS DE RIESGOS INHER Y RESID'!$G$18='MATRIZ DE RIESGOS DE SST'!Y438,Y438&lt;'MAPAS DE RIESGOS INHER Y RESID'!$G$16+1),'MAPAS DE RIESGOS INHER Y RESID'!$M$19,IF(OR('MAPAS DE RIESGOS INHER Y RESID'!$H$17='MATRIZ DE RIESGOS DE SST'!Y438,Y438&lt;'MAPAS DE RIESGOS INHER Y RESID'!$I$18+1),'MAPAS DE RIESGOS INHER Y RESID'!$M$18,IF(OR('MAPAS DE RIESGOS INHER Y RESID'!$I$17='MATRIZ DE RIESGOS DE SST'!Y438,Y438&lt;'MAPAS DE RIESGOS INHER Y RESID'!$J$17+1),'MAPAS DE RIESGOS INHER Y RESID'!$M$17,'MAPAS DE RIESGOS INHER Y RESID'!$M$16)))</f>
        <v>BAJO</v>
      </c>
      <c r="AA438" s="99" t="str">
        <f>VLOOKUP('MATRIZ DE RIESGOS DE SST'!Z438,'TABLA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39" spans="1:27" ht="195" x14ac:dyDescent="0.25">
      <c r="A439" s="123"/>
      <c r="B439" s="123"/>
      <c r="C439" s="123"/>
      <c r="D439" s="123"/>
      <c r="E439" s="123"/>
      <c r="F439" s="123"/>
      <c r="G439" s="123"/>
      <c r="H439" s="123"/>
      <c r="I439" s="123"/>
      <c r="J439" s="100" t="s">
        <v>722</v>
      </c>
      <c r="K439" s="100" t="s">
        <v>723</v>
      </c>
      <c r="L439" s="101" t="s">
        <v>58</v>
      </c>
      <c r="M439" s="76" t="s">
        <v>182</v>
      </c>
      <c r="N439" s="111">
        <f>VLOOKUP('MATRIZ DE RIESGOS DE SST'!M439,'MAPAS DE RIESGOS INHER Y RESID'!$E$3:$F$7,2,FALSE)</f>
        <v>2</v>
      </c>
      <c r="O439" s="76" t="s">
        <v>185</v>
      </c>
      <c r="P439" s="111">
        <f>VLOOKUP('MATRIZ DE RIESGOS DE SST'!O439,'MAPAS DE RIESGOS INHER Y RESID'!$O$3:$P$7,2,FALSE)</f>
        <v>4</v>
      </c>
      <c r="Q439" s="111">
        <f t="shared" si="91"/>
        <v>8</v>
      </c>
      <c r="R439" s="76" t="str">
        <f>IF(OR('MAPAS DE RIESGOS INHER Y RESID'!$G$7='MATRIZ DE RIESGOS DE SST'!Q439,Q439&lt;'MAPAS DE RIESGOS INHER Y RESID'!$G$3+1),'MAPAS DE RIESGOS INHER Y RESID'!$M$6,IF(OR('MAPAS DE RIESGOS INHER Y RESID'!$H$5='MATRIZ DE RIESGOS DE SST'!Q439,Q439&lt;'MAPAS DE RIESGOS INHER Y RESID'!$I$5+1),'MAPAS DE RIESGOS INHER Y RESID'!$M$5,IF(OR('MAPAS DE RIESGOS INHER Y RESID'!$I$4='MATRIZ DE RIESGOS DE SST'!Q439,Q439&lt;'MAPAS DE RIESGOS INHER Y RESID'!$J$4+1),'MAPAS DE RIESGOS INHER Y RESID'!$M$4,'MAPAS DE RIESGOS INHER Y RESID'!$M$3)))</f>
        <v>BAJO</v>
      </c>
      <c r="S439" s="116"/>
      <c r="T439" s="116"/>
      <c r="U439" s="116" t="s">
        <v>720</v>
      </c>
      <c r="V439" s="117" t="s">
        <v>721</v>
      </c>
      <c r="W439" s="118" t="s">
        <v>177</v>
      </c>
      <c r="X439" s="92">
        <f>VLOOKUP(W439,'MAPAS DE RIESGOS INHER Y RESID'!$E$16:$F$18,2,FALSE)</f>
        <v>0.9</v>
      </c>
      <c r="Y439" s="119">
        <f t="shared" si="92"/>
        <v>0.79999999999999982</v>
      </c>
      <c r="Z439" s="76" t="str">
        <f>IF(OR('MAPAS DE RIESGOS INHER Y RESID'!$G$18='MATRIZ DE RIESGOS DE SST'!Y439,Y439&lt;'MAPAS DE RIESGOS INHER Y RESID'!$G$16+1),'MAPAS DE RIESGOS INHER Y RESID'!$M$19,IF(OR('MAPAS DE RIESGOS INHER Y RESID'!$H$17='MATRIZ DE RIESGOS DE SST'!Y439,Y439&lt;'MAPAS DE RIESGOS INHER Y RESID'!$I$18+1),'MAPAS DE RIESGOS INHER Y RESID'!$M$18,IF(OR('MAPAS DE RIESGOS INHER Y RESID'!$I$17='MATRIZ DE RIESGOS DE SST'!Y439,Y439&lt;'MAPAS DE RIESGOS INHER Y RESID'!$J$17+1),'MAPAS DE RIESGOS INHER Y RESID'!$M$17,'MAPAS DE RIESGOS INHER Y RESID'!$M$16)))</f>
        <v>BAJO</v>
      </c>
      <c r="AA439" s="99" t="str">
        <f>VLOOKUP('MATRIZ DE RIESGOS DE SST'!Z439,'TABLA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40" spans="1:27" ht="156" x14ac:dyDescent="0.25">
      <c r="A440" s="123"/>
      <c r="B440" s="123"/>
      <c r="C440" s="123"/>
      <c r="D440" s="123"/>
      <c r="E440" s="123"/>
      <c r="F440" s="123"/>
      <c r="G440" s="123"/>
      <c r="H440" s="123"/>
      <c r="I440" s="123"/>
      <c r="J440" s="100" t="s">
        <v>285</v>
      </c>
      <c r="K440" s="100" t="s">
        <v>344</v>
      </c>
      <c r="L440" s="101" t="s">
        <v>725</v>
      </c>
      <c r="M440" s="76" t="s">
        <v>182</v>
      </c>
      <c r="N440" s="111">
        <f>VLOOKUP('MATRIZ DE RIESGOS DE SST'!M440,'MAPAS DE RIESGOS INHER Y RESID'!$E$3:$F$7,2,FALSE)</f>
        <v>2</v>
      </c>
      <c r="O440" s="76" t="s">
        <v>187</v>
      </c>
      <c r="P440" s="111">
        <f>VLOOKUP('MATRIZ DE RIESGOS DE SST'!O440,'MAPAS DE RIESGOS INHER Y RESID'!$O$3:$P$7,2,FALSE)</f>
        <v>256</v>
      </c>
      <c r="Q440" s="111">
        <f>+N440*P440</f>
        <v>512</v>
      </c>
      <c r="R440" s="76" t="str">
        <f>IF(OR('MAPAS DE RIESGOS INHER Y RESID'!$G$7='MATRIZ DE RIESGOS DE SST'!Q440,Q440&lt;'MAPAS DE RIESGOS INHER Y RESID'!$G$3+1),'MAPAS DE RIESGOS INHER Y RESID'!$M$6,IF(OR('MAPAS DE RIESGOS INHER Y RESID'!$H$5='MATRIZ DE RIESGOS DE SST'!Q440,Q440&lt;'MAPAS DE RIESGOS INHER Y RESID'!$I$5+1),'MAPAS DE RIESGOS INHER Y RESID'!$M$5,IF(OR('MAPAS DE RIESGOS INHER Y RESID'!$I$4='MATRIZ DE RIESGOS DE SST'!Q440,Q440&lt;'MAPAS DE RIESGOS INHER Y RESID'!$J$4+1),'MAPAS DE RIESGOS INHER Y RESID'!$M$4,'MAPAS DE RIESGOS INHER Y RESID'!$M$3)))</f>
        <v>ALTO</v>
      </c>
      <c r="S440" s="116" t="s">
        <v>291</v>
      </c>
      <c r="T440" s="116"/>
      <c r="U440" s="116" t="s">
        <v>254</v>
      </c>
      <c r="V440" s="117" t="s">
        <v>255</v>
      </c>
      <c r="W440" s="118" t="s">
        <v>177</v>
      </c>
      <c r="X440" s="92">
        <f>VLOOKUP(W440,'MAPAS DE RIESGOS INHER Y RESID'!$E$16:$F$18,2,FALSE)</f>
        <v>0.9</v>
      </c>
      <c r="Y440" s="119">
        <f t="shared" si="92"/>
        <v>51.199999999999989</v>
      </c>
      <c r="Z440" s="76" t="str">
        <f>IF(OR('MAPAS DE RIESGOS INHER Y RESID'!$G$18='MATRIZ DE RIESGOS DE SST'!Y440,Y440&lt;'MAPAS DE RIESGOS INHER Y RESID'!$G$16+1),'MAPAS DE RIESGOS INHER Y RESID'!$M$19,IF(OR('MAPAS DE RIESGOS INHER Y RESID'!$H$17='MATRIZ DE RIESGOS DE SST'!Y440,Y440&lt;'MAPAS DE RIESGOS INHER Y RESID'!$I$18+1),'MAPAS DE RIESGOS INHER Y RESID'!$M$18,IF(OR('MAPAS DE RIESGOS INHER Y RESID'!$I$17='MATRIZ DE RIESGOS DE SST'!Y440,Y440&lt;'MAPAS DE RIESGOS INHER Y RESID'!$J$17+1),'MAPAS DE RIESGOS INHER Y RESID'!$M$17,'MAPAS DE RIESGOS INHER Y RESID'!$M$16)))</f>
        <v>MODERADO</v>
      </c>
      <c r="AA440" s="99" t="str">
        <f>VLOOKUP('MATRIZ DE RIESGOS DE SST'!Z440,'TABLA DE CRITERIOS'!$A$25:$B$28,2,FALSE)</f>
        <v>Reforzar la divulgación y aplicación de los controles existentes para mejorar su eficacia o complementar dichos controles estableciendo el plan de acción necesario, teniendo en cuenta la jerarquía de definición de controles.</v>
      </c>
    </row>
    <row r="441" spans="1:27" ht="214.5" x14ac:dyDescent="0.25">
      <c r="A441" s="123"/>
      <c r="B441" s="123"/>
      <c r="C441" s="123"/>
      <c r="D441" s="123"/>
      <c r="E441" s="123"/>
      <c r="F441" s="123"/>
      <c r="G441" s="123"/>
      <c r="H441" s="123"/>
      <c r="I441" s="123"/>
      <c r="J441" s="99" t="s">
        <v>61</v>
      </c>
      <c r="K441" s="102" t="s">
        <v>350</v>
      </c>
      <c r="L441" s="99" t="s">
        <v>729</v>
      </c>
      <c r="M441" s="76" t="s">
        <v>182</v>
      </c>
      <c r="N441" s="111">
        <f>VLOOKUP('MATRIZ DE RIESGOS DE SST'!M441,'MAPAS DE RIESGOS INHER Y RESID'!$E$3:$F$7,2,FALSE)</f>
        <v>2</v>
      </c>
      <c r="O441" s="76" t="s">
        <v>185</v>
      </c>
      <c r="P441" s="111">
        <f>VLOOKUP('MATRIZ DE RIESGOS DE SST'!O441,'MAPAS DE RIESGOS INHER Y RESID'!$O$3:$P$7,2,FALSE)</f>
        <v>4</v>
      </c>
      <c r="Q441" s="111">
        <f t="shared" si="91"/>
        <v>8</v>
      </c>
      <c r="R441" s="76" t="str">
        <f>IF(OR('MAPAS DE RIESGOS INHER Y RESID'!$G$7='MATRIZ DE RIESGOS DE SST'!Q441,Q441&lt;'MAPAS DE RIESGOS INHER Y RESID'!$G$3+1),'MAPAS DE RIESGOS INHER Y RESID'!$M$6,IF(OR('MAPAS DE RIESGOS INHER Y RESID'!$H$5='MATRIZ DE RIESGOS DE SST'!Q441,Q441&lt;'MAPAS DE RIESGOS INHER Y RESID'!$I$5+1),'MAPAS DE RIESGOS INHER Y RESID'!$M$5,IF(OR('MAPAS DE RIESGOS INHER Y RESID'!$I$4='MATRIZ DE RIESGOS DE SST'!Q441,Q441&lt;'MAPAS DE RIESGOS INHER Y RESID'!$J$4+1),'MAPAS DE RIESGOS INHER Y RESID'!$M$4,'MAPAS DE RIESGOS INHER Y RESID'!$M$3)))</f>
        <v>BAJO</v>
      </c>
      <c r="S441" s="116"/>
      <c r="T441" s="116" t="s">
        <v>351</v>
      </c>
      <c r="U441" s="116" t="s">
        <v>732</v>
      </c>
      <c r="V441" s="117" t="s">
        <v>730</v>
      </c>
      <c r="W441" s="118" t="s">
        <v>177</v>
      </c>
      <c r="X441" s="92">
        <f>VLOOKUP(W441,'MAPAS DE RIESGOS INHER Y RESID'!$E$16:$F$18,2,FALSE)</f>
        <v>0.9</v>
      </c>
      <c r="Y441" s="119">
        <f t="shared" si="92"/>
        <v>0.79999999999999982</v>
      </c>
      <c r="Z441" s="76" t="str">
        <f>IF(OR('MAPAS DE RIESGOS INHER Y RESID'!$G$18='MATRIZ DE RIESGOS DE SST'!Y441,Y441&lt;'MAPAS DE RIESGOS INHER Y RESID'!$G$16+1),'MAPAS DE RIESGOS INHER Y RESID'!$M$19,IF(OR('MAPAS DE RIESGOS INHER Y RESID'!$H$17='MATRIZ DE RIESGOS DE SST'!Y441,Y441&lt;'MAPAS DE RIESGOS INHER Y RESID'!$I$18+1),'MAPAS DE RIESGOS INHER Y RESID'!$M$18,IF(OR('MAPAS DE RIESGOS INHER Y RESID'!$I$17='MATRIZ DE RIESGOS DE SST'!Y441,Y441&lt;'MAPAS DE RIESGOS INHER Y RESID'!$J$17+1),'MAPAS DE RIESGOS INHER Y RESID'!$M$17,'MAPAS DE RIESGOS INHER Y RESID'!$M$16)))</f>
        <v>BAJO</v>
      </c>
      <c r="AA441" s="99" t="str">
        <f>VLOOKUP('MATRIZ DE RIESGOS DE SST'!Z441,'TABLA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42" spans="1:27" ht="331.5" x14ac:dyDescent="0.25">
      <c r="A442" s="123"/>
      <c r="B442" s="123"/>
      <c r="C442" s="123"/>
      <c r="D442" s="123"/>
      <c r="E442" s="123"/>
      <c r="F442" s="123"/>
      <c r="G442" s="123"/>
      <c r="H442" s="123"/>
      <c r="I442" s="123"/>
      <c r="J442" s="101" t="s">
        <v>293</v>
      </c>
      <c r="K442" s="100" t="s">
        <v>378</v>
      </c>
      <c r="L442" s="101" t="s">
        <v>70</v>
      </c>
      <c r="M442" s="76" t="s">
        <v>182</v>
      </c>
      <c r="N442" s="111">
        <f>VLOOKUP('MATRIZ DE RIESGOS DE SST'!M442,'MAPAS DE RIESGOS INHER Y RESID'!$E$3:$F$7,2,FALSE)</f>
        <v>2</v>
      </c>
      <c r="O442" s="76" t="s">
        <v>186</v>
      </c>
      <c r="P442" s="111">
        <f>VLOOKUP('MATRIZ DE RIESGOS DE SST'!O442,'MAPAS DE RIESGOS INHER Y RESID'!$O$3:$P$7,2,FALSE)</f>
        <v>16</v>
      </c>
      <c r="Q442" s="111">
        <f t="shared" si="91"/>
        <v>32</v>
      </c>
      <c r="R442" s="76" t="str">
        <f>IF(OR('MAPAS DE RIESGOS INHER Y RESID'!$G$7='MATRIZ DE RIESGOS DE SST'!Q442,Q442&lt;'MAPAS DE RIESGOS INHER Y RESID'!$G$3+1),'MAPAS DE RIESGOS INHER Y RESID'!$M$6,IF(OR('MAPAS DE RIESGOS INHER Y RESID'!$H$5='MATRIZ DE RIESGOS DE SST'!Q442,Q442&lt;'MAPAS DE RIESGOS INHER Y RESID'!$I$5+1),'MAPAS DE RIESGOS INHER Y RESID'!$M$5,IF(OR('MAPAS DE RIESGOS INHER Y RESID'!$I$4='MATRIZ DE RIESGOS DE SST'!Q442,Q442&lt;'MAPAS DE RIESGOS INHER Y RESID'!$J$4+1),'MAPAS DE RIESGOS INHER Y RESID'!$M$4,'MAPAS DE RIESGOS INHER Y RESID'!$M$3)))</f>
        <v>MODERADO</v>
      </c>
      <c r="S442" s="116"/>
      <c r="T442" s="116"/>
      <c r="U442" s="116" t="s">
        <v>269</v>
      </c>
      <c r="V442" s="117" t="s">
        <v>376</v>
      </c>
      <c r="W442" s="118" t="s">
        <v>177</v>
      </c>
      <c r="X442" s="92">
        <f>VLOOKUP(W442,'MAPAS DE RIESGOS INHER Y RESID'!$E$16:$F$18,2,FALSE)</f>
        <v>0.9</v>
      </c>
      <c r="Y442" s="119">
        <f t="shared" si="92"/>
        <v>3.1999999999999993</v>
      </c>
      <c r="Z442" s="76" t="str">
        <f>IF(OR('MAPAS DE RIESGOS INHER Y RESID'!$G$18='MATRIZ DE RIESGOS DE SST'!Y442,Y442&lt;'MAPAS DE RIESGOS INHER Y RESID'!$G$16+1),'MAPAS DE RIESGOS INHER Y RESID'!$M$19,IF(OR('MAPAS DE RIESGOS INHER Y RESID'!$H$17='MATRIZ DE RIESGOS DE SST'!Y442,Y442&lt;'MAPAS DE RIESGOS INHER Y RESID'!$I$18+1),'MAPAS DE RIESGOS INHER Y RESID'!$M$18,IF(OR('MAPAS DE RIESGOS INHER Y RESID'!$I$17='MATRIZ DE RIESGOS DE SST'!Y442,Y442&lt;'MAPAS DE RIESGOS INHER Y RESID'!$J$17+1),'MAPAS DE RIESGOS INHER Y RESID'!$M$17,'MAPAS DE RIESGOS INHER Y RESID'!$M$16)))</f>
        <v>BAJO</v>
      </c>
      <c r="AA442" s="99" t="str">
        <f>VLOOKUP('MATRIZ DE RIESGOS DE SST'!Z442,'TABLA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43" spans="1:27" s="27" customFormat="1" ht="195" x14ac:dyDescent="0.25">
      <c r="A443" s="123"/>
      <c r="B443" s="123"/>
      <c r="C443" s="123"/>
      <c r="D443" s="123"/>
      <c r="E443" s="123"/>
      <c r="F443" s="123"/>
      <c r="G443" s="123"/>
      <c r="H443" s="123"/>
      <c r="I443" s="123"/>
      <c r="J443" s="101" t="s">
        <v>298</v>
      </c>
      <c r="K443" s="100" t="s">
        <v>386</v>
      </c>
      <c r="L443" s="101" t="s">
        <v>632</v>
      </c>
      <c r="M443" s="76" t="s">
        <v>182</v>
      </c>
      <c r="N443" s="111">
        <f>VLOOKUP('MATRIZ DE RIESGOS DE SST'!M443,'MAPAS DE RIESGOS INHER Y RESID'!$E$3:$F$7,2,FALSE)</f>
        <v>2</v>
      </c>
      <c r="O443" s="76" t="s">
        <v>186</v>
      </c>
      <c r="P443" s="111">
        <f>VLOOKUP('MATRIZ DE RIESGOS DE SST'!O443,'MAPAS DE RIESGOS INHER Y RESID'!$O$3:$P$7,2,FALSE)</f>
        <v>16</v>
      </c>
      <c r="Q443" s="111">
        <f t="shared" si="91"/>
        <v>32</v>
      </c>
      <c r="R443" s="76" t="str">
        <f>IF(OR('MAPAS DE RIESGOS INHER Y RESID'!$G$7='MATRIZ DE RIESGOS DE SST'!Q443,Q443&lt;'MAPAS DE RIESGOS INHER Y RESID'!$G$3+1),'MAPAS DE RIESGOS INHER Y RESID'!$M$6,IF(OR('MAPAS DE RIESGOS INHER Y RESID'!$H$5='MATRIZ DE RIESGOS DE SST'!Q443,Q443&lt;'MAPAS DE RIESGOS INHER Y RESID'!$I$5+1),'MAPAS DE RIESGOS INHER Y RESID'!$M$5,IF(OR('MAPAS DE RIESGOS INHER Y RESID'!$I$4='MATRIZ DE RIESGOS DE SST'!Q443,Q443&lt;'MAPAS DE RIESGOS INHER Y RESID'!$J$4+1),'MAPAS DE RIESGOS INHER Y RESID'!$M$4,'MAPAS DE RIESGOS INHER Y RESID'!$M$3)))</f>
        <v>MODERADO</v>
      </c>
      <c r="S443" s="116"/>
      <c r="T443" s="116" t="s">
        <v>629</v>
      </c>
      <c r="U443" s="116" t="s">
        <v>630</v>
      </c>
      <c r="V443" s="117" t="s">
        <v>631</v>
      </c>
      <c r="W443" s="118" t="s">
        <v>177</v>
      </c>
      <c r="X443" s="92">
        <f>VLOOKUP(W443,'MAPAS DE RIESGOS INHER Y RESID'!$E$16:$F$18,2,FALSE)</f>
        <v>0.9</v>
      </c>
      <c r="Y443" s="119">
        <f t="shared" si="92"/>
        <v>3.1999999999999993</v>
      </c>
      <c r="Z443" s="76" t="str">
        <f>IF(OR('MAPAS DE RIESGOS INHER Y RESID'!$G$18='MATRIZ DE RIESGOS DE SST'!Y443,Y443&lt;'MAPAS DE RIESGOS INHER Y RESID'!$G$16+1),'MAPAS DE RIESGOS INHER Y RESID'!$M$19,IF(OR('MAPAS DE RIESGOS INHER Y RESID'!$H$17='MATRIZ DE RIESGOS DE SST'!Y443,Y443&lt;'MAPAS DE RIESGOS INHER Y RESID'!$I$18+1),'MAPAS DE RIESGOS INHER Y RESID'!$M$18,IF(OR('MAPAS DE RIESGOS INHER Y RESID'!$I$17='MATRIZ DE RIESGOS DE SST'!Y443,Y443&lt;'MAPAS DE RIESGOS INHER Y RESID'!$J$17+1),'MAPAS DE RIESGOS INHER Y RESID'!$M$17,'MAPAS DE RIESGOS INHER Y RESID'!$M$16)))</f>
        <v>BAJO</v>
      </c>
      <c r="AA443" s="99" t="str">
        <f>VLOOKUP('MATRIZ DE RIESGOS DE SST'!Z443,'TABLA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44" spans="1:27" s="27" customFormat="1" ht="195" x14ac:dyDescent="0.25">
      <c r="A444" s="123"/>
      <c r="B444" s="123"/>
      <c r="C444" s="123"/>
      <c r="D444" s="123"/>
      <c r="E444" s="123"/>
      <c r="F444" s="123"/>
      <c r="G444" s="123"/>
      <c r="H444" s="123"/>
      <c r="I444" s="123"/>
      <c r="J444" s="101" t="s">
        <v>301</v>
      </c>
      <c r="K444" s="100" t="s">
        <v>402</v>
      </c>
      <c r="L444" s="101" t="s">
        <v>763</v>
      </c>
      <c r="M444" s="76" t="s">
        <v>182</v>
      </c>
      <c r="N444" s="111">
        <f>VLOOKUP('MATRIZ DE RIESGOS DE SST'!M444,'MAPAS DE RIESGOS INHER Y RESID'!$E$3:$F$7,2,FALSE)</f>
        <v>2</v>
      </c>
      <c r="O444" s="76" t="s">
        <v>186</v>
      </c>
      <c r="P444" s="111">
        <f>VLOOKUP('MATRIZ DE RIESGOS DE SST'!O444,'MAPAS DE RIESGOS INHER Y RESID'!$O$3:$P$7,2,FALSE)</f>
        <v>16</v>
      </c>
      <c r="Q444" s="111">
        <f t="shared" si="91"/>
        <v>32</v>
      </c>
      <c r="R444" s="76" t="str">
        <f>IF(OR('MAPAS DE RIESGOS INHER Y RESID'!$G$7='MATRIZ DE RIESGOS DE SST'!Q444,Q444&lt;'MAPAS DE RIESGOS INHER Y RESID'!$G$3+1),'MAPAS DE RIESGOS INHER Y RESID'!$M$6,IF(OR('MAPAS DE RIESGOS INHER Y RESID'!$H$5='MATRIZ DE RIESGOS DE SST'!Q444,Q444&lt;'MAPAS DE RIESGOS INHER Y RESID'!$I$5+1),'MAPAS DE RIESGOS INHER Y RESID'!$M$5,IF(OR('MAPAS DE RIESGOS INHER Y RESID'!$I$4='MATRIZ DE RIESGOS DE SST'!Q444,Q444&lt;'MAPAS DE RIESGOS INHER Y RESID'!$J$4+1),'MAPAS DE RIESGOS INHER Y RESID'!$M$4,'MAPAS DE RIESGOS INHER Y RESID'!$M$3)))</f>
        <v>MODERADO</v>
      </c>
      <c r="S444" s="116" t="s">
        <v>633</v>
      </c>
      <c r="T444" s="116"/>
      <c r="U444" s="116" t="s">
        <v>404</v>
      </c>
      <c r="V444" s="117"/>
      <c r="W444" s="118" t="s">
        <v>177</v>
      </c>
      <c r="X444" s="92">
        <f>VLOOKUP(W444,'MAPAS DE RIESGOS INHER Y RESID'!$E$16:$F$18,2,FALSE)</f>
        <v>0.9</v>
      </c>
      <c r="Y444" s="119">
        <f t="shared" si="92"/>
        <v>3.1999999999999993</v>
      </c>
      <c r="Z444" s="76" t="str">
        <f>IF(OR('MAPAS DE RIESGOS INHER Y RESID'!$G$18='MATRIZ DE RIESGOS DE SST'!Y444,Y444&lt;'MAPAS DE RIESGOS INHER Y RESID'!$G$16+1),'MAPAS DE RIESGOS INHER Y RESID'!$M$19,IF(OR('MAPAS DE RIESGOS INHER Y RESID'!$H$17='MATRIZ DE RIESGOS DE SST'!Y444,Y444&lt;'MAPAS DE RIESGOS INHER Y RESID'!$I$18+1),'MAPAS DE RIESGOS INHER Y RESID'!$M$18,IF(OR('MAPAS DE RIESGOS INHER Y RESID'!$I$17='MATRIZ DE RIESGOS DE SST'!Y444,Y444&lt;'MAPAS DE RIESGOS INHER Y RESID'!$J$17+1),'MAPAS DE RIESGOS INHER Y RESID'!$M$17,'MAPAS DE RIESGOS INHER Y RESID'!$M$16)))</f>
        <v>BAJO</v>
      </c>
      <c r="AA444" s="99" t="str">
        <f>VLOOKUP('MATRIZ DE RIESGOS DE SST'!Z444,'TABLA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45" spans="1:27" ht="156" x14ac:dyDescent="0.25">
      <c r="A445" s="123"/>
      <c r="B445" s="123"/>
      <c r="C445" s="123"/>
      <c r="D445" s="123"/>
      <c r="E445" s="123"/>
      <c r="F445" s="123"/>
      <c r="G445" s="123"/>
      <c r="H445" s="123"/>
      <c r="I445" s="123"/>
      <c r="J445" s="100" t="s">
        <v>489</v>
      </c>
      <c r="K445" s="100" t="s">
        <v>634</v>
      </c>
      <c r="L445" s="101" t="s">
        <v>491</v>
      </c>
      <c r="M445" s="76" t="s">
        <v>182</v>
      </c>
      <c r="N445" s="111">
        <f>VLOOKUP('MATRIZ DE RIESGOS DE SST'!M445,'MAPAS DE RIESGOS INHER Y RESID'!$E$3:$F$7,2,FALSE)</f>
        <v>2</v>
      </c>
      <c r="O445" s="76" t="s">
        <v>186</v>
      </c>
      <c r="P445" s="111">
        <f>VLOOKUP('MATRIZ DE RIESGOS DE SST'!O445,'MAPAS DE RIESGOS INHER Y RESID'!$O$3:$P$7,2,FALSE)</f>
        <v>16</v>
      </c>
      <c r="Q445" s="111">
        <f t="shared" ref="Q445:Q447" si="93">+N445*P445</f>
        <v>32</v>
      </c>
      <c r="R445" s="76" t="str">
        <f>IF(OR('MAPAS DE RIESGOS INHER Y RESID'!$G$7='MATRIZ DE RIESGOS DE SST'!Q445,Q445&lt;'MAPAS DE RIESGOS INHER Y RESID'!$G$3+1),'MAPAS DE RIESGOS INHER Y RESID'!$M$6,IF(OR('MAPAS DE RIESGOS INHER Y RESID'!$H$5='MATRIZ DE RIESGOS DE SST'!Q445,Q445&lt;'MAPAS DE RIESGOS INHER Y RESID'!$I$5+1),'MAPAS DE RIESGOS INHER Y RESID'!$M$5,IF(OR('MAPAS DE RIESGOS INHER Y RESID'!$I$4='MATRIZ DE RIESGOS DE SST'!Q445,Q445&lt;'MAPAS DE RIESGOS INHER Y RESID'!$J$4+1),'MAPAS DE RIESGOS INHER Y RESID'!$M$4,'MAPAS DE RIESGOS INHER Y RESID'!$M$3)))</f>
        <v>MODERADO</v>
      </c>
      <c r="S445" s="116"/>
      <c r="T445" s="116"/>
      <c r="U445" s="116" t="s">
        <v>642</v>
      </c>
      <c r="V445" s="117" t="s">
        <v>635</v>
      </c>
      <c r="W445" s="118" t="s">
        <v>176</v>
      </c>
      <c r="X445" s="92">
        <f>VLOOKUP(W445,'MAPAS DE RIESGOS INHER Y RESID'!$E$16:$F$18,2,FALSE)</f>
        <v>0.4</v>
      </c>
      <c r="Y445" s="119">
        <f t="shared" ref="Y445:Y447" si="94">Q445-(Q445*X445)</f>
        <v>19.2</v>
      </c>
      <c r="Z445" s="76" t="str">
        <f>IF(OR('MAPAS DE RIESGOS INHER Y RESID'!$G$18='MATRIZ DE RIESGOS DE SST'!Y445,Y445&lt;'MAPAS DE RIESGOS INHER Y RESID'!$G$16+1),'MAPAS DE RIESGOS INHER Y RESID'!$M$19,IF(OR('MAPAS DE RIESGOS INHER Y RESID'!$H$17='MATRIZ DE RIESGOS DE SST'!Y445,Y445&lt;'MAPAS DE RIESGOS INHER Y RESID'!$I$18+1),'MAPAS DE RIESGOS INHER Y RESID'!$M$18,IF(OR('MAPAS DE RIESGOS INHER Y RESID'!$I$17='MATRIZ DE RIESGOS DE SST'!Y445,Y445&lt;'MAPAS DE RIESGOS INHER Y RESID'!$J$17+1),'MAPAS DE RIESGOS INHER Y RESID'!$M$17,'MAPAS DE RIESGOS INHER Y RESID'!$M$16)))</f>
        <v>MODERADO</v>
      </c>
      <c r="AA445" s="99" t="str">
        <f>VLOOKUP('MATRIZ DE RIESGOS DE SST'!Z445,'TABLA DE CRITERIOS'!$A$25:$B$28,2,FALSE)</f>
        <v>Reforzar la divulgación y aplicación de los controles existentes para mejorar su eficacia o complementar dichos controles estableciendo el plan de acción necesario, teniendo en cuenta la jerarquía de definición de controles.</v>
      </c>
    </row>
    <row r="446" spans="1:27" ht="195" x14ac:dyDescent="0.25">
      <c r="A446" s="123"/>
      <c r="B446" s="123"/>
      <c r="C446" s="123"/>
      <c r="D446" s="123"/>
      <c r="E446" s="123"/>
      <c r="F446" s="123"/>
      <c r="G446" s="123"/>
      <c r="H446" s="123"/>
      <c r="I446" s="123"/>
      <c r="J446" s="101" t="s">
        <v>512</v>
      </c>
      <c r="K446" s="100" t="s">
        <v>636</v>
      </c>
      <c r="L446" s="101" t="s">
        <v>102</v>
      </c>
      <c r="M446" s="76" t="s">
        <v>182</v>
      </c>
      <c r="N446" s="111">
        <f>VLOOKUP('MATRIZ DE RIESGOS DE SST'!M446,'MAPAS DE RIESGOS INHER Y RESID'!$E$3:$F$7,2,FALSE)</f>
        <v>2</v>
      </c>
      <c r="O446" s="76" t="s">
        <v>187</v>
      </c>
      <c r="P446" s="111">
        <f>VLOOKUP('MATRIZ DE RIESGOS DE SST'!O446,'MAPAS DE RIESGOS INHER Y RESID'!$O$3:$P$7,2,FALSE)</f>
        <v>256</v>
      </c>
      <c r="Q446" s="111">
        <f t="shared" si="93"/>
        <v>512</v>
      </c>
      <c r="R446" s="76" t="str">
        <f>IF(OR('MAPAS DE RIESGOS INHER Y RESID'!$G$7='MATRIZ DE RIESGOS DE SST'!Q446,Q446&lt;'MAPAS DE RIESGOS INHER Y RESID'!$G$3+1),'MAPAS DE RIESGOS INHER Y RESID'!$M$6,IF(OR('MAPAS DE RIESGOS INHER Y RESID'!$H$5='MATRIZ DE RIESGOS DE SST'!Q446,Q446&lt;'MAPAS DE RIESGOS INHER Y RESID'!$I$5+1),'MAPAS DE RIESGOS INHER Y RESID'!$M$5,IF(OR('MAPAS DE RIESGOS INHER Y RESID'!$I$4='MATRIZ DE RIESGOS DE SST'!Q446,Q446&lt;'MAPAS DE RIESGOS INHER Y RESID'!$J$4+1),'MAPAS DE RIESGOS INHER Y RESID'!$M$4,'MAPAS DE RIESGOS INHER Y RESID'!$M$3)))</f>
        <v>ALTO</v>
      </c>
      <c r="S446" s="116"/>
      <c r="T446" s="116" t="s">
        <v>638</v>
      </c>
      <c r="U446" s="116" t="s">
        <v>637</v>
      </c>
      <c r="V446" s="117" t="s">
        <v>510</v>
      </c>
      <c r="W446" s="118" t="s">
        <v>177</v>
      </c>
      <c r="X446" s="92">
        <f>VLOOKUP(W446,'MAPAS DE RIESGOS INHER Y RESID'!$E$16:$F$18,2,FALSE)</f>
        <v>0.9</v>
      </c>
      <c r="Y446" s="119">
        <f t="shared" si="94"/>
        <v>51.199999999999989</v>
      </c>
      <c r="Z446" s="76" t="str">
        <f>IF(OR('MAPAS DE RIESGOS INHER Y RESID'!$G$18='MATRIZ DE RIESGOS DE SST'!Y446,Y446&lt;'MAPAS DE RIESGOS INHER Y RESID'!$G$16+1),'MAPAS DE RIESGOS INHER Y RESID'!$M$19,IF(OR('MAPAS DE RIESGOS INHER Y RESID'!$H$17='MATRIZ DE RIESGOS DE SST'!Y446,Y446&lt;'MAPAS DE RIESGOS INHER Y RESID'!$I$18+1),'MAPAS DE RIESGOS INHER Y RESID'!$M$18,IF(OR('MAPAS DE RIESGOS INHER Y RESID'!$I$17='MATRIZ DE RIESGOS DE SST'!Y446,Y446&lt;'MAPAS DE RIESGOS INHER Y RESID'!$J$17+1),'MAPAS DE RIESGOS INHER Y RESID'!$M$17,'MAPAS DE RIESGOS INHER Y RESID'!$M$16)))</f>
        <v>MODERADO</v>
      </c>
      <c r="AA446" s="99" t="str">
        <f>VLOOKUP('MATRIZ DE RIESGOS DE SST'!Z446,'TABLA DE CRITERIOS'!$A$25:$B$28,2,FALSE)</f>
        <v>Reforzar la divulgación y aplicación de los controles existentes para mejorar su eficacia o complementar dichos controles estableciendo el plan de acción necesario, teniendo en cuenta la jerarquía de definición de controles.</v>
      </c>
    </row>
    <row r="447" spans="1:27" ht="234" x14ac:dyDescent="0.25">
      <c r="A447" s="123"/>
      <c r="B447" s="123"/>
      <c r="C447" s="123"/>
      <c r="D447" s="123"/>
      <c r="E447" s="123"/>
      <c r="F447" s="123"/>
      <c r="G447" s="123"/>
      <c r="H447" s="123"/>
      <c r="I447" s="123"/>
      <c r="J447" s="100" t="s">
        <v>513</v>
      </c>
      <c r="K447" s="100" t="s">
        <v>636</v>
      </c>
      <c r="L447" s="101" t="s">
        <v>640</v>
      </c>
      <c r="M447" s="76" t="s">
        <v>182</v>
      </c>
      <c r="N447" s="111">
        <f>VLOOKUP('MATRIZ DE RIESGOS DE SST'!M447,'MAPAS DE RIESGOS INHER Y RESID'!$E$3:$F$7,2,FALSE)</f>
        <v>2</v>
      </c>
      <c r="O447" s="76" t="s">
        <v>187</v>
      </c>
      <c r="P447" s="111">
        <f>VLOOKUP('MATRIZ DE RIESGOS DE SST'!O447,'MAPAS DE RIESGOS INHER Y RESID'!$O$3:$P$7,2,FALSE)</f>
        <v>256</v>
      </c>
      <c r="Q447" s="111">
        <f t="shared" si="93"/>
        <v>512</v>
      </c>
      <c r="R447" s="76" t="str">
        <f>IF(OR('MAPAS DE RIESGOS INHER Y RESID'!$G$7='MATRIZ DE RIESGOS DE SST'!Q447,Q447&lt;'MAPAS DE RIESGOS INHER Y RESID'!$G$3+1),'MAPAS DE RIESGOS INHER Y RESID'!$M$6,IF(OR('MAPAS DE RIESGOS INHER Y RESID'!$H$5='MATRIZ DE RIESGOS DE SST'!Q447,Q447&lt;'MAPAS DE RIESGOS INHER Y RESID'!$I$5+1),'MAPAS DE RIESGOS INHER Y RESID'!$M$5,IF(OR('MAPAS DE RIESGOS INHER Y RESID'!$I$4='MATRIZ DE RIESGOS DE SST'!Q447,Q447&lt;'MAPAS DE RIESGOS INHER Y RESID'!$J$4+1),'MAPAS DE RIESGOS INHER Y RESID'!$M$4,'MAPAS DE RIESGOS INHER Y RESID'!$M$3)))</f>
        <v>ALTO</v>
      </c>
      <c r="S447" s="116"/>
      <c r="T447" s="116" t="s">
        <v>639</v>
      </c>
      <c r="U447" s="116" t="s">
        <v>641</v>
      </c>
      <c r="V447" s="117" t="s">
        <v>523</v>
      </c>
      <c r="W447" s="118" t="s">
        <v>177</v>
      </c>
      <c r="X447" s="92">
        <f>VLOOKUP(W447,'MAPAS DE RIESGOS INHER Y RESID'!$E$16:$F$18,2,FALSE)</f>
        <v>0.9</v>
      </c>
      <c r="Y447" s="119">
        <f t="shared" si="94"/>
        <v>51.199999999999989</v>
      </c>
      <c r="Z447" s="76" t="str">
        <f>IF(OR('MAPAS DE RIESGOS INHER Y RESID'!$G$18='MATRIZ DE RIESGOS DE SST'!Y447,Y447&lt;'MAPAS DE RIESGOS INHER Y RESID'!$G$16+1),'MAPAS DE RIESGOS INHER Y RESID'!$M$19,IF(OR('MAPAS DE RIESGOS INHER Y RESID'!$H$17='MATRIZ DE RIESGOS DE SST'!Y447,Y447&lt;'MAPAS DE RIESGOS INHER Y RESID'!$I$18+1),'MAPAS DE RIESGOS INHER Y RESID'!$M$18,IF(OR('MAPAS DE RIESGOS INHER Y RESID'!$I$17='MATRIZ DE RIESGOS DE SST'!Y447,Y447&lt;'MAPAS DE RIESGOS INHER Y RESID'!$J$17+1),'MAPAS DE RIESGOS INHER Y RESID'!$M$17,'MAPAS DE RIESGOS INHER Y RESID'!$M$16)))</f>
        <v>MODERADO</v>
      </c>
      <c r="AA447" s="99" t="str">
        <f>VLOOKUP('MATRIZ DE RIESGOS DE SST'!Z447,'TABLA DE CRITERIOS'!$A$25:$B$28,2,FALSE)</f>
        <v>Reforzar la divulgación y aplicación de los controles existentes para mejorar su eficacia o complementar dichos controles estableciendo el plan de acción necesario, teniendo en cuenta la jerarquía de definición de controles.</v>
      </c>
    </row>
    <row r="448" spans="1:27" ht="273" x14ac:dyDescent="0.25">
      <c r="A448" s="123"/>
      <c r="B448" s="123"/>
      <c r="C448" s="123"/>
      <c r="D448" s="123"/>
      <c r="E448" s="123"/>
      <c r="F448" s="123"/>
      <c r="G448" s="123"/>
      <c r="H448" s="123"/>
      <c r="I448" s="123"/>
      <c r="J448" s="101" t="s">
        <v>569</v>
      </c>
      <c r="K448" s="100" t="s">
        <v>643</v>
      </c>
      <c r="L448" s="101" t="s">
        <v>116</v>
      </c>
      <c r="M448" s="76" t="s">
        <v>182</v>
      </c>
      <c r="N448" s="111">
        <f>VLOOKUP('MATRIZ DE RIESGOS DE SST'!M448,'MAPAS DE RIESGOS INHER Y RESID'!$E$3:$F$7,2,FALSE)</f>
        <v>2</v>
      </c>
      <c r="O448" s="76" t="s">
        <v>187</v>
      </c>
      <c r="P448" s="111">
        <f>VLOOKUP('MATRIZ DE RIESGOS DE SST'!O448,'MAPAS DE RIESGOS INHER Y RESID'!$O$3:$P$7,2,FALSE)</f>
        <v>256</v>
      </c>
      <c r="Q448" s="111">
        <f>+N448*P448</f>
        <v>512</v>
      </c>
      <c r="R448" s="76" t="str">
        <f>IF(OR('MAPAS DE RIESGOS INHER Y RESID'!$G$7='MATRIZ DE RIESGOS DE SST'!Q448,Q448&lt;'MAPAS DE RIESGOS INHER Y RESID'!$G$3+1),'MAPAS DE RIESGOS INHER Y RESID'!$M$6,IF(OR('MAPAS DE RIESGOS INHER Y RESID'!$H$5='MATRIZ DE RIESGOS DE SST'!Q448,Q448&lt;'MAPAS DE RIESGOS INHER Y RESID'!$I$5+1),'MAPAS DE RIESGOS INHER Y RESID'!$M$5,IF(OR('MAPAS DE RIESGOS INHER Y RESID'!$I$4='MATRIZ DE RIESGOS DE SST'!Q448,Q448&lt;'MAPAS DE RIESGOS INHER Y RESID'!$J$4+1),'MAPAS DE RIESGOS INHER Y RESID'!$M$4,'MAPAS DE RIESGOS INHER Y RESID'!$M$3)))</f>
        <v>ALTO</v>
      </c>
      <c r="S448" s="116"/>
      <c r="T448" s="116" t="s">
        <v>639</v>
      </c>
      <c r="U448" s="116"/>
      <c r="V448" s="117" t="s">
        <v>644</v>
      </c>
      <c r="W448" s="118" t="s">
        <v>177</v>
      </c>
      <c r="X448" s="92">
        <f>VLOOKUP(W448,'MAPAS DE RIESGOS INHER Y RESID'!$E$16:$F$18,2,FALSE)</f>
        <v>0.9</v>
      </c>
      <c r="Y448" s="119">
        <f>Q448-(Q448*X448)</f>
        <v>51.199999999999989</v>
      </c>
      <c r="Z448" s="76" t="str">
        <f>IF(OR('MAPAS DE RIESGOS INHER Y RESID'!$G$18='MATRIZ DE RIESGOS DE SST'!Y448,Y448&lt;'MAPAS DE RIESGOS INHER Y RESID'!$G$16+1),'MAPAS DE RIESGOS INHER Y RESID'!$M$19,IF(OR('MAPAS DE RIESGOS INHER Y RESID'!$H$17='MATRIZ DE RIESGOS DE SST'!Y448,Y448&lt;'MAPAS DE RIESGOS INHER Y RESID'!$I$18+1),'MAPAS DE RIESGOS INHER Y RESID'!$M$18,IF(OR('MAPAS DE RIESGOS INHER Y RESID'!$I$17='MATRIZ DE RIESGOS DE SST'!Y448,Y448&lt;'MAPAS DE RIESGOS INHER Y RESID'!$J$17+1),'MAPAS DE RIESGOS INHER Y RESID'!$M$17,'MAPAS DE RIESGOS INHER Y RESID'!$M$16)))</f>
        <v>MODERADO</v>
      </c>
      <c r="AA448" s="99" t="str">
        <f>VLOOKUP('MATRIZ DE RIESGOS DE SST'!Z448,'TABLA DE CRITERIOS'!$A$25:$B$28,2,FALSE)</f>
        <v>Reforzar la divulgación y aplicación de los controles existentes para mejorar su eficacia o complementar dichos controles estableciendo el plan de acción necesario, teniendo en cuenta la jerarquía de definición de controles.</v>
      </c>
    </row>
    <row r="449" spans="1:27" ht="195" x14ac:dyDescent="0.25">
      <c r="A449" s="122" t="s">
        <v>531</v>
      </c>
      <c r="B449" s="122" t="s">
        <v>668</v>
      </c>
      <c r="C449" s="122" t="s">
        <v>245</v>
      </c>
      <c r="D449" s="122"/>
      <c r="E449" s="122" t="s">
        <v>245</v>
      </c>
      <c r="F449" s="122" t="s">
        <v>245</v>
      </c>
      <c r="G449" s="122"/>
      <c r="H449" s="122"/>
      <c r="I449" s="122" t="s">
        <v>740</v>
      </c>
      <c r="J449" s="99" t="s">
        <v>276</v>
      </c>
      <c r="K449" s="102" t="s">
        <v>309</v>
      </c>
      <c r="L449" s="99" t="s">
        <v>684</v>
      </c>
      <c r="M449" s="76" t="s">
        <v>183</v>
      </c>
      <c r="N449" s="111">
        <f>VLOOKUP('MATRIZ DE RIESGOS DE SST'!M449,'MAPAS DE RIESGOS INHER Y RESID'!$E$3:$F$7,2,FALSE)</f>
        <v>1</v>
      </c>
      <c r="O449" s="76" t="s">
        <v>185</v>
      </c>
      <c r="P449" s="111">
        <f>VLOOKUP('MATRIZ DE RIESGOS DE SST'!O449,'MAPAS DE RIESGOS INHER Y RESID'!$O$3:$P$7,2,FALSE)</f>
        <v>4</v>
      </c>
      <c r="Q449" s="111">
        <f t="shared" ref="Q449:Q471" si="95">+N449*P449</f>
        <v>4</v>
      </c>
      <c r="R449" s="76" t="str">
        <f>IF(OR('MAPAS DE RIESGOS INHER Y RESID'!$G$7='MATRIZ DE RIESGOS DE SST'!Q449,Q449&lt;'MAPAS DE RIESGOS INHER Y RESID'!$G$3+1),'MAPAS DE RIESGOS INHER Y RESID'!$M$6,IF(OR('MAPAS DE RIESGOS INHER Y RESID'!$H$5='MATRIZ DE RIESGOS DE SST'!Q449,Q449&lt;'MAPAS DE RIESGOS INHER Y RESID'!$I$5+1),'MAPAS DE RIESGOS INHER Y RESID'!$M$5,IF(OR('MAPAS DE RIESGOS INHER Y RESID'!$I$4='MATRIZ DE RIESGOS DE SST'!Q449,Q449&lt;'MAPAS DE RIESGOS INHER Y RESID'!$J$4+1),'MAPAS DE RIESGOS INHER Y RESID'!$M$4,'MAPAS DE RIESGOS INHER Y RESID'!$M$3)))</f>
        <v>BAJO</v>
      </c>
      <c r="S449" s="116"/>
      <c r="T449" s="116" t="s">
        <v>688</v>
      </c>
      <c r="U449" s="116" t="s">
        <v>653</v>
      </c>
      <c r="V449" s="117"/>
      <c r="W449" s="118" t="s">
        <v>176</v>
      </c>
      <c r="X449" s="92">
        <f>VLOOKUP(W449,'MAPAS DE RIESGOS INHER Y RESID'!$E$16:$F$18,2,FALSE)</f>
        <v>0.4</v>
      </c>
      <c r="Y449" s="119">
        <f t="shared" ref="Y449:Y471" si="96">Q449-(Q449*X449)</f>
        <v>2.4</v>
      </c>
      <c r="Z449" s="76" t="str">
        <f>IF(OR('MAPAS DE RIESGOS INHER Y RESID'!$G$18='MATRIZ DE RIESGOS DE SST'!Y449,Y449&lt;'MAPAS DE RIESGOS INHER Y RESID'!$G$16+1),'MAPAS DE RIESGOS INHER Y RESID'!$M$19,IF(OR('MAPAS DE RIESGOS INHER Y RESID'!$H$17='MATRIZ DE RIESGOS DE SST'!Y449,Y449&lt;'MAPAS DE RIESGOS INHER Y RESID'!$I$18+1),'MAPAS DE RIESGOS INHER Y RESID'!$M$18,IF(OR('MAPAS DE RIESGOS INHER Y RESID'!$I$17='MATRIZ DE RIESGOS DE SST'!Y449,Y449&lt;'MAPAS DE RIESGOS INHER Y RESID'!$J$17+1),'MAPAS DE RIESGOS INHER Y RESID'!$M$17,'MAPAS DE RIESGOS INHER Y RESID'!$M$16)))</f>
        <v>BAJO</v>
      </c>
      <c r="AA449" s="99" t="str">
        <f>VLOOKUP('MATRIZ DE RIESGOS DE SST'!Z449,'TABLA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50" spans="1:27" ht="195" x14ac:dyDescent="0.25">
      <c r="A450" s="123"/>
      <c r="B450" s="123"/>
      <c r="C450" s="123"/>
      <c r="D450" s="123"/>
      <c r="E450" s="123"/>
      <c r="F450" s="123"/>
      <c r="G450" s="123"/>
      <c r="H450" s="123"/>
      <c r="I450" s="123"/>
      <c r="J450" s="99" t="s">
        <v>277</v>
      </c>
      <c r="K450" s="102" t="s">
        <v>311</v>
      </c>
      <c r="L450" s="99" t="s">
        <v>685</v>
      </c>
      <c r="M450" s="76" t="s">
        <v>176</v>
      </c>
      <c r="N450" s="111">
        <f>VLOOKUP('MATRIZ DE RIESGOS DE SST'!M450,'MAPAS DE RIESGOS INHER Y RESID'!$E$3:$F$7,2,FALSE)</f>
        <v>3</v>
      </c>
      <c r="O450" s="76" t="s">
        <v>186</v>
      </c>
      <c r="P450" s="111">
        <f>VLOOKUP('MATRIZ DE RIESGOS DE SST'!O450,'MAPAS DE RIESGOS INHER Y RESID'!$O$3:$P$7,2,FALSE)</f>
        <v>16</v>
      </c>
      <c r="Q450" s="111">
        <f t="shared" si="95"/>
        <v>48</v>
      </c>
      <c r="R450" s="76" t="str">
        <f>IF(OR('MAPAS DE RIESGOS INHER Y RESID'!$G$7='MATRIZ DE RIESGOS DE SST'!Q450,Q450&lt;'MAPAS DE RIESGOS INHER Y RESID'!$G$3+1),'MAPAS DE RIESGOS INHER Y RESID'!$M$6,IF(OR('MAPAS DE RIESGOS INHER Y RESID'!$H$5='MATRIZ DE RIESGOS DE SST'!Q450,Q450&lt;'MAPAS DE RIESGOS INHER Y RESID'!$I$5+1),'MAPAS DE RIESGOS INHER Y RESID'!$M$5,IF(OR('MAPAS DE RIESGOS INHER Y RESID'!$I$4='MATRIZ DE RIESGOS DE SST'!Q450,Q450&lt;'MAPAS DE RIESGOS INHER Y RESID'!$J$4+1),'MAPAS DE RIESGOS INHER Y RESID'!$M$4,'MAPAS DE RIESGOS INHER Y RESID'!$M$3)))</f>
        <v>MODERADO</v>
      </c>
      <c r="S450" s="116"/>
      <c r="T450" s="116"/>
      <c r="U450" s="116" t="s">
        <v>689</v>
      </c>
      <c r="V450" s="117"/>
      <c r="W450" s="118" t="s">
        <v>177</v>
      </c>
      <c r="X450" s="92">
        <f>VLOOKUP(W450,'MAPAS DE RIESGOS INHER Y RESID'!$E$16:$F$18,2,FALSE)</f>
        <v>0.9</v>
      </c>
      <c r="Y450" s="119">
        <f t="shared" si="96"/>
        <v>4.7999999999999972</v>
      </c>
      <c r="Z450" s="76" t="str">
        <f>IF(OR('MAPAS DE RIESGOS INHER Y RESID'!$G$18='MATRIZ DE RIESGOS DE SST'!Y450,Y450&lt;'MAPAS DE RIESGOS INHER Y RESID'!$G$16+1),'MAPAS DE RIESGOS INHER Y RESID'!$M$19,IF(OR('MAPAS DE RIESGOS INHER Y RESID'!$H$17='MATRIZ DE RIESGOS DE SST'!Y450,Y450&lt;'MAPAS DE RIESGOS INHER Y RESID'!$I$18+1),'MAPAS DE RIESGOS INHER Y RESID'!$M$18,IF(OR('MAPAS DE RIESGOS INHER Y RESID'!$I$17='MATRIZ DE RIESGOS DE SST'!Y450,Y450&lt;'MAPAS DE RIESGOS INHER Y RESID'!$J$17+1),'MAPAS DE RIESGOS INHER Y RESID'!$M$17,'MAPAS DE RIESGOS INHER Y RESID'!$M$16)))</f>
        <v>BAJO</v>
      </c>
      <c r="AA450" s="99" t="str">
        <f>VLOOKUP('MATRIZ DE RIESGOS DE SST'!Z450,'TABLA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51" spans="1:27" ht="156" x14ac:dyDescent="0.25">
      <c r="A451" s="123"/>
      <c r="B451" s="123"/>
      <c r="C451" s="123"/>
      <c r="D451" s="123"/>
      <c r="E451" s="123"/>
      <c r="F451" s="123"/>
      <c r="G451" s="123"/>
      <c r="H451" s="123"/>
      <c r="I451" s="123"/>
      <c r="J451" s="100" t="s">
        <v>278</v>
      </c>
      <c r="K451" s="100" t="s">
        <v>314</v>
      </c>
      <c r="L451" s="101" t="s">
        <v>690</v>
      </c>
      <c r="M451" s="76" t="s">
        <v>176</v>
      </c>
      <c r="N451" s="111">
        <f>VLOOKUP('MATRIZ DE RIESGOS DE SST'!M451,'MAPAS DE RIESGOS INHER Y RESID'!$E$3:$F$7,2,FALSE)</f>
        <v>3</v>
      </c>
      <c r="O451" s="76" t="s">
        <v>187</v>
      </c>
      <c r="P451" s="111">
        <f>VLOOKUP('MATRIZ DE RIESGOS DE SST'!O451,'MAPAS DE RIESGOS INHER Y RESID'!$O$3:$P$7,2,FALSE)</f>
        <v>256</v>
      </c>
      <c r="Q451" s="111">
        <f t="shared" si="95"/>
        <v>768</v>
      </c>
      <c r="R451" s="76" t="str">
        <f>IF(OR('MAPAS DE RIESGOS INHER Y RESID'!$G$7='MATRIZ DE RIESGOS DE SST'!Q451,Q451&lt;'MAPAS DE RIESGOS INHER Y RESID'!$G$3+1),'MAPAS DE RIESGOS INHER Y RESID'!$M$6,IF(OR('MAPAS DE RIESGOS INHER Y RESID'!$H$5='MATRIZ DE RIESGOS DE SST'!Q451,Q451&lt;'MAPAS DE RIESGOS INHER Y RESID'!$I$5+1),'MAPAS DE RIESGOS INHER Y RESID'!$M$5,IF(OR('MAPAS DE RIESGOS INHER Y RESID'!$I$4='MATRIZ DE RIESGOS DE SST'!Q451,Q451&lt;'MAPAS DE RIESGOS INHER Y RESID'!$J$4+1),'MAPAS DE RIESGOS INHER Y RESID'!$M$4,'MAPAS DE RIESGOS INHER Y RESID'!$M$3)))</f>
        <v>ALTO</v>
      </c>
      <c r="S451" s="116"/>
      <c r="T451" s="116" t="s">
        <v>693</v>
      </c>
      <c r="U451" s="116" t="s">
        <v>313</v>
      </c>
      <c r="V451" s="117"/>
      <c r="W451" s="118" t="s">
        <v>177</v>
      </c>
      <c r="X451" s="92">
        <f>VLOOKUP(W451,'MAPAS DE RIESGOS INHER Y RESID'!$E$16:$F$18,2,FALSE)</f>
        <v>0.9</v>
      </c>
      <c r="Y451" s="119">
        <f t="shared" si="96"/>
        <v>76.799999999999955</v>
      </c>
      <c r="Z451" s="76" t="str">
        <f>IF(OR('MAPAS DE RIESGOS INHER Y RESID'!$G$18='MATRIZ DE RIESGOS DE SST'!Y451,Y451&lt;'MAPAS DE RIESGOS INHER Y RESID'!$G$16+1),'MAPAS DE RIESGOS INHER Y RESID'!$M$19,IF(OR('MAPAS DE RIESGOS INHER Y RESID'!$H$17='MATRIZ DE RIESGOS DE SST'!Y451,Y451&lt;'MAPAS DE RIESGOS INHER Y RESID'!$I$18+1),'MAPAS DE RIESGOS INHER Y RESID'!$M$18,IF(OR('MAPAS DE RIESGOS INHER Y RESID'!$I$17='MATRIZ DE RIESGOS DE SST'!Y451,Y451&lt;'MAPAS DE RIESGOS INHER Y RESID'!$J$17+1),'MAPAS DE RIESGOS INHER Y RESID'!$M$17,'MAPAS DE RIESGOS INHER Y RESID'!$M$16)))</f>
        <v>MODERADO</v>
      </c>
      <c r="AA451" s="99" t="str">
        <f>VLOOKUP('MATRIZ DE RIESGOS DE SST'!Z451,'TABLA DE CRITERIOS'!$A$25:$B$28,2,FALSE)</f>
        <v>Reforzar la divulgación y aplicación de los controles existentes para mejorar su eficacia o complementar dichos controles estableciendo el plan de acción necesario, teniendo en cuenta la jerarquía de definición de controles.</v>
      </c>
    </row>
    <row r="452" spans="1:27" ht="195" x14ac:dyDescent="0.25">
      <c r="A452" s="123"/>
      <c r="B452" s="123"/>
      <c r="C452" s="123"/>
      <c r="D452" s="123"/>
      <c r="E452" s="123"/>
      <c r="F452" s="123"/>
      <c r="G452" s="123"/>
      <c r="H452" s="123"/>
      <c r="I452" s="123"/>
      <c r="J452" s="101" t="s">
        <v>280</v>
      </c>
      <c r="K452" s="100" t="s">
        <v>702</v>
      </c>
      <c r="L452" s="101" t="s">
        <v>694</v>
      </c>
      <c r="M452" s="76" t="s">
        <v>182</v>
      </c>
      <c r="N452" s="111">
        <f>VLOOKUP('MATRIZ DE RIESGOS DE SST'!M452,'MAPAS DE RIESGOS INHER Y RESID'!$E$3:$F$7,2,FALSE)</f>
        <v>2</v>
      </c>
      <c r="O452" s="76" t="s">
        <v>186</v>
      </c>
      <c r="P452" s="111">
        <f>VLOOKUP('MATRIZ DE RIESGOS DE SST'!O452,'MAPAS DE RIESGOS INHER Y RESID'!$O$3:$P$7,2,FALSE)</f>
        <v>16</v>
      </c>
      <c r="Q452" s="111">
        <f t="shared" si="95"/>
        <v>32</v>
      </c>
      <c r="R452" s="76" t="str">
        <f>IF(OR('MAPAS DE RIESGOS INHER Y RESID'!$G$7='MATRIZ DE RIESGOS DE SST'!Q452,Q452&lt;'MAPAS DE RIESGOS INHER Y RESID'!$G$3+1),'MAPAS DE RIESGOS INHER Y RESID'!$M$6,IF(OR('MAPAS DE RIESGOS INHER Y RESID'!$H$5='MATRIZ DE RIESGOS DE SST'!Q452,Q452&lt;'MAPAS DE RIESGOS INHER Y RESID'!$I$5+1),'MAPAS DE RIESGOS INHER Y RESID'!$M$5,IF(OR('MAPAS DE RIESGOS INHER Y RESID'!$I$4='MATRIZ DE RIESGOS DE SST'!Q452,Q452&lt;'MAPAS DE RIESGOS INHER Y RESID'!$J$4+1),'MAPAS DE RIESGOS INHER Y RESID'!$M$4,'MAPAS DE RIESGOS INHER Y RESID'!$M$3)))</f>
        <v>MODERADO</v>
      </c>
      <c r="S452" s="116"/>
      <c r="T452" s="116" t="s">
        <v>317</v>
      </c>
      <c r="U452" s="116" t="s">
        <v>649</v>
      </c>
      <c r="V452" s="117" t="s">
        <v>697</v>
      </c>
      <c r="W452" s="118" t="s">
        <v>177</v>
      </c>
      <c r="X452" s="92">
        <f>VLOOKUP(W452,'MAPAS DE RIESGOS INHER Y RESID'!$E$16:$F$18,2,FALSE)</f>
        <v>0.9</v>
      </c>
      <c r="Y452" s="119">
        <f t="shared" si="96"/>
        <v>3.1999999999999993</v>
      </c>
      <c r="Z452" s="76" t="str">
        <f>IF(OR('MAPAS DE RIESGOS INHER Y RESID'!$G$18='MATRIZ DE RIESGOS DE SST'!Y452,Y452&lt;'MAPAS DE RIESGOS INHER Y RESID'!$G$16+1),'MAPAS DE RIESGOS INHER Y RESID'!$M$19,IF(OR('MAPAS DE RIESGOS INHER Y RESID'!$H$17='MATRIZ DE RIESGOS DE SST'!Y452,Y452&lt;'MAPAS DE RIESGOS INHER Y RESID'!$I$18+1),'MAPAS DE RIESGOS INHER Y RESID'!$M$18,IF(OR('MAPAS DE RIESGOS INHER Y RESID'!$I$17='MATRIZ DE RIESGOS DE SST'!Y452,Y452&lt;'MAPAS DE RIESGOS INHER Y RESID'!$J$17+1),'MAPAS DE RIESGOS INHER Y RESID'!$M$17,'MAPAS DE RIESGOS INHER Y RESID'!$M$16)))</f>
        <v>BAJO</v>
      </c>
      <c r="AA452" s="99" t="str">
        <f>VLOOKUP('MATRIZ DE RIESGOS DE SST'!Z452,'TABLA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53" spans="1:27" ht="195" x14ac:dyDescent="0.25">
      <c r="A453" s="123"/>
      <c r="B453" s="123"/>
      <c r="C453" s="123"/>
      <c r="D453" s="123"/>
      <c r="E453" s="123"/>
      <c r="F453" s="123"/>
      <c r="G453" s="123"/>
      <c r="H453" s="123"/>
      <c r="I453" s="123"/>
      <c r="J453" s="101" t="s">
        <v>282</v>
      </c>
      <c r="K453" s="100" t="s">
        <v>364</v>
      </c>
      <c r="L453" s="101" t="s">
        <v>694</v>
      </c>
      <c r="M453" s="76" t="s">
        <v>182</v>
      </c>
      <c r="N453" s="111">
        <f>VLOOKUP('MATRIZ DE RIESGOS DE SST'!M453,'MAPAS DE RIESGOS INHER Y RESID'!$E$3:$F$7,2,FALSE)</f>
        <v>2</v>
      </c>
      <c r="O453" s="76" t="s">
        <v>186</v>
      </c>
      <c r="P453" s="111">
        <f>VLOOKUP('MATRIZ DE RIESGOS DE SST'!O453,'MAPAS DE RIESGOS INHER Y RESID'!$O$3:$P$7,2,FALSE)</f>
        <v>16</v>
      </c>
      <c r="Q453" s="111">
        <f t="shared" si="95"/>
        <v>32</v>
      </c>
      <c r="R453" s="76" t="str">
        <f>IF(OR('MAPAS DE RIESGOS INHER Y RESID'!$G$7='MATRIZ DE RIESGOS DE SST'!Q453,Q453&lt;'MAPAS DE RIESGOS INHER Y RESID'!$G$3+1),'MAPAS DE RIESGOS INHER Y RESID'!$M$6,IF(OR('MAPAS DE RIESGOS INHER Y RESID'!$H$5='MATRIZ DE RIESGOS DE SST'!Q453,Q453&lt;'MAPAS DE RIESGOS INHER Y RESID'!$I$5+1),'MAPAS DE RIESGOS INHER Y RESID'!$M$5,IF(OR('MAPAS DE RIESGOS INHER Y RESID'!$I$4='MATRIZ DE RIESGOS DE SST'!Q453,Q453&lt;'MAPAS DE RIESGOS INHER Y RESID'!$J$4+1),'MAPAS DE RIESGOS INHER Y RESID'!$M$4,'MAPAS DE RIESGOS INHER Y RESID'!$M$3)))</f>
        <v>MODERADO</v>
      </c>
      <c r="S453" s="116"/>
      <c r="T453" s="116"/>
      <c r="U453" s="116" t="s">
        <v>649</v>
      </c>
      <c r="V453" s="117" t="s">
        <v>697</v>
      </c>
      <c r="W453" s="118" t="s">
        <v>177</v>
      </c>
      <c r="X453" s="92">
        <f>VLOOKUP(W453,'MAPAS DE RIESGOS INHER Y RESID'!$E$16:$F$18,2,FALSE)</f>
        <v>0.9</v>
      </c>
      <c r="Y453" s="119">
        <f t="shared" si="96"/>
        <v>3.1999999999999993</v>
      </c>
      <c r="Z453" s="76" t="str">
        <f>IF(OR('MAPAS DE RIESGOS INHER Y RESID'!$G$18='MATRIZ DE RIESGOS DE SST'!Y453,Y453&lt;'MAPAS DE RIESGOS INHER Y RESID'!$G$16+1),'MAPAS DE RIESGOS INHER Y RESID'!$M$19,IF(OR('MAPAS DE RIESGOS INHER Y RESID'!$H$17='MATRIZ DE RIESGOS DE SST'!Y453,Y453&lt;'MAPAS DE RIESGOS INHER Y RESID'!$I$18+1),'MAPAS DE RIESGOS INHER Y RESID'!$M$18,IF(OR('MAPAS DE RIESGOS INHER Y RESID'!$I$17='MATRIZ DE RIESGOS DE SST'!Y453,Y453&lt;'MAPAS DE RIESGOS INHER Y RESID'!$J$17+1),'MAPAS DE RIESGOS INHER Y RESID'!$M$17,'MAPAS DE RIESGOS INHER Y RESID'!$M$16)))</f>
        <v>BAJO</v>
      </c>
      <c r="AA453" s="99" t="str">
        <f>VLOOKUP('MATRIZ DE RIESGOS DE SST'!Z453,'TABLA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54" spans="1:27" ht="195" x14ac:dyDescent="0.25">
      <c r="A454" s="123"/>
      <c r="B454" s="123"/>
      <c r="C454" s="123"/>
      <c r="D454" s="123"/>
      <c r="E454" s="123"/>
      <c r="F454" s="123"/>
      <c r="G454" s="123"/>
      <c r="H454" s="123"/>
      <c r="I454" s="123"/>
      <c r="J454" s="101" t="s">
        <v>283</v>
      </c>
      <c r="K454" s="100" t="s">
        <v>325</v>
      </c>
      <c r="L454" s="101" t="s">
        <v>694</v>
      </c>
      <c r="M454" s="76" t="s">
        <v>182</v>
      </c>
      <c r="N454" s="111">
        <f>VLOOKUP('MATRIZ DE RIESGOS DE SST'!M454,'MAPAS DE RIESGOS INHER Y RESID'!$E$3:$F$7,2,FALSE)</f>
        <v>2</v>
      </c>
      <c r="O454" s="76" t="s">
        <v>185</v>
      </c>
      <c r="P454" s="111">
        <f>VLOOKUP('MATRIZ DE RIESGOS DE SST'!O454,'MAPAS DE RIESGOS INHER Y RESID'!$O$3:$P$7,2,FALSE)</f>
        <v>4</v>
      </c>
      <c r="Q454" s="111">
        <f t="shared" si="95"/>
        <v>8</v>
      </c>
      <c r="R454" s="76" t="str">
        <f>IF(OR('MAPAS DE RIESGOS INHER Y RESID'!$G$7='MATRIZ DE RIESGOS DE SST'!Q454,Q454&lt;'MAPAS DE RIESGOS INHER Y RESID'!$G$3+1),'MAPAS DE RIESGOS INHER Y RESID'!$M$6,IF(OR('MAPAS DE RIESGOS INHER Y RESID'!$H$5='MATRIZ DE RIESGOS DE SST'!Q454,Q454&lt;'MAPAS DE RIESGOS INHER Y RESID'!$I$5+1),'MAPAS DE RIESGOS INHER Y RESID'!$M$5,IF(OR('MAPAS DE RIESGOS INHER Y RESID'!$I$4='MATRIZ DE RIESGOS DE SST'!Q454,Q454&lt;'MAPAS DE RIESGOS INHER Y RESID'!$J$4+1),'MAPAS DE RIESGOS INHER Y RESID'!$M$4,'MAPAS DE RIESGOS INHER Y RESID'!$M$3)))</f>
        <v>BAJO</v>
      </c>
      <c r="S454" s="116"/>
      <c r="T454" s="116"/>
      <c r="U454" s="116" t="s">
        <v>649</v>
      </c>
      <c r="V454" s="117" t="s">
        <v>697</v>
      </c>
      <c r="W454" s="118" t="s">
        <v>176</v>
      </c>
      <c r="X454" s="92">
        <f>VLOOKUP(W454,'MAPAS DE RIESGOS INHER Y RESID'!$E$16:$F$18,2,FALSE)</f>
        <v>0.4</v>
      </c>
      <c r="Y454" s="119">
        <f t="shared" si="96"/>
        <v>4.8</v>
      </c>
      <c r="Z454" s="76" t="str">
        <f>IF(OR('MAPAS DE RIESGOS INHER Y RESID'!$G$18='MATRIZ DE RIESGOS DE SST'!Y454,Y454&lt;'MAPAS DE RIESGOS INHER Y RESID'!$G$16+1),'MAPAS DE RIESGOS INHER Y RESID'!$M$19,IF(OR('MAPAS DE RIESGOS INHER Y RESID'!$H$17='MATRIZ DE RIESGOS DE SST'!Y454,Y454&lt;'MAPAS DE RIESGOS INHER Y RESID'!$I$18+1),'MAPAS DE RIESGOS INHER Y RESID'!$M$18,IF(OR('MAPAS DE RIESGOS INHER Y RESID'!$I$17='MATRIZ DE RIESGOS DE SST'!Y454,Y454&lt;'MAPAS DE RIESGOS INHER Y RESID'!$J$17+1),'MAPAS DE RIESGOS INHER Y RESID'!$M$17,'MAPAS DE RIESGOS INHER Y RESID'!$M$16)))</f>
        <v>BAJO</v>
      </c>
      <c r="AA454" s="99" t="str">
        <f>VLOOKUP('MATRIZ DE RIESGOS DE SST'!Z454,'TABLA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55" spans="1:27" ht="195" x14ac:dyDescent="0.25">
      <c r="A455" s="123"/>
      <c r="B455" s="123"/>
      <c r="C455" s="123"/>
      <c r="D455" s="123"/>
      <c r="E455" s="123"/>
      <c r="F455" s="123"/>
      <c r="G455" s="123"/>
      <c r="H455" s="123"/>
      <c r="I455" s="123"/>
      <c r="J455" s="100" t="s">
        <v>284</v>
      </c>
      <c r="K455" s="100" t="s">
        <v>48</v>
      </c>
      <c r="L455" s="101" t="s">
        <v>715</v>
      </c>
      <c r="M455" s="76" t="s">
        <v>183</v>
      </c>
      <c r="N455" s="111">
        <f>VLOOKUP('MATRIZ DE RIESGOS DE SST'!M455,'MAPAS DE RIESGOS INHER Y RESID'!$E$3:$F$7,2,FALSE)</f>
        <v>1</v>
      </c>
      <c r="O455" s="76" t="s">
        <v>186</v>
      </c>
      <c r="P455" s="111">
        <f>VLOOKUP('MATRIZ DE RIESGOS DE SST'!O455,'MAPAS DE RIESGOS INHER Y RESID'!$O$3:$P$7,2,FALSE)</f>
        <v>16</v>
      </c>
      <c r="Q455" s="111">
        <f t="shared" si="95"/>
        <v>16</v>
      </c>
      <c r="R455" s="76" t="str">
        <f>IF(OR('MAPAS DE RIESGOS INHER Y RESID'!$G$7='MATRIZ DE RIESGOS DE SST'!Q455,Q455&lt;'MAPAS DE RIESGOS INHER Y RESID'!$G$3+1),'MAPAS DE RIESGOS INHER Y RESID'!$M$6,IF(OR('MAPAS DE RIESGOS INHER Y RESID'!$H$5='MATRIZ DE RIESGOS DE SST'!Q455,Q455&lt;'MAPAS DE RIESGOS INHER Y RESID'!$I$5+1),'MAPAS DE RIESGOS INHER Y RESID'!$M$5,IF(OR('MAPAS DE RIESGOS INHER Y RESID'!$I$4='MATRIZ DE RIESGOS DE SST'!Q455,Q455&lt;'MAPAS DE RIESGOS INHER Y RESID'!$J$4+1),'MAPAS DE RIESGOS INHER Y RESID'!$M$4,'MAPAS DE RIESGOS INHER Y RESID'!$M$3)))</f>
        <v>MODERADO</v>
      </c>
      <c r="S455" s="116"/>
      <c r="T455" s="116" t="s">
        <v>331</v>
      </c>
      <c r="U455" s="116"/>
      <c r="V455" s="117"/>
      <c r="W455" s="118" t="s">
        <v>177</v>
      </c>
      <c r="X455" s="92">
        <f>VLOOKUP(W455,'MAPAS DE RIESGOS INHER Y RESID'!$E$16:$F$18,2,FALSE)</f>
        <v>0.9</v>
      </c>
      <c r="Y455" s="119">
        <f t="shared" si="96"/>
        <v>1.5999999999999996</v>
      </c>
      <c r="Z455" s="76" t="str">
        <f>IF(OR('MAPAS DE RIESGOS INHER Y RESID'!$G$18='MATRIZ DE RIESGOS DE SST'!Y455,Y455&lt;'MAPAS DE RIESGOS INHER Y RESID'!$G$16+1),'MAPAS DE RIESGOS INHER Y RESID'!$M$19,IF(OR('MAPAS DE RIESGOS INHER Y RESID'!$H$17='MATRIZ DE RIESGOS DE SST'!Y455,Y455&lt;'MAPAS DE RIESGOS INHER Y RESID'!$I$18+1),'MAPAS DE RIESGOS INHER Y RESID'!$M$18,IF(OR('MAPAS DE RIESGOS INHER Y RESID'!$I$17='MATRIZ DE RIESGOS DE SST'!Y455,Y455&lt;'MAPAS DE RIESGOS INHER Y RESID'!$J$17+1),'MAPAS DE RIESGOS INHER Y RESID'!$M$17,'MAPAS DE RIESGOS INHER Y RESID'!$M$16)))</f>
        <v>BAJO</v>
      </c>
      <c r="AA455" s="99" t="str">
        <f>VLOOKUP('MATRIZ DE RIESGOS DE SST'!Z455,'TABLA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56" spans="1:27" ht="195" x14ac:dyDescent="0.25">
      <c r="A456" s="123"/>
      <c r="B456" s="123"/>
      <c r="C456" s="123"/>
      <c r="D456" s="123"/>
      <c r="E456" s="123"/>
      <c r="F456" s="123"/>
      <c r="G456" s="123"/>
      <c r="H456" s="123"/>
      <c r="I456" s="123"/>
      <c r="J456" s="100" t="s">
        <v>274</v>
      </c>
      <c r="K456" s="100" t="s">
        <v>337</v>
      </c>
      <c r="L456" s="101" t="s">
        <v>716</v>
      </c>
      <c r="M456" s="76" t="s">
        <v>182</v>
      </c>
      <c r="N456" s="111">
        <f>VLOOKUP('MATRIZ DE RIESGOS DE SST'!M456,'MAPAS DE RIESGOS INHER Y RESID'!$E$3:$F$7,2,FALSE)</f>
        <v>2</v>
      </c>
      <c r="O456" s="76" t="s">
        <v>185</v>
      </c>
      <c r="P456" s="111">
        <f>VLOOKUP('MATRIZ DE RIESGOS DE SST'!O456,'MAPAS DE RIESGOS INHER Y RESID'!$O$3:$P$7,2,FALSE)</f>
        <v>4</v>
      </c>
      <c r="Q456" s="111">
        <f t="shared" si="95"/>
        <v>8</v>
      </c>
      <c r="R456" s="76" t="str">
        <f>IF(OR('MAPAS DE RIESGOS INHER Y RESID'!$G$7='MATRIZ DE RIESGOS DE SST'!Q456,Q456&lt;'MAPAS DE RIESGOS INHER Y RESID'!$G$3+1),'MAPAS DE RIESGOS INHER Y RESID'!$M$6,IF(OR('MAPAS DE RIESGOS INHER Y RESID'!$H$5='MATRIZ DE RIESGOS DE SST'!Q456,Q456&lt;'MAPAS DE RIESGOS INHER Y RESID'!$I$5+1),'MAPAS DE RIESGOS INHER Y RESID'!$M$5,IF(OR('MAPAS DE RIESGOS INHER Y RESID'!$I$4='MATRIZ DE RIESGOS DE SST'!Q456,Q456&lt;'MAPAS DE RIESGOS INHER Y RESID'!$J$4+1),'MAPAS DE RIESGOS INHER Y RESID'!$M$4,'MAPAS DE RIESGOS INHER Y RESID'!$M$3)))</f>
        <v>BAJO</v>
      </c>
      <c r="S456" s="116" t="s">
        <v>370</v>
      </c>
      <c r="T456" s="116"/>
      <c r="U456" s="116"/>
      <c r="V456" s="117" t="s">
        <v>371</v>
      </c>
      <c r="W456" s="118" t="s">
        <v>177</v>
      </c>
      <c r="X456" s="92">
        <f>VLOOKUP(W456,'MAPAS DE RIESGOS INHER Y RESID'!$E$16:$F$18,2,FALSE)</f>
        <v>0.9</v>
      </c>
      <c r="Y456" s="119">
        <f t="shared" si="96"/>
        <v>0.79999999999999982</v>
      </c>
      <c r="Z456" s="76" t="str">
        <f>IF(OR('MAPAS DE RIESGOS INHER Y RESID'!$G$18='MATRIZ DE RIESGOS DE SST'!Y456,Y456&lt;'MAPAS DE RIESGOS INHER Y RESID'!$G$16+1),'MAPAS DE RIESGOS INHER Y RESID'!$M$19,IF(OR('MAPAS DE RIESGOS INHER Y RESID'!$H$17='MATRIZ DE RIESGOS DE SST'!Y456,Y456&lt;'MAPAS DE RIESGOS INHER Y RESID'!$I$18+1),'MAPAS DE RIESGOS INHER Y RESID'!$M$18,IF(OR('MAPAS DE RIESGOS INHER Y RESID'!$I$17='MATRIZ DE RIESGOS DE SST'!Y456,Y456&lt;'MAPAS DE RIESGOS INHER Y RESID'!$J$17+1),'MAPAS DE RIESGOS INHER Y RESID'!$M$17,'MAPAS DE RIESGOS INHER Y RESID'!$M$16)))</f>
        <v>BAJO</v>
      </c>
      <c r="AA456" s="99" t="str">
        <f>VLOOKUP('MATRIZ DE RIESGOS DE SST'!Z456,'TABLA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57" spans="1:27" ht="195" x14ac:dyDescent="0.25">
      <c r="A457" s="123"/>
      <c r="B457" s="123"/>
      <c r="C457" s="123"/>
      <c r="D457" s="123"/>
      <c r="E457" s="123"/>
      <c r="F457" s="123"/>
      <c r="G457" s="123"/>
      <c r="H457" s="123"/>
      <c r="I457" s="123"/>
      <c r="J457" s="100" t="s">
        <v>724</v>
      </c>
      <c r="K457" s="100" t="s">
        <v>338</v>
      </c>
      <c r="L457" s="101" t="s">
        <v>58</v>
      </c>
      <c r="M457" s="76" t="s">
        <v>182</v>
      </c>
      <c r="N457" s="111">
        <f>VLOOKUP('MATRIZ DE RIESGOS DE SST'!M457,'MAPAS DE RIESGOS INHER Y RESID'!$E$3:$F$7,2,FALSE)</f>
        <v>2</v>
      </c>
      <c r="O457" s="76" t="s">
        <v>185</v>
      </c>
      <c r="P457" s="111">
        <f>VLOOKUP('MATRIZ DE RIESGOS DE SST'!O457,'MAPAS DE RIESGOS INHER Y RESID'!$O$3:$P$7,2,FALSE)</f>
        <v>4</v>
      </c>
      <c r="Q457" s="111">
        <f t="shared" si="95"/>
        <v>8</v>
      </c>
      <c r="R457" s="76" t="str">
        <f>IF(OR('MAPAS DE RIESGOS INHER Y RESID'!$G$7='MATRIZ DE RIESGOS DE SST'!Q457,Q457&lt;'MAPAS DE RIESGOS INHER Y RESID'!$G$3+1),'MAPAS DE RIESGOS INHER Y RESID'!$M$6,IF(OR('MAPAS DE RIESGOS INHER Y RESID'!$H$5='MATRIZ DE RIESGOS DE SST'!Q457,Q457&lt;'MAPAS DE RIESGOS INHER Y RESID'!$I$5+1),'MAPAS DE RIESGOS INHER Y RESID'!$M$5,IF(OR('MAPAS DE RIESGOS INHER Y RESID'!$I$4='MATRIZ DE RIESGOS DE SST'!Q457,Q457&lt;'MAPAS DE RIESGOS INHER Y RESID'!$J$4+1),'MAPAS DE RIESGOS INHER Y RESID'!$M$4,'MAPAS DE RIESGOS INHER Y RESID'!$M$3)))</f>
        <v>BAJO</v>
      </c>
      <c r="S457" s="116"/>
      <c r="T457" s="116"/>
      <c r="U457" s="116"/>
      <c r="V457" s="117" t="s">
        <v>339</v>
      </c>
      <c r="W457" s="118" t="s">
        <v>176</v>
      </c>
      <c r="X457" s="92">
        <f>VLOOKUP(W457,'MAPAS DE RIESGOS INHER Y RESID'!$E$16:$F$18,2,FALSE)</f>
        <v>0.4</v>
      </c>
      <c r="Y457" s="119">
        <f t="shared" si="96"/>
        <v>4.8</v>
      </c>
      <c r="Z457" s="76" t="str">
        <f>IF(OR('MAPAS DE RIESGOS INHER Y RESID'!$G$18='MATRIZ DE RIESGOS DE SST'!Y457,Y457&lt;'MAPAS DE RIESGOS INHER Y RESID'!$G$16+1),'MAPAS DE RIESGOS INHER Y RESID'!$M$19,IF(OR('MAPAS DE RIESGOS INHER Y RESID'!$H$17='MATRIZ DE RIESGOS DE SST'!Y457,Y457&lt;'MAPAS DE RIESGOS INHER Y RESID'!$I$18+1),'MAPAS DE RIESGOS INHER Y RESID'!$M$18,IF(OR('MAPAS DE RIESGOS INHER Y RESID'!$I$17='MATRIZ DE RIESGOS DE SST'!Y457,Y457&lt;'MAPAS DE RIESGOS INHER Y RESID'!$J$17+1),'MAPAS DE RIESGOS INHER Y RESID'!$M$17,'MAPAS DE RIESGOS INHER Y RESID'!$M$16)))</f>
        <v>BAJO</v>
      </c>
      <c r="AA457" s="99" t="str">
        <f>VLOOKUP('MATRIZ DE RIESGOS DE SST'!Z457,'TABLA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58" spans="1:27" ht="195" x14ac:dyDescent="0.25">
      <c r="A458" s="123"/>
      <c r="B458" s="123"/>
      <c r="C458" s="123"/>
      <c r="D458" s="123"/>
      <c r="E458" s="123"/>
      <c r="F458" s="123"/>
      <c r="G458" s="123"/>
      <c r="H458" s="123"/>
      <c r="I458" s="123"/>
      <c r="J458" s="100" t="s">
        <v>285</v>
      </c>
      <c r="K458" s="100" t="s">
        <v>596</v>
      </c>
      <c r="L458" s="101" t="s">
        <v>726</v>
      </c>
      <c r="M458" s="76" t="s">
        <v>182</v>
      </c>
      <c r="N458" s="111">
        <f>VLOOKUP('MATRIZ DE RIESGOS DE SST'!M458,'MAPAS DE RIESGOS INHER Y RESID'!$E$3:$F$7,2,FALSE)</f>
        <v>2</v>
      </c>
      <c r="O458" s="76" t="s">
        <v>185</v>
      </c>
      <c r="P458" s="111">
        <f>VLOOKUP('MATRIZ DE RIESGOS DE SST'!O458,'MAPAS DE RIESGOS INHER Y RESID'!$O$3:$P$7,2,FALSE)</f>
        <v>4</v>
      </c>
      <c r="Q458" s="111">
        <f t="shared" si="95"/>
        <v>8</v>
      </c>
      <c r="R458" s="76" t="str">
        <f>IF(OR('MAPAS DE RIESGOS INHER Y RESID'!$G$7='MATRIZ DE RIESGOS DE SST'!Q458,Q458&lt;'MAPAS DE RIESGOS INHER Y RESID'!$G$3+1),'MAPAS DE RIESGOS INHER Y RESID'!$M$6,IF(OR('MAPAS DE RIESGOS INHER Y RESID'!$H$5='MATRIZ DE RIESGOS DE SST'!Q458,Q458&lt;'MAPAS DE RIESGOS INHER Y RESID'!$I$5+1),'MAPAS DE RIESGOS INHER Y RESID'!$M$5,IF(OR('MAPAS DE RIESGOS INHER Y RESID'!$I$4='MATRIZ DE RIESGOS DE SST'!Q458,Q458&lt;'MAPAS DE RIESGOS INHER Y RESID'!$J$4+1),'MAPAS DE RIESGOS INHER Y RESID'!$M$4,'MAPAS DE RIESGOS INHER Y RESID'!$M$3)))</f>
        <v>BAJO</v>
      </c>
      <c r="S458" s="116"/>
      <c r="T458" s="116"/>
      <c r="U458" s="116"/>
      <c r="V458" s="117" t="s">
        <v>263</v>
      </c>
      <c r="W458" s="118" t="s">
        <v>175</v>
      </c>
      <c r="X458" s="92">
        <f>VLOOKUP(W458,'MAPAS DE RIESGOS INHER Y RESID'!$E$16:$F$18,2,FALSE)</f>
        <v>0.15</v>
      </c>
      <c r="Y458" s="119">
        <f t="shared" si="96"/>
        <v>6.8</v>
      </c>
      <c r="Z458" s="76" t="str">
        <f>IF(OR('MAPAS DE RIESGOS INHER Y RESID'!$G$18='MATRIZ DE RIESGOS DE SST'!Y458,Y458&lt;'MAPAS DE RIESGOS INHER Y RESID'!$G$16+1),'MAPAS DE RIESGOS INHER Y RESID'!$M$19,IF(OR('MAPAS DE RIESGOS INHER Y RESID'!$H$17='MATRIZ DE RIESGOS DE SST'!Y458,Y458&lt;'MAPAS DE RIESGOS INHER Y RESID'!$I$18+1),'MAPAS DE RIESGOS INHER Y RESID'!$M$18,IF(OR('MAPAS DE RIESGOS INHER Y RESID'!$I$17='MATRIZ DE RIESGOS DE SST'!Y458,Y458&lt;'MAPAS DE RIESGOS INHER Y RESID'!$J$17+1),'MAPAS DE RIESGOS INHER Y RESID'!$M$17,'MAPAS DE RIESGOS INHER Y RESID'!$M$16)))</f>
        <v>BAJO</v>
      </c>
      <c r="AA458" s="99" t="str">
        <f>VLOOKUP('MATRIZ DE RIESGOS DE SST'!Z458,'TABLA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59" spans="1:27" ht="195" x14ac:dyDescent="0.25">
      <c r="A459" s="123"/>
      <c r="B459" s="123"/>
      <c r="C459" s="123"/>
      <c r="D459" s="123"/>
      <c r="E459" s="123"/>
      <c r="F459" s="123"/>
      <c r="G459" s="123"/>
      <c r="H459" s="123"/>
      <c r="I459" s="123"/>
      <c r="J459" s="99" t="s">
        <v>61</v>
      </c>
      <c r="K459" s="102" t="s">
        <v>354</v>
      </c>
      <c r="L459" s="99" t="s">
        <v>729</v>
      </c>
      <c r="M459" s="76" t="s">
        <v>182</v>
      </c>
      <c r="N459" s="111">
        <f>VLOOKUP('MATRIZ DE RIESGOS DE SST'!M459,'MAPAS DE RIESGOS INHER Y RESID'!$E$3:$F$7,2,FALSE)</f>
        <v>2</v>
      </c>
      <c r="O459" s="76" t="s">
        <v>185</v>
      </c>
      <c r="P459" s="111">
        <f>VLOOKUP('MATRIZ DE RIESGOS DE SST'!O459,'MAPAS DE RIESGOS INHER Y RESID'!$O$3:$P$7,2,FALSE)</f>
        <v>4</v>
      </c>
      <c r="Q459" s="111">
        <f t="shared" si="95"/>
        <v>8</v>
      </c>
      <c r="R459" s="76" t="str">
        <f>IF(OR('MAPAS DE RIESGOS INHER Y RESID'!$G$7='MATRIZ DE RIESGOS DE SST'!Q459,Q459&lt;'MAPAS DE RIESGOS INHER Y RESID'!$G$3+1),'MAPAS DE RIESGOS INHER Y RESID'!$M$6,IF(OR('MAPAS DE RIESGOS INHER Y RESID'!$H$5='MATRIZ DE RIESGOS DE SST'!Q459,Q459&lt;'MAPAS DE RIESGOS INHER Y RESID'!$I$5+1),'MAPAS DE RIESGOS INHER Y RESID'!$M$5,IF(OR('MAPAS DE RIESGOS INHER Y RESID'!$I$4='MATRIZ DE RIESGOS DE SST'!Q459,Q459&lt;'MAPAS DE RIESGOS INHER Y RESID'!$J$4+1),'MAPAS DE RIESGOS INHER Y RESID'!$M$4,'MAPAS DE RIESGOS INHER Y RESID'!$M$3)))</f>
        <v>BAJO</v>
      </c>
      <c r="S459" s="116"/>
      <c r="T459" s="116" t="s">
        <v>356</v>
      </c>
      <c r="U459" s="116" t="s">
        <v>733</v>
      </c>
      <c r="V459" s="117" t="s">
        <v>355</v>
      </c>
      <c r="W459" s="118" t="s">
        <v>177</v>
      </c>
      <c r="X459" s="92">
        <f>VLOOKUP(W459,'MAPAS DE RIESGOS INHER Y RESID'!$E$16:$F$18,2,FALSE)</f>
        <v>0.9</v>
      </c>
      <c r="Y459" s="119">
        <f t="shared" si="96"/>
        <v>0.79999999999999982</v>
      </c>
      <c r="Z459" s="76" t="str">
        <f>IF(OR('MAPAS DE RIESGOS INHER Y RESID'!$G$18='MATRIZ DE RIESGOS DE SST'!Y459,Y459&lt;'MAPAS DE RIESGOS INHER Y RESID'!$G$16+1),'MAPAS DE RIESGOS INHER Y RESID'!$M$19,IF(OR('MAPAS DE RIESGOS INHER Y RESID'!$H$17='MATRIZ DE RIESGOS DE SST'!Y459,Y459&lt;'MAPAS DE RIESGOS INHER Y RESID'!$I$18+1),'MAPAS DE RIESGOS INHER Y RESID'!$M$18,IF(OR('MAPAS DE RIESGOS INHER Y RESID'!$I$17='MATRIZ DE RIESGOS DE SST'!Y459,Y459&lt;'MAPAS DE RIESGOS INHER Y RESID'!$J$17+1),'MAPAS DE RIESGOS INHER Y RESID'!$M$17,'MAPAS DE RIESGOS INHER Y RESID'!$M$16)))</f>
        <v>BAJO</v>
      </c>
      <c r="AA459" s="99" t="str">
        <f>VLOOKUP('MATRIZ DE RIESGOS DE SST'!Z459,'TABLA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60" spans="1:27" ht="214.5" x14ac:dyDescent="0.25">
      <c r="A460" s="123"/>
      <c r="B460" s="123"/>
      <c r="C460" s="123"/>
      <c r="D460" s="123"/>
      <c r="E460" s="123"/>
      <c r="F460" s="123"/>
      <c r="G460" s="123"/>
      <c r="H460" s="123"/>
      <c r="I460" s="123"/>
      <c r="J460" s="100" t="s">
        <v>292</v>
      </c>
      <c r="K460" s="100" t="s">
        <v>597</v>
      </c>
      <c r="L460" s="101" t="s">
        <v>67</v>
      </c>
      <c r="M460" s="76" t="s">
        <v>182</v>
      </c>
      <c r="N460" s="111">
        <f>VLOOKUP('MATRIZ DE RIESGOS DE SST'!M460,'MAPAS DE RIESGOS INHER Y RESID'!$E$3:$F$7,2,FALSE)</f>
        <v>2</v>
      </c>
      <c r="O460" s="76" t="s">
        <v>186</v>
      </c>
      <c r="P460" s="111">
        <f>VLOOKUP('MATRIZ DE RIESGOS DE SST'!O460,'MAPAS DE RIESGOS INHER Y RESID'!$O$3:$P$7,2,FALSE)</f>
        <v>16</v>
      </c>
      <c r="Q460" s="111">
        <f t="shared" si="95"/>
        <v>32</v>
      </c>
      <c r="R460" s="76" t="str">
        <f>IF(OR('MAPAS DE RIESGOS INHER Y RESID'!$G$7='MATRIZ DE RIESGOS DE SST'!Q460,Q460&lt;'MAPAS DE RIESGOS INHER Y RESID'!$G$3+1),'MAPAS DE RIESGOS INHER Y RESID'!$M$6,IF(OR('MAPAS DE RIESGOS INHER Y RESID'!$H$5='MATRIZ DE RIESGOS DE SST'!Q460,Q460&lt;'MAPAS DE RIESGOS INHER Y RESID'!$I$5+1),'MAPAS DE RIESGOS INHER Y RESID'!$M$5,IF(OR('MAPAS DE RIESGOS INHER Y RESID'!$I$4='MATRIZ DE RIESGOS DE SST'!Q460,Q460&lt;'MAPAS DE RIESGOS INHER Y RESID'!$J$4+1),'MAPAS DE RIESGOS INHER Y RESID'!$M$4,'MAPAS DE RIESGOS INHER Y RESID'!$M$3)))</f>
        <v>MODERADO</v>
      </c>
      <c r="S460" s="116"/>
      <c r="T460" s="116"/>
      <c r="U460" s="116"/>
      <c r="V460" s="117" t="s">
        <v>749</v>
      </c>
      <c r="W460" s="118" t="s">
        <v>177</v>
      </c>
      <c r="X460" s="92">
        <f>VLOOKUP(W460,'MAPAS DE RIESGOS INHER Y RESID'!$E$16:$F$18,2,FALSE)</f>
        <v>0.9</v>
      </c>
      <c r="Y460" s="119">
        <f t="shared" si="96"/>
        <v>3.1999999999999993</v>
      </c>
      <c r="Z460" s="76" t="str">
        <f>IF(OR('MAPAS DE RIESGOS INHER Y RESID'!$G$18='MATRIZ DE RIESGOS DE SST'!Y460,Y460&lt;'MAPAS DE RIESGOS INHER Y RESID'!$G$16+1),'MAPAS DE RIESGOS INHER Y RESID'!$M$19,IF(OR('MAPAS DE RIESGOS INHER Y RESID'!$H$17='MATRIZ DE RIESGOS DE SST'!Y460,Y460&lt;'MAPAS DE RIESGOS INHER Y RESID'!$I$18+1),'MAPAS DE RIESGOS INHER Y RESID'!$M$18,IF(OR('MAPAS DE RIESGOS INHER Y RESID'!$I$17='MATRIZ DE RIESGOS DE SST'!Y460,Y460&lt;'MAPAS DE RIESGOS INHER Y RESID'!$J$17+1),'MAPAS DE RIESGOS INHER Y RESID'!$M$17,'MAPAS DE RIESGOS INHER Y RESID'!$M$16)))</f>
        <v>BAJO</v>
      </c>
      <c r="AA460" s="99" t="str">
        <f>VLOOKUP('MATRIZ DE RIESGOS DE SST'!Z460,'TABLA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61" spans="1:27" ht="331.5" x14ac:dyDescent="0.25">
      <c r="A461" s="123"/>
      <c r="B461" s="123"/>
      <c r="C461" s="123"/>
      <c r="D461" s="123"/>
      <c r="E461" s="123"/>
      <c r="F461" s="123"/>
      <c r="G461" s="123"/>
      <c r="H461" s="123"/>
      <c r="I461" s="123"/>
      <c r="J461" s="101" t="s">
        <v>293</v>
      </c>
      <c r="K461" s="100" t="s">
        <v>380</v>
      </c>
      <c r="L461" s="101" t="s">
        <v>70</v>
      </c>
      <c r="M461" s="76" t="s">
        <v>182</v>
      </c>
      <c r="N461" s="111">
        <f>VLOOKUP('MATRIZ DE RIESGOS DE SST'!M461,'MAPAS DE RIESGOS INHER Y RESID'!$E$3:$F$7,2,FALSE)</f>
        <v>2</v>
      </c>
      <c r="O461" s="76" t="s">
        <v>186</v>
      </c>
      <c r="P461" s="111">
        <f>VLOOKUP('MATRIZ DE RIESGOS DE SST'!O461,'MAPAS DE RIESGOS INHER Y RESID'!$O$3:$P$7,2,FALSE)</f>
        <v>16</v>
      </c>
      <c r="Q461" s="111">
        <f t="shared" si="95"/>
        <v>32</v>
      </c>
      <c r="R461" s="76" t="str">
        <f>IF(OR('MAPAS DE RIESGOS INHER Y RESID'!$G$7='MATRIZ DE RIESGOS DE SST'!Q461,Q461&lt;'MAPAS DE RIESGOS INHER Y RESID'!$G$3+1),'MAPAS DE RIESGOS INHER Y RESID'!$M$6,IF(OR('MAPAS DE RIESGOS INHER Y RESID'!$H$5='MATRIZ DE RIESGOS DE SST'!Q461,Q461&lt;'MAPAS DE RIESGOS INHER Y RESID'!$I$5+1),'MAPAS DE RIESGOS INHER Y RESID'!$M$5,IF(OR('MAPAS DE RIESGOS INHER Y RESID'!$I$4='MATRIZ DE RIESGOS DE SST'!Q461,Q461&lt;'MAPAS DE RIESGOS INHER Y RESID'!$J$4+1),'MAPAS DE RIESGOS INHER Y RESID'!$M$4,'MAPAS DE RIESGOS INHER Y RESID'!$M$3)))</f>
        <v>MODERADO</v>
      </c>
      <c r="S461" s="116"/>
      <c r="T461" s="116"/>
      <c r="U461" s="116" t="s">
        <v>269</v>
      </c>
      <c r="V461" s="117" t="s">
        <v>373</v>
      </c>
      <c r="W461" s="118" t="s">
        <v>177</v>
      </c>
      <c r="X461" s="92">
        <f>VLOOKUP(W461,'MAPAS DE RIESGOS INHER Y RESID'!$E$16:$F$18,2,FALSE)</f>
        <v>0.9</v>
      </c>
      <c r="Y461" s="119">
        <f t="shared" si="96"/>
        <v>3.1999999999999993</v>
      </c>
      <c r="Z461" s="76" t="str">
        <f>IF(OR('MAPAS DE RIESGOS INHER Y RESID'!$G$18='MATRIZ DE RIESGOS DE SST'!Y461,Y461&lt;'MAPAS DE RIESGOS INHER Y RESID'!$G$16+1),'MAPAS DE RIESGOS INHER Y RESID'!$M$19,IF(OR('MAPAS DE RIESGOS INHER Y RESID'!$H$17='MATRIZ DE RIESGOS DE SST'!Y461,Y461&lt;'MAPAS DE RIESGOS INHER Y RESID'!$I$18+1),'MAPAS DE RIESGOS INHER Y RESID'!$M$18,IF(OR('MAPAS DE RIESGOS INHER Y RESID'!$I$17='MATRIZ DE RIESGOS DE SST'!Y461,Y461&lt;'MAPAS DE RIESGOS INHER Y RESID'!$J$17+1),'MAPAS DE RIESGOS INHER Y RESID'!$M$17,'MAPAS DE RIESGOS INHER Y RESID'!$M$16)))</f>
        <v>BAJO</v>
      </c>
      <c r="AA461" s="99" t="str">
        <f>VLOOKUP('MATRIZ DE RIESGOS DE SST'!Z461,'TABLA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62" spans="1:27" ht="195" x14ac:dyDescent="0.25">
      <c r="A462" s="123"/>
      <c r="B462" s="123"/>
      <c r="C462" s="123"/>
      <c r="D462" s="123"/>
      <c r="E462" s="123"/>
      <c r="F462" s="123"/>
      <c r="G462" s="123"/>
      <c r="H462" s="123"/>
      <c r="I462" s="123"/>
      <c r="J462" s="101" t="s">
        <v>294</v>
      </c>
      <c r="K462" s="100" t="s">
        <v>71</v>
      </c>
      <c r="L462" s="101" t="s">
        <v>70</v>
      </c>
      <c r="M462" s="76" t="s">
        <v>182</v>
      </c>
      <c r="N462" s="111">
        <f>VLOOKUP('MATRIZ DE RIESGOS DE SST'!M462,'MAPAS DE RIESGOS INHER Y RESID'!$E$3:$F$7,2,FALSE)</f>
        <v>2</v>
      </c>
      <c r="O462" s="76" t="s">
        <v>186</v>
      </c>
      <c r="P462" s="111">
        <f>VLOOKUP('MATRIZ DE RIESGOS DE SST'!O462,'MAPAS DE RIESGOS INHER Y RESID'!$O$3:$P$7,2,FALSE)</f>
        <v>16</v>
      </c>
      <c r="Q462" s="111">
        <f t="shared" si="95"/>
        <v>32</v>
      </c>
      <c r="R462" s="76" t="str">
        <f>IF(OR('MAPAS DE RIESGOS INHER Y RESID'!$G$7='MATRIZ DE RIESGOS DE SST'!Q462,Q462&lt;'MAPAS DE RIESGOS INHER Y RESID'!$G$3+1),'MAPAS DE RIESGOS INHER Y RESID'!$M$6,IF(OR('MAPAS DE RIESGOS INHER Y RESID'!$H$5='MATRIZ DE RIESGOS DE SST'!Q462,Q462&lt;'MAPAS DE RIESGOS INHER Y RESID'!$I$5+1),'MAPAS DE RIESGOS INHER Y RESID'!$M$5,IF(OR('MAPAS DE RIESGOS INHER Y RESID'!$I$4='MATRIZ DE RIESGOS DE SST'!Q462,Q462&lt;'MAPAS DE RIESGOS INHER Y RESID'!$J$4+1),'MAPAS DE RIESGOS INHER Y RESID'!$M$4,'MAPAS DE RIESGOS INHER Y RESID'!$M$3)))</f>
        <v>MODERADO</v>
      </c>
      <c r="S462" s="116"/>
      <c r="T462" s="116"/>
      <c r="U462" s="116"/>
      <c r="V462" s="117" t="s">
        <v>383</v>
      </c>
      <c r="W462" s="118" t="s">
        <v>177</v>
      </c>
      <c r="X462" s="92">
        <f>VLOOKUP(W462,'MAPAS DE RIESGOS INHER Y RESID'!$E$16:$F$18,2,FALSE)</f>
        <v>0.9</v>
      </c>
      <c r="Y462" s="119">
        <f t="shared" si="96"/>
        <v>3.1999999999999993</v>
      </c>
      <c r="Z462" s="76" t="str">
        <f>IF(OR('MAPAS DE RIESGOS INHER Y RESID'!$G$18='MATRIZ DE RIESGOS DE SST'!Y462,Y462&lt;'MAPAS DE RIESGOS INHER Y RESID'!$G$16+1),'MAPAS DE RIESGOS INHER Y RESID'!$M$19,IF(OR('MAPAS DE RIESGOS INHER Y RESID'!$H$17='MATRIZ DE RIESGOS DE SST'!Y462,Y462&lt;'MAPAS DE RIESGOS INHER Y RESID'!$I$18+1),'MAPAS DE RIESGOS INHER Y RESID'!$M$18,IF(OR('MAPAS DE RIESGOS INHER Y RESID'!$I$17='MATRIZ DE RIESGOS DE SST'!Y462,Y462&lt;'MAPAS DE RIESGOS INHER Y RESID'!$J$17+1),'MAPAS DE RIESGOS INHER Y RESID'!$M$17,'MAPAS DE RIESGOS INHER Y RESID'!$M$16)))</f>
        <v>BAJO</v>
      </c>
      <c r="AA462" s="99" t="str">
        <f>VLOOKUP('MATRIZ DE RIESGOS DE SST'!Z462,'TABLA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63" spans="1:27" s="27" customFormat="1" ht="195" x14ac:dyDescent="0.25">
      <c r="A463" s="123"/>
      <c r="B463" s="123"/>
      <c r="C463" s="123"/>
      <c r="D463" s="123"/>
      <c r="E463" s="123"/>
      <c r="F463" s="123"/>
      <c r="G463" s="123"/>
      <c r="H463" s="123"/>
      <c r="I463" s="123"/>
      <c r="J463" s="101" t="s">
        <v>298</v>
      </c>
      <c r="K463" s="100" t="s">
        <v>395</v>
      </c>
      <c r="L463" s="101" t="s">
        <v>762</v>
      </c>
      <c r="M463" s="76" t="s">
        <v>183</v>
      </c>
      <c r="N463" s="111">
        <f>VLOOKUP('MATRIZ DE RIESGOS DE SST'!M463,'MAPAS DE RIESGOS INHER Y RESID'!$E$3:$F$7,2,FALSE)</f>
        <v>1</v>
      </c>
      <c r="O463" s="76" t="s">
        <v>186</v>
      </c>
      <c r="P463" s="111">
        <f>VLOOKUP('MATRIZ DE RIESGOS DE SST'!O463,'MAPAS DE RIESGOS INHER Y RESID'!$O$3:$P$7,2,FALSE)</f>
        <v>16</v>
      </c>
      <c r="Q463" s="111">
        <f t="shared" si="95"/>
        <v>16</v>
      </c>
      <c r="R463" s="76" t="str">
        <f>IF(OR('MAPAS DE RIESGOS INHER Y RESID'!$G$7='MATRIZ DE RIESGOS DE SST'!Q463,Q463&lt;'MAPAS DE RIESGOS INHER Y RESID'!$G$3+1),'MAPAS DE RIESGOS INHER Y RESID'!$M$6,IF(OR('MAPAS DE RIESGOS INHER Y RESID'!$H$5='MATRIZ DE RIESGOS DE SST'!Q463,Q463&lt;'MAPAS DE RIESGOS INHER Y RESID'!$I$5+1),'MAPAS DE RIESGOS INHER Y RESID'!$M$5,IF(OR('MAPAS DE RIESGOS INHER Y RESID'!$I$4='MATRIZ DE RIESGOS DE SST'!Q463,Q463&lt;'MAPAS DE RIESGOS INHER Y RESID'!$J$4+1),'MAPAS DE RIESGOS INHER Y RESID'!$M$4,'MAPAS DE RIESGOS INHER Y RESID'!$M$3)))</f>
        <v>MODERADO</v>
      </c>
      <c r="S463" s="116"/>
      <c r="T463" s="116"/>
      <c r="U463" s="116"/>
      <c r="V463" s="117" t="s">
        <v>396</v>
      </c>
      <c r="W463" s="118" t="s">
        <v>177</v>
      </c>
      <c r="X463" s="92">
        <f>VLOOKUP(W463,'MAPAS DE RIESGOS INHER Y RESID'!$E$16:$F$18,2,FALSE)</f>
        <v>0.9</v>
      </c>
      <c r="Y463" s="119">
        <f t="shared" si="96"/>
        <v>1.5999999999999996</v>
      </c>
      <c r="Z463" s="76" t="str">
        <f>IF(OR('MAPAS DE RIESGOS INHER Y RESID'!$G$18='MATRIZ DE RIESGOS DE SST'!Y463,Y463&lt;'MAPAS DE RIESGOS INHER Y RESID'!$G$16+1),'MAPAS DE RIESGOS INHER Y RESID'!$M$19,IF(OR('MAPAS DE RIESGOS INHER Y RESID'!$H$17='MATRIZ DE RIESGOS DE SST'!Y463,Y463&lt;'MAPAS DE RIESGOS INHER Y RESID'!$I$18+1),'MAPAS DE RIESGOS INHER Y RESID'!$M$18,IF(OR('MAPAS DE RIESGOS INHER Y RESID'!$I$17='MATRIZ DE RIESGOS DE SST'!Y463,Y463&lt;'MAPAS DE RIESGOS INHER Y RESID'!$J$17+1),'MAPAS DE RIESGOS INHER Y RESID'!$M$17,'MAPAS DE RIESGOS INHER Y RESID'!$M$16)))</f>
        <v>BAJO</v>
      </c>
      <c r="AA463" s="99" t="str">
        <f>VLOOKUP('MATRIZ DE RIESGOS DE SST'!Z463,'TABLA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64" spans="1:27" ht="195" x14ac:dyDescent="0.25">
      <c r="A464" s="123"/>
      <c r="B464" s="123"/>
      <c r="C464" s="123"/>
      <c r="D464" s="123"/>
      <c r="E464" s="123"/>
      <c r="F464" s="123"/>
      <c r="G464" s="123"/>
      <c r="H464" s="123"/>
      <c r="I464" s="123"/>
      <c r="J464" s="101" t="s">
        <v>301</v>
      </c>
      <c r="K464" s="100" t="s">
        <v>408</v>
      </c>
      <c r="L464" s="101" t="s">
        <v>763</v>
      </c>
      <c r="M464" s="76" t="s">
        <v>176</v>
      </c>
      <c r="N464" s="111">
        <f>VLOOKUP('MATRIZ DE RIESGOS DE SST'!M464,'MAPAS DE RIESGOS INHER Y RESID'!$E$3:$F$7,2,FALSE)</f>
        <v>3</v>
      </c>
      <c r="O464" s="76" t="s">
        <v>186</v>
      </c>
      <c r="P464" s="111">
        <f>VLOOKUP('MATRIZ DE RIESGOS DE SST'!O464,'MAPAS DE RIESGOS INHER Y RESID'!$O$3:$P$7,2,FALSE)</f>
        <v>16</v>
      </c>
      <c r="Q464" s="111">
        <f t="shared" si="95"/>
        <v>48</v>
      </c>
      <c r="R464" s="76" t="str">
        <f>IF(OR('MAPAS DE RIESGOS INHER Y RESID'!$G$7='MATRIZ DE RIESGOS DE SST'!Q464,Q464&lt;'MAPAS DE RIESGOS INHER Y RESID'!$G$3+1),'MAPAS DE RIESGOS INHER Y RESID'!$M$6,IF(OR('MAPAS DE RIESGOS INHER Y RESID'!$H$5='MATRIZ DE RIESGOS DE SST'!Q464,Q464&lt;'MAPAS DE RIESGOS INHER Y RESID'!$I$5+1),'MAPAS DE RIESGOS INHER Y RESID'!$M$5,IF(OR('MAPAS DE RIESGOS INHER Y RESID'!$I$4='MATRIZ DE RIESGOS DE SST'!Q464,Q464&lt;'MAPAS DE RIESGOS INHER Y RESID'!$J$4+1),'MAPAS DE RIESGOS INHER Y RESID'!$M$4,'MAPAS DE RIESGOS INHER Y RESID'!$M$3)))</f>
        <v>MODERADO</v>
      </c>
      <c r="S464" s="116" t="s">
        <v>409</v>
      </c>
      <c r="T464" s="116" t="s">
        <v>410</v>
      </c>
      <c r="U464" s="116"/>
      <c r="V464" s="117" t="s">
        <v>411</v>
      </c>
      <c r="W464" s="118" t="s">
        <v>177</v>
      </c>
      <c r="X464" s="92">
        <f>VLOOKUP(W464,'MAPAS DE RIESGOS INHER Y RESID'!$E$16:$F$18,2,FALSE)</f>
        <v>0.9</v>
      </c>
      <c r="Y464" s="119">
        <f t="shared" si="96"/>
        <v>4.7999999999999972</v>
      </c>
      <c r="Z464" s="76" t="str">
        <f>IF(OR('MAPAS DE RIESGOS INHER Y RESID'!$G$18='MATRIZ DE RIESGOS DE SST'!Y464,Y464&lt;'MAPAS DE RIESGOS INHER Y RESID'!$G$16+1),'MAPAS DE RIESGOS INHER Y RESID'!$M$19,IF(OR('MAPAS DE RIESGOS INHER Y RESID'!$H$17='MATRIZ DE RIESGOS DE SST'!Y464,Y464&lt;'MAPAS DE RIESGOS INHER Y RESID'!$I$18+1),'MAPAS DE RIESGOS INHER Y RESID'!$M$18,IF(OR('MAPAS DE RIESGOS INHER Y RESID'!$I$17='MATRIZ DE RIESGOS DE SST'!Y464,Y464&lt;'MAPAS DE RIESGOS INHER Y RESID'!$J$17+1),'MAPAS DE RIESGOS INHER Y RESID'!$M$17,'MAPAS DE RIESGOS INHER Y RESID'!$M$16)))</f>
        <v>BAJO</v>
      </c>
      <c r="AA464" s="99" t="str">
        <f>VLOOKUP('MATRIZ DE RIESGOS DE SST'!Z464,'TABLA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65" spans="1:27" ht="195" x14ac:dyDescent="0.25">
      <c r="A465" s="123"/>
      <c r="B465" s="123"/>
      <c r="C465" s="123"/>
      <c r="D465" s="123"/>
      <c r="E465" s="123"/>
      <c r="F465" s="123"/>
      <c r="G465" s="123"/>
      <c r="H465" s="123"/>
      <c r="I465" s="123"/>
      <c r="J465" s="101" t="s">
        <v>424</v>
      </c>
      <c r="K465" s="100" t="s">
        <v>444</v>
      </c>
      <c r="L465" s="101" t="s">
        <v>764</v>
      </c>
      <c r="M465" s="76" t="s">
        <v>182</v>
      </c>
      <c r="N465" s="111">
        <f>VLOOKUP('MATRIZ DE RIESGOS DE SST'!M465,'MAPAS DE RIESGOS INHER Y RESID'!$E$3:$F$7,2,FALSE)</f>
        <v>2</v>
      </c>
      <c r="O465" s="76" t="s">
        <v>186</v>
      </c>
      <c r="P465" s="111">
        <f>VLOOKUP('MATRIZ DE RIESGOS DE SST'!O465,'MAPAS DE RIESGOS INHER Y RESID'!$O$3:$P$7,2,FALSE)</f>
        <v>16</v>
      </c>
      <c r="Q465" s="111">
        <f t="shared" si="95"/>
        <v>32</v>
      </c>
      <c r="R465" s="76" t="str">
        <f>IF(OR('MAPAS DE RIESGOS INHER Y RESID'!$G$7='MATRIZ DE RIESGOS DE SST'!Q465,Q465&lt;'MAPAS DE RIESGOS INHER Y RESID'!$G$3+1),'MAPAS DE RIESGOS INHER Y RESID'!$M$6,IF(OR('MAPAS DE RIESGOS INHER Y RESID'!$H$5='MATRIZ DE RIESGOS DE SST'!Q465,Q465&lt;'MAPAS DE RIESGOS INHER Y RESID'!$I$5+1),'MAPAS DE RIESGOS INHER Y RESID'!$M$5,IF(OR('MAPAS DE RIESGOS INHER Y RESID'!$I$4='MATRIZ DE RIESGOS DE SST'!Q465,Q465&lt;'MAPAS DE RIESGOS INHER Y RESID'!$J$4+1),'MAPAS DE RIESGOS INHER Y RESID'!$M$4,'MAPAS DE RIESGOS INHER Y RESID'!$M$3)))</f>
        <v>MODERADO</v>
      </c>
      <c r="S465" s="116"/>
      <c r="T465" s="116" t="s">
        <v>445</v>
      </c>
      <c r="U465" s="116"/>
      <c r="V465" s="117" t="s">
        <v>446</v>
      </c>
      <c r="W465" s="118" t="s">
        <v>177</v>
      </c>
      <c r="X465" s="92">
        <f>VLOOKUP(W465,'MAPAS DE RIESGOS INHER Y RESID'!$E$16:$F$18,2,FALSE)</f>
        <v>0.9</v>
      </c>
      <c r="Y465" s="119">
        <f t="shared" si="96"/>
        <v>3.1999999999999993</v>
      </c>
      <c r="Z465" s="76" t="str">
        <f>IF(OR('MAPAS DE RIESGOS INHER Y RESID'!$G$18='MATRIZ DE RIESGOS DE SST'!Y465,Y465&lt;'MAPAS DE RIESGOS INHER Y RESID'!$G$16+1),'MAPAS DE RIESGOS INHER Y RESID'!$M$19,IF(OR('MAPAS DE RIESGOS INHER Y RESID'!$H$17='MATRIZ DE RIESGOS DE SST'!Y465,Y465&lt;'MAPAS DE RIESGOS INHER Y RESID'!$I$18+1),'MAPAS DE RIESGOS INHER Y RESID'!$M$18,IF(OR('MAPAS DE RIESGOS INHER Y RESID'!$I$17='MATRIZ DE RIESGOS DE SST'!Y465,Y465&lt;'MAPAS DE RIESGOS INHER Y RESID'!$J$17+1),'MAPAS DE RIESGOS INHER Y RESID'!$M$17,'MAPAS DE RIESGOS INHER Y RESID'!$M$16)))</f>
        <v>BAJO</v>
      </c>
      <c r="AA465" s="99" t="str">
        <f>VLOOKUP('MATRIZ DE RIESGOS DE SST'!Z465,'TABLA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66" spans="1:27" ht="195" x14ac:dyDescent="0.25">
      <c r="A466" s="123"/>
      <c r="B466" s="123"/>
      <c r="C466" s="123"/>
      <c r="D466" s="123"/>
      <c r="E466" s="123"/>
      <c r="F466" s="123"/>
      <c r="G466" s="123"/>
      <c r="H466" s="123"/>
      <c r="I466" s="123"/>
      <c r="J466" s="101" t="s">
        <v>448</v>
      </c>
      <c r="K466" s="100" t="s">
        <v>449</v>
      </c>
      <c r="L466" s="101" t="s">
        <v>768</v>
      </c>
      <c r="M466" s="76" t="s">
        <v>182</v>
      </c>
      <c r="N466" s="111">
        <f>VLOOKUP('MATRIZ DE RIESGOS DE SST'!M466,'MAPAS DE RIESGOS INHER Y RESID'!$E$3:$F$7,2,FALSE)</f>
        <v>2</v>
      </c>
      <c r="O466" s="76" t="s">
        <v>185</v>
      </c>
      <c r="P466" s="111">
        <f>VLOOKUP('MATRIZ DE RIESGOS DE SST'!O466,'MAPAS DE RIESGOS INHER Y RESID'!$O$3:$P$7,2,FALSE)</f>
        <v>4</v>
      </c>
      <c r="Q466" s="111">
        <f>+N466*P466</f>
        <v>8</v>
      </c>
      <c r="R466" s="76" t="str">
        <f>IF(OR('MAPAS DE RIESGOS INHER Y RESID'!$G$7='MATRIZ DE RIESGOS DE SST'!Q466,Q466&lt;'MAPAS DE RIESGOS INHER Y RESID'!$G$3+1),'MAPAS DE RIESGOS INHER Y RESID'!$M$6,IF(OR('MAPAS DE RIESGOS INHER Y RESID'!$H$5='MATRIZ DE RIESGOS DE SST'!Q466,Q466&lt;'MAPAS DE RIESGOS INHER Y RESID'!$I$5+1),'MAPAS DE RIESGOS INHER Y RESID'!$M$5,IF(OR('MAPAS DE RIESGOS INHER Y RESID'!$I$4='MATRIZ DE RIESGOS DE SST'!Q466,Q466&lt;'MAPAS DE RIESGOS INHER Y RESID'!$J$4+1),'MAPAS DE RIESGOS INHER Y RESID'!$M$4,'MAPAS DE RIESGOS INHER Y RESID'!$M$3)))</f>
        <v>BAJO</v>
      </c>
      <c r="S466" s="116" t="s">
        <v>456</v>
      </c>
      <c r="T466" s="116"/>
      <c r="U466" s="116"/>
      <c r="V466" s="117" t="s">
        <v>457</v>
      </c>
      <c r="W466" s="118" t="s">
        <v>177</v>
      </c>
      <c r="X466" s="92">
        <f>VLOOKUP(W466,'MAPAS DE RIESGOS INHER Y RESID'!$E$16:$F$18,2,FALSE)</f>
        <v>0.9</v>
      </c>
      <c r="Y466" s="119">
        <f>Q466-(Q466*X466)</f>
        <v>0.79999999999999982</v>
      </c>
      <c r="Z466" s="76" t="str">
        <f>IF(OR('MAPAS DE RIESGOS INHER Y RESID'!$G$18='MATRIZ DE RIESGOS DE SST'!Y466,Y466&lt;'MAPAS DE RIESGOS INHER Y RESID'!$G$16+1),'MAPAS DE RIESGOS INHER Y RESID'!$M$19,IF(OR('MAPAS DE RIESGOS INHER Y RESID'!$H$17='MATRIZ DE RIESGOS DE SST'!Y466,Y466&lt;'MAPAS DE RIESGOS INHER Y RESID'!$I$18+1),'MAPAS DE RIESGOS INHER Y RESID'!$M$18,IF(OR('MAPAS DE RIESGOS INHER Y RESID'!$I$17='MATRIZ DE RIESGOS DE SST'!Y466,Y466&lt;'MAPAS DE RIESGOS INHER Y RESID'!$J$17+1),'MAPAS DE RIESGOS INHER Y RESID'!$M$17,'MAPAS DE RIESGOS INHER Y RESID'!$M$16)))</f>
        <v>BAJO</v>
      </c>
      <c r="AA466" s="99" t="str">
        <f>VLOOKUP('MATRIZ DE RIESGOS DE SST'!Z466,'TABLA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67" spans="1:27" ht="195" x14ac:dyDescent="0.25">
      <c r="A467" s="123"/>
      <c r="B467" s="123"/>
      <c r="C467" s="123"/>
      <c r="D467" s="123"/>
      <c r="E467" s="123"/>
      <c r="F467" s="123"/>
      <c r="G467" s="123"/>
      <c r="H467" s="123"/>
      <c r="I467" s="123"/>
      <c r="J467" s="101" t="s">
        <v>117</v>
      </c>
      <c r="K467" s="100" t="s">
        <v>459</v>
      </c>
      <c r="L467" s="101" t="s">
        <v>119</v>
      </c>
      <c r="M467" s="76" t="s">
        <v>182</v>
      </c>
      <c r="N467" s="111">
        <f>VLOOKUP('MATRIZ DE RIESGOS DE SST'!M467,'MAPAS DE RIESGOS INHER Y RESID'!$E$3:$F$7,2,FALSE)</f>
        <v>2</v>
      </c>
      <c r="O467" s="76" t="s">
        <v>185</v>
      </c>
      <c r="P467" s="111">
        <f>VLOOKUP('MATRIZ DE RIESGOS DE SST'!O467,'MAPAS DE RIESGOS INHER Y RESID'!$O$3:$P$7,2,FALSE)</f>
        <v>4</v>
      </c>
      <c r="Q467" s="111">
        <f t="shared" si="95"/>
        <v>8</v>
      </c>
      <c r="R467" s="76" t="str">
        <f>IF(OR('MAPAS DE RIESGOS INHER Y RESID'!$G$7='MATRIZ DE RIESGOS DE SST'!Q467,Q467&lt;'MAPAS DE RIESGOS INHER Y RESID'!$G$3+1),'MAPAS DE RIESGOS INHER Y RESID'!$M$6,IF(OR('MAPAS DE RIESGOS INHER Y RESID'!$H$5='MATRIZ DE RIESGOS DE SST'!Q467,Q467&lt;'MAPAS DE RIESGOS INHER Y RESID'!$I$5+1),'MAPAS DE RIESGOS INHER Y RESID'!$M$5,IF(OR('MAPAS DE RIESGOS INHER Y RESID'!$I$4='MATRIZ DE RIESGOS DE SST'!Q467,Q467&lt;'MAPAS DE RIESGOS INHER Y RESID'!$J$4+1),'MAPAS DE RIESGOS INHER Y RESID'!$M$4,'MAPAS DE RIESGOS INHER Y RESID'!$M$3)))</f>
        <v>BAJO</v>
      </c>
      <c r="S467" s="116"/>
      <c r="T467" s="116"/>
      <c r="U467" s="116" t="s">
        <v>458</v>
      </c>
      <c r="V467" s="117"/>
      <c r="W467" s="118" t="s">
        <v>176</v>
      </c>
      <c r="X467" s="92">
        <f>VLOOKUP(W467,'MAPAS DE RIESGOS INHER Y RESID'!$E$16:$F$18,2,FALSE)</f>
        <v>0.4</v>
      </c>
      <c r="Y467" s="119">
        <f t="shared" si="96"/>
        <v>4.8</v>
      </c>
      <c r="Z467" s="76" t="str">
        <f>IF(OR('MAPAS DE RIESGOS INHER Y RESID'!$G$18='MATRIZ DE RIESGOS DE SST'!Y467,Y467&lt;'MAPAS DE RIESGOS INHER Y RESID'!$G$16+1),'MAPAS DE RIESGOS INHER Y RESID'!$M$19,IF(OR('MAPAS DE RIESGOS INHER Y RESID'!$H$17='MATRIZ DE RIESGOS DE SST'!Y467,Y467&lt;'MAPAS DE RIESGOS INHER Y RESID'!$I$18+1),'MAPAS DE RIESGOS INHER Y RESID'!$M$18,IF(OR('MAPAS DE RIESGOS INHER Y RESID'!$I$17='MATRIZ DE RIESGOS DE SST'!Y467,Y467&lt;'MAPAS DE RIESGOS INHER Y RESID'!$J$17+1),'MAPAS DE RIESGOS INHER Y RESID'!$M$17,'MAPAS DE RIESGOS INHER Y RESID'!$M$16)))</f>
        <v>BAJO</v>
      </c>
      <c r="AA467" s="99" t="str">
        <f>VLOOKUP('MATRIZ DE RIESGOS DE SST'!Z467,'TABLA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68" spans="1:27" ht="195" x14ac:dyDescent="0.25">
      <c r="A468" s="123"/>
      <c r="B468" s="123"/>
      <c r="C468" s="123"/>
      <c r="D468" s="123"/>
      <c r="E468" s="123"/>
      <c r="F468" s="123"/>
      <c r="G468" s="123"/>
      <c r="H468" s="123"/>
      <c r="I468" s="123"/>
      <c r="J468" s="102" t="s">
        <v>460</v>
      </c>
      <c r="K468" s="102" t="s">
        <v>468</v>
      </c>
      <c r="L468" s="99" t="s">
        <v>92</v>
      </c>
      <c r="M468" s="76" t="s">
        <v>182</v>
      </c>
      <c r="N468" s="111">
        <f>VLOOKUP('MATRIZ DE RIESGOS DE SST'!M468,'MAPAS DE RIESGOS INHER Y RESID'!$E$3:$F$7,2,FALSE)</f>
        <v>2</v>
      </c>
      <c r="O468" s="76" t="s">
        <v>185</v>
      </c>
      <c r="P468" s="111">
        <f>VLOOKUP('MATRIZ DE RIESGOS DE SST'!O468,'MAPAS DE RIESGOS INHER Y RESID'!$O$3:$P$7,2,FALSE)</f>
        <v>4</v>
      </c>
      <c r="Q468" s="111">
        <f t="shared" si="95"/>
        <v>8</v>
      </c>
      <c r="R468" s="76" t="str">
        <f>IF(OR('MAPAS DE RIESGOS INHER Y RESID'!$G$7='MATRIZ DE RIESGOS DE SST'!Q468,Q468&lt;'MAPAS DE RIESGOS INHER Y RESID'!$G$3+1),'MAPAS DE RIESGOS INHER Y RESID'!$M$6,IF(OR('MAPAS DE RIESGOS INHER Y RESID'!$H$5='MATRIZ DE RIESGOS DE SST'!Q468,Q468&lt;'MAPAS DE RIESGOS INHER Y RESID'!$I$5+1),'MAPAS DE RIESGOS INHER Y RESID'!$M$5,IF(OR('MAPAS DE RIESGOS INHER Y RESID'!$I$4='MATRIZ DE RIESGOS DE SST'!Q468,Q468&lt;'MAPAS DE RIESGOS INHER Y RESID'!$J$4+1),'MAPAS DE RIESGOS INHER Y RESID'!$M$4,'MAPAS DE RIESGOS INHER Y RESID'!$M$3)))</f>
        <v>BAJO</v>
      </c>
      <c r="S468" s="116" t="s">
        <v>469</v>
      </c>
      <c r="T468" s="116"/>
      <c r="U468" s="116"/>
      <c r="V468" s="117" t="s">
        <v>462</v>
      </c>
      <c r="W468" s="118" t="s">
        <v>175</v>
      </c>
      <c r="X468" s="92">
        <f>VLOOKUP(W468,'MAPAS DE RIESGOS INHER Y RESID'!$E$16:$F$18,2,FALSE)</f>
        <v>0.15</v>
      </c>
      <c r="Y468" s="119">
        <f t="shared" si="96"/>
        <v>6.8</v>
      </c>
      <c r="Z468" s="76" t="str">
        <f>IF(OR('MAPAS DE RIESGOS INHER Y RESID'!$G$18='MATRIZ DE RIESGOS DE SST'!Y468,Y468&lt;'MAPAS DE RIESGOS INHER Y RESID'!$G$16+1),'MAPAS DE RIESGOS INHER Y RESID'!$M$19,IF(OR('MAPAS DE RIESGOS INHER Y RESID'!$H$17='MATRIZ DE RIESGOS DE SST'!Y468,Y468&lt;'MAPAS DE RIESGOS INHER Y RESID'!$I$18+1),'MAPAS DE RIESGOS INHER Y RESID'!$M$18,IF(OR('MAPAS DE RIESGOS INHER Y RESID'!$I$17='MATRIZ DE RIESGOS DE SST'!Y468,Y468&lt;'MAPAS DE RIESGOS INHER Y RESID'!$J$17+1),'MAPAS DE RIESGOS INHER Y RESID'!$M$17,'MAPAS DE RIESGOS INHER Y RESID'!$M$16)))</f>
        <v>BAJO</v>
      </c>
      <c r="AA468" s="99" t="str">
        <f>VLOOKUP('MATRIZ DE RIESGOS DE SST'!Z468,'TABLA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69" spans="1:27" ht="195" x14ac:dyDescent="0.25">
      <c r="A469" s="123"/>
      <c r="B469" s="123"/>
      <c r="C469" s="123"/>
      <c r="D469" s="123"/>
      <c r="E469" s="123"/>
      <c r="F469" s="123"/>
      <c r="G469" s="123"/>
      <c r="H469" s="123"/>
      <c r="I469" s="123"/>
      <c r="J469" s="99" t="s">
        <v>475</v>
      </c>
      <c r="K469" s="102" t="s">
        <v>485</v>
      </c>
      <c r="L469" s="99" t="s">
        <v>621</v>
      </c>
      <c r="M469" s="76" t="s">
        <v>176</v>
      </c>
      <c r="N469" s="111">
        <f>VLOOKUP('MATRIZ DE RIESGOS DE SST'!M469,'MAPAS DE RIESGOS INHER Y RESID'!$E$3:$F$7,2,FALSE)</f>
        <v>3</v>
      </c>
      <c r="O469" s="76" t="s">
        <v>185</v>
      </c>
      <c r="P469" s="111">
        <f>VLOOKUP('MATRIZ DE RIESGOS DE SST'!O469,'MAPAS DE RIESGOS INHER Y RESID'!$O$3:$P$7,2,FALSE)</f>
        <v>4</v>
      </c>
      <c r="Q469" s="111">
        <f t="shared" si="95"/>
        <v>12</v>
      </c>
      <c r="R469" s="76" t="str">
        <f>IF(OR('MAPAS DE RIESGOS INHER Y RESID'!$G$7='MATRIZ DE RIESGOS DE SST'!Q469,Q469&lt;'MAPAS DE RIESGOS INHER Y RESID'!$G$3+1),'MAPAS DE RIESGOS INHER Y RESID'!$M$6,IF(OR('MAPAS DE RIESGOS INHER Y RESID'!$H$5='MATRIZ DE RIESGOS DE SST'!Q469,Q469&lt;'MAPAS DE RIESGOS INHER Y RESID'!$I$5+1),'MAPAS DE RIESGOS INHER Y RESID'!$M$5,IF(OR('MAPAS DE RIESGOS INHER Y RESID'!$I$4='MATRIZ DE RIESGOS DE SST'!Q469,Q469&lt;'MAPAS DE RIESGOS INHER Y RESID'!$J$4+1),'MAPAS DE RIESGOS INHER Y RESID'!$M$4,'MAPAS DE RIESGOS INHER Y RESID'!$M$3)))</f>
        <v>MODERADO</v>
      </c>
      <c r="S469" s="116"/>
      <c r="T469" s="116" t="s">
        <v>507</v>
      </c>
      <c r="U469" s="116"/>
      <c r="V469" s="117"/>
      <c r="W469" s="118" t="s">
        <v>176</v>
      </c>
      <c r="X469" s="92">
        <f>VLOOKUP(W469,'MAPAS DE RIESGOS INHER Y RESID'!$E$16:$F$18,2,FALSE)</f>
        <v>0.4</v>
      </c>
      <c r="Y469" s="119">
        <f t="shared" si="96"/>
        <v>7.1999999999999993</v>
      </c>
      <c r="Z469" s="76" t="str">
        <f>IF(OR('MAPAS DE RIESGOS INHER Y RESID'!$G$18='MATRIZ DE RIESGOS DE SST'!Y469,Y469&lt;'MAPAS DE RIESGOS INHER Y RESID'!$G$16+1),'MAPAS DE RIESGOS INHER Y RESID'!$M$19,IF(OR('MAPAS DE RIESGOS INHER Y RESID'!$H$17='MATRIZ DE RIESGOS DE SST'!Y469,Y469&lt;'MAPAS DE RIESGOS INHER Y RESID'!$I$18+1),'MAPAS DE RIESGOS INHER Y RESID'!$M$18,IF(OR('MAPAS DE RIESGOS INHER Y RESID'!$I$17='MATRIZ DE RIESGOS DE SST'!Y469,Y469&lt;'MAPAS DE RIESGOS INHER Y RESID'!$J$17+1),'MAPAS DE RIESGOS INHER Y RESID'!$M$17,'MAPAS DE RIESGOS INHER Y RESID'!$M$16)))</f>
        <v>BAJO</v>
      </c>
      <c r="AA469" s="99" t="str">
        <f>VLOOKUP('MATRIZ DE RIESGOS DE SST'!Z469,'TABLA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70" spans="1:27" ht="156" x14ac:dyDescent="0.25">
      <c r="A470" s="123"/>
      <c r="B470" s="123"/>
      <c r="C470" s="123"/>
      <c r="D470" s="123"/>
      <c r="E470" s="123"/>
      <c r="F470" s="123"/>
      <c r="G470" s="123"/>
      <c r="H470" s="123"/>
      <c r="I470" s="123"/>
      <c r="J470" s="100" t="s">
        <v>489</v>
      </c>
      <c r="K470" s="100" t="s">
        <v>505</v>
      </c>
      <c r="L470" s="101" t="s">
        <v>491</v>
      </c>
      <c r="M470" s="76" t="s">
        <v>182</v>
      </c>
      <c r="N470" s="111">
        <f>VLOOKUP('MATRIZ DE RIESGOS DE SST'!M470,'MAPAS DE RIESGOS INHER Y RESID'!$E$3:$F$7,2,FALSE)</f>
        <v>2</v>
      </c>
      <c r="O470" s="76" t="s">
        <v>186</v>
      </c>
      <c r="P470" s="111">
        <f>VLOOKUP('MATRIZ DE RIESGOS DE SST'!O470,'MAPAS DE RIESGOS INHER Y RESID'!$O$3:$P$7,2,FALSE)</f>
        <v>16</v>
      </c>
      <c r="Q470" s="111">
        <f t="shared" si="95"/>
        <v>32</v>
      </c>
      <c r="R470" s="76" t="str">
        <f>IF(OR('MAPAS DE RIESGOS INHER Y RESID'!$G$7='MATRIZ DE RIESGOS DE SST'!Q470,Q470&lt;'MAPAS DE RIESGOS INHER Y RESID'!$G$3+1),'MAPAS DE RIESGOS INHER Y RESID'!$M$6,IF(OR('MAPAS DE RIESGOS INHER Y RESID'!$H$5='MATRIZ DE RIESGOS DE SST'!Q470,Q470&lt;'MAPAS DE RIESGOS INHER Y RESID'!$I$5+1),'MAPAS DE RIESGOS INHER Y RESID'!$M$5,IF(OR('MAPAS DE RIESGOS INHER Y RESID'!$I$4='MATRIZ DE RIESGOS DE SST'!Q470,Q470&lt;'MAPAS DE RIESGOS INHER Y RESID'!$J$4+1),'MAPAS DE RIESGOS INHER Y RESID'!$M$4,'MAPAS DE RIESGOS INHER Y RESID'!$M$3)))</f>
        <v>MODERADO</v>
      </c>
      <c r="S470" s="116"/>
      <c r="T470" s="116" t="s">
        <v>506</v>
      </c>
      <c r="U470" s="116"/>
      <c r="V470" s="117"/>
      <c r="W470" s="118" t="s">
        <v>176</v>
      </c>
      <c r="X470" s="92">
        <f>VLOOKUP(W470,'MAPAS DE RIESGOS INHER Y RESID'!$E$16:$F$18,2,FALSE)</f>
        <v>0.4</v>
      </c>
      <c r="Y470" s="119">
        <f t="shared" si="96"/>
        <v>19.2</v>
      </c>
      <c r="Z470" s="76" t="str">
        <f>IF(OR('MAPAS DE RIESGOS INHER Y RESID'!$G$18='MATRIZ DE RIESGOS DE SST'!Y470,Y470&lt;'MAPAS DE RIESGOS INHER Y RESID'!$G$16+1),'MAPAS DE RIESGOS INHER Y RESID'!$M$19,IF(OR('MAPAS DE RIESGOS INHER Y RESID'!$H$17='MATRIZ DE RIESGOS DE SST'!Y470,Y470&lt;'MAPAS DE RIESGOS INHER Y RESID'!$I$18+1),'MAPAS DE RIESGOS INHER Y RESID'!$M$18,IF(OR('MAPAS DE RIESGOS INHER Y RESID'!$I$17='MATRIZ DE RIESGOS DE SST'!Y470,Y470&lt;'MAPAS DE RIESGOS INHER Y RESID'!$J$17+1),'MAPAS DE RIESGOS INHER Y RESID'!$M$17,'MAPAS DE RIESGOS INHER Y RESID'!$M$16)))</f>
        <v>MODERADO</v>
      </c>
      <c r="AA470" s="99" t="str">
        <f>VLOOKUP('MATRIZ DE RIESGOS DE SST'!Z470,'TABLA DE CRITERIOS'!$A$25:$B$28,2,FALSE)</f>
        <v>Reforzar la divulgación y aplicación de los controles existentes para mejorar su eficacia o complementar dichos controles estableciendo el plan de acción necesario, teniendo en cuenta la jerarquía de definición de controles.</v>
      </c>
    </row>
    <row r="471" spans="1:27" ht="195" x14ac:dyDescent="0.25">
      <c r="A471" s="123"/>
      <c r="B471" s="123"/>
      <c r="C471" s="123"/>
      <c r="D471" s="123"/>
      <c r="E471" s="123"/>
      <c r="F471" s="123"/>
      <c r="G471" s="123"/>
      <c r="H471" s="123"/>
      <c r="I471" s="123"/>
      <c r="J471" s="100" t="s">
        <v>536</v>
      </c>
      <c r="K471" s="100" t="s">
        <v>542</v>
      </c>
      <c r="L471" s="101" t="s">
        <v>106</v>
      </c>
      <c r="M471" s="76" t="s">
        <v>182</v>
      </c>
      <c r="N471" s="111">
        <f>VLOOKUP('MATRIZ DE RIESGOS DE SST'!M471,'MAPAS DE RIESGOS INHER Y RESID'!$E$3:$F$7,2,FALSE)</f>
        <v>2</v>
      </c>
      <c r="O471" s="76" t="s">
        <v>185</v>
      </c>
      <c r="P471" s="111">
        <f>VLOOKUP('MATRIZ DE RIESGOS DE SST'!O471,'MAPAS DE RIESGOS INHER Y RESID'!$O$3:$P$7,2,FALSE)</f>
        <v>4</v>
      </c>
      <c r="Q471" s="111">
        <f t="shared" si="95"/>
        <v>8</v>
      </c>
      <c r="R471" s="76" t="str">
        <f>IF(OR('MAPAS DE RIESGOS INHER Y RESID'!$G$7='MATRIZ DE RIESGOS DE SST'!Q471,Q471&lt;'MAPAS DE RIESGOS INHER Y RESID'!$G$3+1),'MAPAS DE RIESGOS INHER Y RESID'!$M$6,IF(OR('MAPAS DE RIESGOS INHER Y RESID'!$H$5='MATRIZ DE RIESGOS DE SST'!Q471,Q471&lt;'MAPAS DE RIESGOS INHER Y RESID'!$I$5+1),'MAPAS DE RIESGOS INHER Y RESID'!$M$5,IF(OR('MAPAS DE RIESGOS INHER Y RESID'!$I$4='MATRIZ DE RIESGOS DE SST'!Q471,Q471&lt;'MAPAS DE RIESGOS INHER Y RESID'!$J$4+1),'MAPAS DE RIESGOS INHER Y RESID'!$M$4,'MAPAS DE RIESGOS INHER Y RESID'!$M$3)))</f>
        <v>BAJO</v>
      </c>
      <c r="S471" s="116"/>
      <c r="T471" s="116"/>
      <c r="U471" s="116"/>
      <c r="V471" s="117" t="s">
        <v>543</v>
      </c>
      <c r="W471" s="118" t="s">
        <v>175</v>
      </c>
      <c r="X471" s="92">
        <f>VLOOKUP(W471,'MAPAS DE RIESGOS INHER Y RESID'!$E$16:$F$18,2,FALSE)</f>
        <v>0.15</v>
      </c>
      <c r="Y471" s="119">
        <f t="shared" si="96"/>
        <v>6.8</v>
      </c>
      <c r="Z471" s="76" t="str">
        <f>IF(OR('MAPAS DE RIESGOS INHER Y RESID'!$G$18='MATRIZ DE RIESGOS DE SST'!Y471,Y471&lt;'MAPAS DE RIESGOS INHER Y RESID'!$G$16+1),'MAPAS DE RIESGOS INHER Y RESID'!$M$19,IF(OR('MAPAS DE RIESGOS INHER Y RESID'!$H$17='MATRIZ DE RIESGOS DE SST'!Y471,Y471&lt;'MAPAS DE RIESGOS INHER Y RESID'!$I$18+1),'MAPAS DE RIESGOS INHER Y RESID'!$M$18,IF(OR('MAPAS DE RIESGOS INHER Y RESID'!$I$17='MATRIZ DE RIESGOS DE SST'!Y471,Y471&lt;'MAPAS DE RIESGOS INHER Y RESID'!$J$17+1),'MAPAS DE RIESGOS INHER Y RESID'!$M$17,'MAPAS DE RIESGOS INHER Y RESID'!$M$16)))</f>
        <v>BAJO</v>
      </c>
      <c r="AA471" s="99" t="str">
        <f>VLOOKUP('MATRIZ DE RIESGOS DE SST'!Z471,'TABLA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72" spans="1:27" ht="195" x14ac:dyDescent="0.25">
      <c r="A472" s="123"/>
      <c r="B472" s="123"/>
      <c r="C472" s="123"/>
      <c r="D472" s="123"/>
      <c r="E472" s="123"/>
      <c r="F472" s="123"/>
      <c r="G472" s="123"/>
      <c r="H472" s="123"/>
      <c r="I472" s="123"/>
      <c r="J472" s="100" t="s">
        <v>759</v>
      </c>
      <c r="K472" s="100" t="s">
        <v>587</v>
      </c>
      <c r="L472" s="101" t="s">
        <v>766</v>
      </c>
      <c r="M472" s="76" t="s">
        <v>182</v>
      </c>
      <c r="N472" s="111">
        <f>VLOOKUP('MATRIZ DE RIESGOS DE SST'!M472,'MAPAS DE RIESGOS INHER Y RESID'!$E$3:$F$7,2,FALSE)</f>
        <v>2</v>
      </c>
      <c r="O472" s="76" t="s">
        <v>186</v>
      </c>
      <c r="P472" s="111">
        <f>VLOOKUP('MATRIZ DE RIESGOS DE SST'!O472,'MAPAS DE RIESGOS INHER Y RESID'!$O$3:$P$7,2,FALSE)</f>
        <v>16</v>
      </c>
      <c r="Q472" s="111">
        <f>+N472*P472</f>
        <v>32</v>
      </c>
      <c r="R472" s="76" t="str">
        <f>IF(OR('MAPAS DE RIESGOS INHER Y RESID'!$G$7='MATRIZ DE RIESGOS DE SST'!Q472,Q472&lt;'MAPAS DE RIESGOS INHER Y RESID'!$G$3+1),'MAPAS DE RIESGOS INHER Y RESID'!$M$6,IF(OR('MAPAS DE RIESGOS INHER Y RESID'!$H$5='MATRIZ DE RIESGOS DE SST'!Q472,Q472&lt;'MAPAS DE RIESGOS INHER Y RESID'!$I$5+1),'MAPAS DE RIESGOS INHER Y RESID'!$M$5,IF(OR('MAPAS DE RIESGOS INHER Y RESID'!$I$4='MATRIZ DE RIESGOS DE SST'!Q472,Q472&lt;'MAPAS DE RIESGOS INHER Y RESID'!$J$4+1),'MAPAS DE RIESGOS INHER Y RESID'!$M$4,'MAPAS DE RIESGOS INHER Y RESID'!$M$3)))</f>
        <v>MODERADO</v>
      </c>
      <c r="S472" s="116" t="s">
        <v>589</v>
      </c>
      <c r="T472" s="116" t="s">
        <v>588</v>
      </c>
      <c r="U472" s="116"/>
      <c r="V472" s="117"/>
      <c r="W472" s="118" t="s">
        <v>177</v>
      </c>
      <c r="X472" s="92">
        <f>VLOOKUP(W472,'MAPAS DE RIESGOS INHER Y RESID'!$E$16:$F$18,2,FALSE)</f>
        <v>0.9</v>
      </c>
      <c r="Y472" s="119">
        <f>Q472-(Q472*X472)</f>
        <v>3.1999999999999993</v>
      </c>
      <c r="Z472" s="76" t="str">
        <f>IF(OR('MAPAS DE RIESGOS INHER Y RESID'!$G$18='MATRIZ DE RIESGOS DE SST'!Y472,Y472&lt;'MAPAS DE RIESGOS INHER Y RESID'!$G$16+1),'MAPAS DE RIESGOS INHER Y RESID'!$M$19,IF(OR('MAPAS DE RIESGOS INHER Y RESID'!$H$17='MATRIZ DE RIESGOS DE SST'!Y472,Y472&lt;'MAPAS DE RIESGOS INHER Y RESID'!$I$18+1),'MAPAS DE RIESGOS INHER Y RESID'!$M$18,IF(OR('MAPAS DE RIESGOS INHER Y RESID'!$I$17='MATRIZ DE RIESGOS DE SST'!Y472,Y472&lt;'MAPAS DE RIESGOS INHER Y RESID'!$J$17+1),'MAPAS DE RIESGOS INHER Y RESID'!$M$17,'MAPAS DE RIESGOS INHER Y RESID'!$M$16)))</f>
        <v>BAJO</v>
      </c>
      <c r="AA472" s="99" t="str">
        <f>VLOOKUP('MATRIZ DE RIESGOS DE SST'!Z472,'TABLA DE CRITERIOS'!$A$25:$B$28,2,FALSE)</f>
        <v>Mantener los controles existentes, si se tiene la certeza de que se están cumpliendo los requisitos legales vigentes; en caso contrario, se debe establecer un plan de acción para darle cumplimiento a dichos requisitos, considerando la eliminación o sustitución, si aplica.</v>
      </c>
    </row>
    <row r="473" spans="1:27" ht="214.5" x14ac:dyDescent="0.25">
      <c r="A473" s="124"/>
      <c r="B473" s="124"/>
      <c r="C473" s="124"/>
      <c r="D473" s="124"/>
      <c r="E473" s="124"/>
      <c r="F473" s="124"/>
      <c r="G473" s="124"/>
      <c r="H473" s="124"/>
      <c r="I473" s="124"/>
      <c r="J473" s="100" t="s">
        <v>760</v>
      </c>
      <c r="K473" s="100" t="s">
        <v>602</v>
      </c>
      <c r="L473" s="101" t="s">
        <v>767</v>
      </c>
      <c r="M473" s="76" t="s">
        <v>182</v>
      </c>
      <c r="N473" s="111">
        <f>VLOOKUP('MATRIZ DE RIESGOS DE SST'!M473,'MAPAS DE RIESGOS INHER Y RESID'!$E$3:$F$7,2,FALSE)</f>
        <v>2</v>
      </c>
      <c r="O473" s="76" t="s">
        <v>187</v>
      </c>
      <c r="P473" s="111">
        <f>VLOOKUP('MATRIZ DE RIESGOS DE SST'!O473,'MAPAS DE RIESGOS INHER Y RESID'!$O$3:$P$7,2,FALSE)</f>
        <v>256</v>
      </c>
      <c r="Q473" s="111">
        <f>+N473*P473</f>
        <v>512</v>
      </c>
      <c r="R473" s="76" t="str">
        <f>IF(OR('MAPAS DE RIESGOS INHER Y RESID'!$G$7='MATRIZ DE RIESGOS DE SST'!Q473,Q473&lt;'MAPAS DE RIESGOS INHER Y RESID'!$G$3+1),'MAPAS DE RIESGOS INHER Y RESID'!$M$6,IF(OR('MAPAS DE RIESGOS INHER Y RESID'!$H$5='MATRIZ DE RIESGOS DE SST'!Q473,Q473&lt;'MAPAS DE RIESGOS INHER Y RESID'!$I$5+1),'MAPAS DE RIESGOS INHER Y RESID'!$M$5,IF(OR('MAPAS DE RIESGOS INHER Y RESID'!$I$4='MATRIZ DE RIESGOS DE SST'!Q473,Q473&lt;'MAPAS DE RIESGOS INHER Y RESID'!$J$4+1),'MAPAS DE RIESGOS INHER Y RESID'!$M$4,'MAPAS DE RIESGOS INHER Y RESID'!$M$3)))</f>
        <v>ALTO</v>
      </c>
      <c r="S473" s="116"/>
      <c r="T473" s="116" t="s">
        <v>604</v>
      </c>
      <c r="U473" s="116"/>
      <c r="V473" s="117" t="s">
        <v>603</v>
      </c>
      <c r="W473" s="118" t="s">
        <v>177</v>
      </c>
      <c r="X473" s="92">
        <f>VLOOKUP(W473,'MAPAS DE RIESGOS INHER Y RESID'!$E$16:$F$18,2,FALSE)</f>
        <v>0.9</v>
      </c>
      <c r="Y473" s="119">
        <f>Q473-(Q473*X473)</f>
        <v>51.199999999999989</v>
      </c>
      <c r="Z473" s="76" t="str">
        <f>IF(OR('MAPAS DE RIESGOS INHER Y RESID'!$G$18='MATRIZ DE RIESGOS DE SST'!Y473,Y473&lt;'MAPAS DE RIESGOS INHER Y RESID'!$G$16+1),'MAPAS DE RIESGOS INHER Y RESID'!$M$19,IF(OR('MAPAS DE RIESGOS INHER Y RESID'!$H$17='MATRIZ DE RIESGOS DE SST'!Y473,Y473&lt;'MAPAS DE RIESGOS INHER Y RESID'!$I$18+1),'MAPAS DE RIESGOS INHER Y RESID'!$M$18,IF(OR('MAPAS DE RIESGOS INHER Y RESID'!$I$17='MATRIZ DE RIESGOS DE SST'!Y473,Y473&lt;'MAPAS DE RIESGOS INHER Y RESID'!$J$17+1),'MAPAS DE RIESGOS INHER Y RESID'!$M$17,'MAPAS DE RIESGOS INHER Y RESID'!$M$16)))</f>
        <v>MODERADO</v>
      </c>
      <c r="AA473" s="99" t="str">
        <f>VLOOKUP('MATRIZ DE RIESGOS DE SST'!Z473,'TABLA DE CRITERIOS'!$A$25:$B$28,2,FALSE)</f>
        <v>Reforzar la divulgación y aplicación de los controles existentes para mejorar su eficacia o complementar dichos controles estableciendo el plan de acción necesario, teniendo en cuenta la jerarquía de definición de controles.</v>
      </c>
    </row>
  </sheetData>
  <autoFilter ref="A5:AA473"/>
  <mergeCells count="178">
    <mergeCell ref="E128:E153"/>
    <mergeCell ref="F128:F153"/>
    <mergeCell ref="G128:G153"/>
    <mergeCell ref="H128:H153"/>
    <mergeCell ref="I128:I153"/>
    <mergeCell ref="D183:D214"/>
    <mergeCell ref="C183:C214"/>
    <mergeCell ref="B183:B214"/>
    <mergeCell ref="A6:A182"/>
    <mergeCell ref="A4:A5"/>
    <mergeCell ref="A183:A348"/>
    <mergeCell ref="A424:A427"/>
    <mergeCell ref="A431:A448"/>
    <mergeCell ref="B431:B448"/>
    <mergeCell ref="I271:I292"/>
    <mergeCell ref="B449:B473"/>
    <mergeCell ref="C449:C473"/>
    <mergeCell ref="D449:D473"/>
    <mergeCell ref="E449:E473"/>
    <mergeCell ref="F449:F473"/>
    <mergeCell ref="G449:G473"/>
    <mergeCell ref="H449:H473"/>
    <mergeCell ref="I449:I473"/>
    <mergeCell ref="G325:G348"/>
    <mergeCell ref="H325:H348"/>
    <mergeCell ref="I325:I348"/>
    <mergeCell ref="B325:B348"/>
    <mergeCell ref="C325:C348"/>
    <mergeCell ref="D325:D348"/>
    <mergeCell ref="E325:E348"/>
    <mergeCell ref="C431:C448"/>
    <mergeCell ref="I64:I96"/>
    <mergeCell ref="D271:D292"/>
    <mergeCell ref="E271:E292"/>
    <mergeCell ref="F271:F292"/>
    <mergeCell ref="G271:G292"/>
    <mergeCell ref="H271:H292"/>
    <mergeCell ref="G391:G423"/>
    <mergeCell ref="H391:H423"/>
    <mergeCell ref="D391:D423"/>
    <mergeCell ref="A449:A473"/>
    <mergeCell ref="C428:C430"/>
    <mergeCell ref="D428:D430"/>
    <mergeCell ref="E428:E430"/>
    <mergeCell ref="F428:F430"/>
    <mergeCell ref="G428:G430"/>
    <mergeCell ref="H428:H430"/>
    <mergeCell ref="B271:B292"/>
    <mergeCell ref="C271:C292"/>
    <mergeCell ref="B391:B423"/>
    <mergeCell ref="C391:C423"/>
    <mergeCell ref="E391:E423"/>
    <mergeCell ref="F391:F423"/>
    <mergeCell ref="F325:F348"/>
    <mergeCell ref="E154:E182"/>
    <mergeCell ref="F154:F182"/>
    <mergeCell ref="I391:I423"/>
    <mergeCell ref="H215:H244"/>
    <mergeCell ref="I215:I244"/>
    <mergeCell ref="G245:G270"/>
    <mergeCell ref="H245:H270"/>
    <mergeCell ref="I245:I270"/>
    <mergeCell ref="G215:G244"/>
    <mergeCell ref="D293:D324"/>
    <mergeCell ref="E293:E324"/>
    <mergeCell ref="F293:F324"/>
    <mergeCell ref="D431:D448"/>
    <mergeCell ref="E431:E448"/>
    <mergeCell ref="F431:F448"/>
    <mergeCell ref="G431:G448"/>
    <mergeCell ref="H431:H448"/>
    <mergeCell ref="I431:I448"/>
    <mergeCell ref="I424:I427"/>
    <mergeCell ref="I428:I430"/>
    <mergeCell ref="B97:B127"/>
    <mergeCell ref="C97:C127"/>
    <mergeCell ref="D97:D127"/>
    <mergeCell ref="E97:E127"/>
    <mergeCell ref="F97:F127"/>
    <mergeCell ref="G293:G324"/>
    <mergeCell ref="H293:H324"/>
    <mergeCell ref="I293:I324"/>
    <mergeCell ref="G97:G127"/>
    <mergeCell ref="H97:H127"/>
    <mergeCell ref="I97:I127"/>
    <mergeCell ref="G154:G182"/>
    <mergeCell ref="H154:H182"/>
    <mergeCell ref="I154:I182"/>
    <mergeCell ref="B154:B182"/>
    <mergeCell ref="C154:C182"/>
    <mergeCell ref="D154:D182"/>
    <mergeCell ref="I183:I214"/>
    <mergeCell ref="H183:H214"/>
    <mergeCell ref="G183:G214"/>
    <mergeCell ref="F183:F214"/>
    <mergeCell ref="E183:E214"/>
    <mergeCell ref="B293:B324"/>
    <mergeCell ref="C293:C324"/>
    <mergeCell ref="E64:E96"/>
    <mergeCell ref="D1:Z1"/>
    <mergeCell ref="B4:B5"/>
    <mergeCell ref="C4:D4"/>
    <mergeCell ref="E4:H4"/>
    <mergeCell ref="I4:I5"/>
    <mergeCell ref="J4:J5"/>
    <mergeCell ref="Y4:Y5"/>
    <mergeCell ref="K4:K5"/>
    <mergeCell ref="L4:L5"/>
    <mergeCell ref="R4:R5"/>
    <mergeCell ref="S4:V4"/>
    <mergeCell ref="W4:W5"/>
    <mergeCell ref="Z4:Z5"/>
    <mergeCell ref="M4:P4"/>
    <mergeCell ref="AA4:AA5"/>
    <mergeCell ref="A1:C1"/>
    <mergeCell ref="B2:AA2"/>
    <mergeCell ref="B3:AA3"/>
    <mergeCell ref="F245:F270"/>
    <mergeCell ref="B6:B34"/>
    <mergeCell ref="C6:C34"/>
    <mergeCell ref="D6:D34"/>
    <mergeCell ref="E6:E34"/>
    <mergeCell ref="F6:F34"/>
    <mergeCell ref="G35:G63"/>
    <mergeCell ref="H35:H63"/>
    <mergeCell ref="I35:I63"/>
    <mergeCell ref="G6:G34"/>
    <mergeCell ref="H6:H34"/>
    <mergeCell ref="I6:I34"/>
    <mergeCell ref="B35:B63"/>
    <mergeCell ref="C35:C63"/>
    <mergeCell ref="D35:D63"/>
    <mergeCell ref="E35:E63"/>
    <mergeCell ref="F35:F63"/>
    <mergeCell ref="B64:B96"/>
    <mergeCell ref="C64:C96"/>
    <mergeCell ref="D64:D96"/>
    <mergeCell ref="A428:A430"/>
    <mergeCell ref="B428:B430"/>
    <mergeCell ref="F64:F96"/>
    <mergeCell ref="G64:G96"/>
    <mergeCell ref="H64:H96"/>
    <mergeCell ref="B424:B427"/>
    <mergeCell ref="C424:C427"/>
    <mergeCell ref="D424:D427"/>
    <mergeCell ref="E424:E427"/>
    <mergeCell ref="F424:F427"/>
    <mergeCell ref="G424:G427"/>
    <mergeCell ref="H424:H427"/>
    <mergeCell ref="B215:B244"/>
    <mergeCell ref="C215:C244"/>
    <mergeCell ref="D215:D244"/>
    <mergeCell ref="E215:E244"/>
    <mergeCell ref="F215:F244"/>
    <mergeCell ref="B245:B270"/>
    <mergeCell ref="C245:C270"/>
    <mergeCell ref="D245:D270"/>
    <mergeCell ref="E245:E270"/>
    <mergeCell ref="B128:B153"/>
    <mergeCell ref="C128:C153"/>
    <mergeCell ref="D128:D153"/>
    <mergeCell ref="B368:B390"/>
    <mergeCell ref="C368:C390"/>
    <mergeCell ref="D368:D390"/>
    <mergeCell ref="E368:E390"/>
    <mergeCell ref="F368:F390"/>
    <mergeCell ref="G368:G390"/>
    <mergeCell ref="H368:H390"/>
    <mergeCell ref="I368:I390"/>
    <mergeCell ref="A349:A423"/>
    <mergeCell ref="B349:B367"/>
    <mergeCell ref="C349:C367"/>
    <mergeCell ref="D349:D367"/>
    <mergeCell ref="E349:E367"/>
    <mergeCell ref="F349:F367"/>
    <mergeCell ref="G349:G367"/>
    <mergeCell ref="H349:H367"/>
    <mergeCell ref="I349:I367"/>
  </mergeCells>
  <printOptions horizontalCentered="1"/>
  <pageMargins left="0.39370078740157483" right="0.39370078740157483" top="0.39370078740157483" bottom="0.39370078740157483" header="0.31496062992125984" footer="0.31496062992125984"/>
  <pageSetup scale="55" orientation="landscape" r:id="rId1"/>
  <headerFooter alignWithMargins="0"/>
  <drawing r:id="rId2"/>
  <legacyDrawing r:id="rId3"/>
  <extLst>
    <ext xmlns:x14="http://schemas.microsoft.com/office/spreadsheetml/2009/9/main" uri="{78C0D931-6437-407d-A8EE-F0AAD7539E65}">
      <x14:conditionalFormattings>
        <x14:conditionalFormatting xmlns:xm="http://schemas.microsoft.com/office/excel/2006/main">
          <x14:cfRule type="cellIs" priority="14279" operator="equal" id="{CC43B5AE-F015-4D44-AA66-43B079281626}">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280" operator="equal" id="{210E3993-09D7-4913-B17D-F58B06A5B09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281" operator="equal" id="{EDA067B7-C5A4-4753-BE9C-6B08BEF30C3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282" operator="equal" id="{94C12F40-6657-4932-8092-145AA661FD9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M189 M15 M17 M214 M6 M30:M31 M34:M41 M182:M183 M241:M243 M61:M72 M97:M104 M185 M217 M247 M273 M296 M328 M393 M432 M451 M127:M133 M135:M161 M43:M59 M74:M95 M106:M125 M163:M180 M191:M194 M352 M372 M399</xm:sqref>
        </x14:conditionalFormatting>
        <x14:conditionalFormatting xmlns:xm="http://schemas.microsoft.com/office/excel/2006/main">
          <x14:cfRule type="cellIs" priority="8766" operator="equal" id="{F25C6AC9-E7D2-476A-8E44-9F88961B1F1C}">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M395 M187 M10 M397 M456 M17:M18 M458:M461 M227:M228 M257 M20:M22 M279:M280 M259 M286:M287 M412 M203:M205 M464:M465 M414 M289:M290 M405:M406 M6:M8 M419:M423 M416:M417 M435 M442 M445:M446 M448 M239:M248 M266:M275 M425:M433 M451 M292:M300 M437 M12:M13 M15 M302:M329 M207:M222 M30:M185 M189:M201 M225 M254 M403 M440 M468:M473 M399 M331:M393</xm:sqref>
        </x14:conditionalFormatting>
        <x14:conditionalFormatting xmlns:xm="http://schemas.microsoft.com/office/excel/2006/main">
          <x14:cfRule type="cellIs" priority="14301" operator="equal" id="{5BBA0A20-DC91-4F2C-A03C-41CCB65B91E8}">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302" operator="equal" id="{DC670425-9755-4CA0-847C-767592FB554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303" operator="equal" id="{04644A2D-C146-4CFD-9BFD-1884ABDE558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304" operator="equal" id="{04D804E3-4503-479F-BBFF-E08B565465A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M184 M195 M201 M10 M324 M178 M21 M203:M205</xm:sqref>
        </x14:conditionalFormatting>
        <x14:conditionalFormatting xmlns:xm="http://schemas.microsoft.com/office/excel/2006/main">
          <x14:cfRule type="cellIs" priority="9157" operator="equal" id="{434A458A-9CCB-44F9-A89A-5B4E9AE204E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158" operator="equal" id="{B2923AB2-7402-441D-93DD-FD524EF7DF7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159" operator="equal" id="{53A5E91B-CA8D-4B13-92AA-4EAC8B1E787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160" operator="equal" id="{7C63F05C-5C6E-4876-8955-0CC4FA929A3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M187</xm:sqref>
        </x14:conditionalFormatting>
        <x14:conditionalFormatting xmlns:xm="http://schemas.microsoft.com/office/excel/2006/main">
          <x14:cfRule type="cellIs" priority="11558" operator="equal" id="{A87CF876-D705-4BF4-BD18-129AD710C99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559" operator="equal" id="{5FF49CAE-DD7F-47BB-B1E2-8FE40E6EF61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560" operator="equal" id="{585B5DCB-4CBA-4C12-9DD7-5FF9ED7D5A4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M196 M47 M63:M66 M128:M130 M293:M295 M97:M98 M448 M68:M72 M100:M104 M132:M133 M329 M157:M161 M297:M300 M74:M76 M106:M108 M135:M155 M163:M165 M302:M327 M331:M333 M78:M95 M110:M125 M167:M180 M335:M355 M376:M386 M388:M390 M357:M374</xm:sqref>
        </x14:conditionalFormatting>
        <x14:conditionalFormatting xmlns:xm="http://schemas.microsoft.com/office/excel/2006/main">
          <x14:cfRule type="cellIs" priority="11521" operator="equal" id="{C6CFFAA7-E185-4F0E-92D2-955231E2EE0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M196:M197 M46:M47 M199:M200 M406 M412 M227 M465 M414 M289:M290 M239 M215:M216 M266:M267 M55:M59 M182 M127:M130 M293:M295 M468:M473 M61:M66 M241:M246 M421:M423 M416:M417 M425:M430 M445:M446 M448 M68:M72 M100:M104 M132:M133 M248 M329 M157:M161 M297:M300 M74:M76 M106:M108 M135:M155 M163:M165 M302:M327 M331:M333 M78:M98 M110:M125 M167:M180 M388:M390 M335:M386</xm:sqref>
        </x14:conditionalFormatting>
        <x14:conditionalFormatting xmlns:xm="http://schemas.microsoft.com/office/excel/2006/main">
          <x14:cfRule type="cellIs" priority="11540" operator="equal" id="{74C241D6-EF5F-4363-A366-15188AD93A8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541" operator="equal" id="{DA5BC2A3-3594-43A1-80D1-8BED9C3FEF6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542" operator="equal" id="{6DAC4C4F-A5B1-4128-BA59-5A0C2B4AF2B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M197</xm:sqref>
        </x14:conditionalFormatting>
        <x14:conditionalFormatting xmlns:xm="http://schemas.microsoft.com/office/excel/2006/main">
          <x14:cfRule type="cellIs" priority="11522" operator="equal" id="{D7E8B374-91E0-4DB4-BA83-FCA72C4CB2A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523" operator="equal" id="{049C8FE1-DBCB-4722-B103-FBDAB2CA2A7F}">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524" operator="equal" id="{401F2725-E85F-4669-9C67-40F088FFDEC3}">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M199:M200</xm:sqref>
        </x14:conditionalFormatting>
        <x14:conditionalFormatting xmlns:xm="http://schemas.microsoft.com/office/excel/2006/main">
          <x14:cfRule type="cellIs" priority="14266" operator="equal" id="{31890F26-5CCA-45A3-A8B5-3C8B89A6767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267" operator="equal" id="{170DD803-0998-4027-BF6C-87BDE25148B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268" operator="equal" id="{B0A8014F-7957-4CE8-97E5-40139F24393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M207</xm:sqref>
        </x14:conditionalFormatting>
        <x14:conditionalFormatting xmlns:xm="http://schemas.microsoft.com/office/excel/2006/main">
          <x14:cfRule type="cellIs" priority="14173" operator="equal" id="{D3B4400A-85B9-4F57-94D2-EABD8F6C287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M207:M212</xm:sqref>
        </x14:conditionalFormatting>
        <x14:conditionalFormatting xmlns:xm="http://schemas.microsoft.com/office/excel/2006/main">
          <x14:cfRule type="cellIs" priority="14174" operator="equal" id="{A80A1C85-62FA-4A6B-B8DA-257647F57C2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175" operator="equal" id="{22FFB676-8F43-4094-AFA9-06D04AE205D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176" operator="equal" id="{93FE9722-96D0-41EC-9E6B-76B129AE4CC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M208</xm:sqref>
        </x14:conditionalFormatting>
        <x14:conditionalFormatting xmlns:xm="http://schemas.microsoft.com/office/excel/2006/main">
          <x14:cfRule type="cellIs" priority="14252" operator="equal" id="{EE3AA5E1-61B6-4489-828B-26ED78F7618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253" operator="equal" id="{132ACE3C-808B-44E4-B3E2-B85975B69A0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254" operator="equal" id="{7B7536A5-85D9-4353-83E9-47006FA8ADE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M209:M210</xm:sqref>
        </x14:conditionalFormatting>
        <x14:conditionalFormatting xmlns:xm="http://schemas.microsoft.com/office/excel/2006/main">
          <x14:cfRule type="cellIs" priority="14238" operator="equal" id="{7B5B9109-DE93-4000-B441-8B28A50D4A4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239" operator="equal" id="{CF5C94A5-22EE-4E3F-94E7-9EF29637A15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240" operator="equal" id="{ED307F5A-31A4-481B-8FBF-1B8AB82C685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M211</xm:sqref>
        </x14:conditionalFormatting>
        <x14:conditionalFormatting xmlns:xm="http://schemas.microsoft.com/office/excel/2006/main">
          <x14:cfRule type="cellIs" priority="14224" operator="equal" id="{C1429A52-31F2-4913-AF06-47CF02BB70E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225" operator="equal" id="{2781D4C2-A41C-41AB-9D79-8AF0C6B7F44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226" operator="equal" id="{F7F71C87-28D1-48CD-93E6-D1FD8BCED3F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M212</xm:sqref>
        </x14:conditionalFormatting>
        <x14:conditionalFormatting xmlns:xm="http://schemas.microsoft.com/office/excel/2006/main">
          <x14:cfRule type="cellIs" priority="14164" operator="equal" id="{8F01AC48-82D0-436D-B21E-90D4CED995D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165" operator="equal" id="{13C0E36C-4E17-4A7D-86C4-99F521E8243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166" operator="equal" id="{37563586-CC19-41A3-A384-1D7CD36D032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M7</xm:sqref>
        </x14:conditionalFormatting>
        <x14:conditionalFormatting xmlns:xm="http://schemas.microsoft.com/office/excel/2006/main">
          <x14:cfRule type="cellIs" priority="9279" operator="equal" id="{30EA9280-52DC-4DF1-B581-C89847B7041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M7:M8</xm:sqref>
        </x14:conditionalFormatting>
        <x14:conditionalFormatting xmlns:xm="http://schemas.microsoft.com/office/excel/2006/main">
          <x14:cfRule type="cellIs" priority="9280" operator="equal" id="{2FF35EA9-A1F8-41EA-B90D-B2DEF6477EB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281" operator="equal" id="{FB1B2272-1EFC-4B80-8720-6500C6945C9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282" operator="equal" id="{4A8AB346-5D19-4428-931F-F3C27D20EC5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M8</xm:sqref>
        </x14:conditionalFormatting>
        <x14:conditionalFormatting xmlns:xm="http://schemas.microsoft.com/office/excel/2006/main">
          <x14:cfRule type="cellIs" priority="8911" operator="equal" id="{75BAD0D9-DC00-459A-8F98-7895DB4325C4}">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912" operator="equal" id="{BB55F7C6-BB06-49F8-A2E2-13C2B13FF3C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913" operator="equal" id="{75719EAB-BB43-41F8-9CDB-E70DEEE3415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914" operator="equal" id="{2C87017D-B128-4856-A667-31FAAC10E9F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M12</xm:sqref>
        </x14:conditionalFormatting>
        <x14:conditionalFormatting xmlns:xm="http://schemas.microsoft.com/office/excel/2006/main">
          <x14:cfRule type="cellIs" priority="13925" operator="equal" id="{1117DFE4-7CAB-4B02-813E-B250EC7DB802}">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926" operator="equal" id="{EC72C482-F252-461A-B309-36ECCF6717D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927" operator="equal" id="{179D3510-D4B1-4E71-897E-676F8AAECCE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928" operator="equal" id="{BEFF75E9-1ABA-44B0-8954-67F72ABB3C6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M18</xm:sqref>
        </x14:conditionalFormatting>
        <x14:conditionalFormatting xmlns:xm="http://schemas.microsoft.com/office/excel/2006/main">
          <x14:cfRule type="cellIs" priority="14074" operator="equal" id="{07E82B6D-AE17-4394-B499-C922927864C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075" operator="equal" id="{03404746-4E54-4946-A456-3E463FDB039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076" operator="equal" id="{ED037B71-1307-4B78-BA27-BA605B27D3C3}">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M35</xm:sqref>
        </x14:conditionalFormatting>
        <x14:conditionalFormatting xmlns:xm="http://schemas.microsoft.com/office/excel/2006/main">
          <x14:cfRule type="cellIs" priority="9261" operator="equal" id="{C3E21084-2AB5-4762-BDB4-9014D14CC98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M35:M37 M67 M99 M131 M156 M185 M217 M247 M273 M296 M328 M393 M432 M451</xm:sqref>
        </x14:conditionalFormatting>
        <x14:conditionalFormatting xmlns:xm="http://schemas.microsoft.com/office/excel/2006/main">
          <x14:cfRule type="cellIs" priority="14088" operator="equal" id="{92EF8E57-824C-437D-84D6-F04010808C3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089" operator="equal" id="{D717A16D-1C44-4129-B75B-8F75ECB284B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090" operator="equal" id="{C5D3FF9D-9C76-45F3-9B0C-4D0001CA416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M36 M56</xm:sqref>
        </x14:conditionalFormatting>
        <x14:conditionalFormatting xmlns:xm="http://schemas.microsoft.com/office/excel/2006/main">
          <x14:cfRule type="cellIs" priority="9262" operator="equal" id="{C709DE93-3DD0-42A7-8893-6D73D00A01F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263" operator="equal" id="{3C7CD949-C227-46BC-916B-2DA5D96FB35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264" operator="equal" id="{609DA422-A09E-499D-9458-E76AB6406103}">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M37 M67 M99 M131 M156 M185 M217 M247 M273 M296 M328 M393 M432 M451</xm:sqref>
        </x14:conditionalFormatting>
        <x14:conditionalFormatting xmlns:xm="http://schemas.microsoft.com/office/excel/2006/main">
          <x14:cfRule type="cellIs" priority="8981" operator="equal" id="{62B70F29-3C83-46A7-9F05-E8806C603EF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982" operator="equal" id="{2ED005DB-A4FF-448C-94C7-48936CE080D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983" operator="equal" id="{0EFE6513-DF68-4AF2-A646-8EC1448876B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984" operator="equal" id="{94056C28-FCB3-4FC3-A603-60BBF68F4C0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M38</xm:sqref>
        </x14:conditionalFormatting>
        <x14:conditionalFormatting xmlns:xm="http://schemas.microsoft.com/office/excel/2006/main">
          <x14:cfRule type="cellIs" priority="9035" operator="equal" id="{E97A2267-1057-4F00-A31C-865ECE24E619}">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036" operator="equal" id="{E209297C-4545-4757-A6C4-BB0B4FB6EDA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037" operator="equal" id="{09B7EA7E-EC45-41BD-8BD8-98F149FB496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038" operator="equal" id="{D670D2F6-C0BC-45A0-83B5-4401BED6ED3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M39</xm:sqref>
        </x14:conditionalFormatting>
        <x14:conditionalFormatting xmlns:xm="http://schemas.microsoft.com/office/excel/2006/main">
          <x14:cfRule type="cellIs" priority="13940" operator="equal" id="{7B662F4D-14E3-42F5-95DD-EC5214F8537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941" operator="equal" id="{DBBF4AFC-098E-4327-B094-F6C4D154E09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942" operator="equal" id="{BEE06D87-5D19-4EF0-AC62-7D93CBA178D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M46</xm:sqref>
        </x14:conditionalFormatting>
        <x14:conditionalFormatting xmlns:xm="http://schemas.microsoft.com/office/excel/2006/main">
          <x14:cfRule type="cellIs" priority="13990" operator="equal" id="{2AE9535B-87E8-405C-BF6E-B8F34AD141A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991" operator="equal" id="{B2F146EA-B8C0-4134-9847-87F05EF806E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992" operator="equal" id="{FF34A757-D9A1-4393-895A-11B93A5462D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M55</xm:sqref>
        </x14:conditionalFormatting>
        <x14:conditionalFormatting xmlns:xm="http://schemas.microsoft.com/office/excel/2006/main">
          <x14:cfRule type="cellIs" priority="14060" operator="equal" id="{AF20FE28-2624-4CC0-8AF0-1613ACE10DF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061" operator="equal" id="{2E524BFD-9FBF-4CAC-A33A-62404C4B09E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062" operator="equal" id="{33209F19-9566-46B1-862D-534236C1F61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M57</xm:sqref>
        </x14:conditionalFormatting>
        <x14:conditionalFormatting xmlns:xm="http://schemas.microsoft.com/office/excel/2006/main">
          <x14:cfRule type="cellIs" priority="13976" operator="equal" id="{F3F42043-6B31-471F-89B6-F33DED78DBE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977" operator="equal" id="{E68AFC28-9ABC-4959-BFF2-DFF0D43383A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978" operator="equal" id="{CEFF9FA3-5E3F-4F91-80F2-09538C5B632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M58</xm:sqref>
        </x14:conditionalFormatting>
        <x14:conditionalFormatting xmlns:xm="http://schemas.microsoft.com/office/excel/2006/main">
          <x14:cfRule type="cellIs" priority="14046" operator="equal" id="{37C068BB-0AE1-4E65-B123-DE17E4252ED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047" operator="equal" id="{47BAA828-FD9A-4453-A84E-386EAF8C55E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048" operator="equal" id="{7007AAEE-2544-46BC-A3E0-B3BE0CFCBF85}">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M59</xm:sqref>
        </x14:conditionalFormatting>
        <x14:conditionalFormatting xmlns:xm="http://schemas.microsoft.com/office/excel/2006/main">
          <x14:cfRule type="cellIs" priority="14004" operator="equal" id="{D62BFE84-6ECA-415A-BE23-72A693B7FFC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005" operator="equal" id="{6B8A29CC-DCB8-4F37-A858-3D64E5CB86D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006" operator="equal" id="{C2C172C0-F4EB-4B49-9413-B553352A6C4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M61:M62</xm:sqref>
        </x14:conditionalFormatting>
        <x14:conditionalFormatting xmlns:xm="http://schemas.microsoft.com/office/excel/2006/main">
          <x14:cfRule type="cellIs" priority="13558" operator="equal" id="{7FBBC2AD-0B5D-4164-AB8A-60268C79B0D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559" operator="equal" id="{32DC0465-1D23-4205-B2BC-1E926335A37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560" operator="equal" id="{207869DC-D537-4A7C-B48B-8F027E064A8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M65</xm:sqref>
        </x14:conditionalFormatting>
        <x14:conditionalFormatting xmlns:xm="http://schemas.microsoft.com/office/excel/2006/main">
          <x14:cfRule type="cellIs" priority="13594" operator="equal" id="{60DB4082-F615-403F-B022-24C8AAA9CF5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595" operator="equal" id="{C072E9C8-3791-461C-A29E-9463AD4262D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596" operator="equal" id="{4B9F4CB7-7A13-47DC-BBD2-FFEED16ADC1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M66</xm:sqref>
        </x14:conditionalFormatting>
        <x14:conditionalFormatting xmlns:xm="http://schemas.microsoft.com/office/excel/2006/main">
          <x14:cfRule type="cellIs" priority="12456" operator="equal" id="{7F2EA925-20DA-416D-B9E4-622746CB8A5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457" operator="equal" id="{72C557B3-3D5D-4CCE-B981-DBE9676AEB1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458" operator="equal" id="{1C6C0AA5-2424-495D-A0CC-0726712F255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M68:M69</xm:sqref>
        </x14:conditionalFormatting>
        <x14:conditionalFormatting xmlns:xm="http://schemas.microsoft.com/office/excel/2006/main">
          <x14:cfRule type="cellIs" priority="8875" operator="equal" id="{07A69C26-C47E-4F30-BCB6-49A99316D0FE}">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876" operator="equal" id="{90104C7A-9735-4A29-BEBE-288A906129E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877" operator="equal" id="{A123C9AF-C880-4E86-99C4-D7B06FE2245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878" operator="equal" id="{1E103D19-BB7F-486E-BCD4-A48ED4A78545}">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M71</xm:sqref>
        </x14:conditionalFormatting>
        <x14:conditionalFormatting xmlns:xm="http://schemas.microsoft.com/office/excel/2006/main">
          <x14:cfRule type="cellIs" priority="13504" operator="equal" id="{B46B99AF-1A5E-4158-AF50-2FE2ED5B1EA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505" operator="equal" id="{D9FD8764-07FB-476B-9795-8CD4A601F10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506" operator="equal" id="{2E9CD1C2-821A-4A78-8FEF-620E5AA86A2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M72</xm:sqref>
        </x14:conditionalFormatting>
        <x14:conditionalFormatting xmlns:xm="http://schemas.microsoft.com/office/excel/2006/main">
          <x14:cfRule type="cellIs" priority="11705" operator="equal" id="{82940C64-BF33-43C7-B715-052419373D4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M72 M78:M80 M87</xm:sqref>
        </x14:conditionalFormatting>
        <x14:conditionalFormatting xmlns:xm="http://schemas.microsoft.com/office/excel/2006/main">
          <x14:cfRule type="cellIs" priority="13616" operator="equal" id="{05766692-388D-48D7-91BC-8215C5160EA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617" operator="equal" id="{03304F57-BBE9-468B-9233-2B0E5AF3B4B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618" operator="equal" id="{06A1ACFB-DE63-44F2-BC55-EED3C15184B3}">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M78</xm:sqref>
        </x14:conditionalFormatting>
        <x14:conditionalFormatting xmlns:xm="http://schemas.microsoft.com/office/excel/2006/main">
          <x14:cfRule type="cellIs" priority="13414" operator="equal" id="{7227B6B4-DC30-46D5-ABC8-387CEFB7B48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415" operator="equal" id="{DEE2081A-EA7E-4213-B113-BB557EA01AA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416" operator="equal" id="{7FA98A0E-5169-428B-8CBD-2EE5BD01F16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M79</xm:sqref>
        </x14:conditionalFormatting>
        <x14:conditionalFormatting xmlns:xm="http://schemas.microsoft.com/office/excel/2006/main">
          <x14:cfRule type="cellIs" priority="13396" operator="equal" id="{4C18B1F1-BD16-451B-A613-B213C779372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397" operator="equal" id="{84C02E36-25E1-4E7C-B24E-8709B8D4EC5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398" operator="equal" id="{F122CB82-CE86-491E-8801-984A1F0D289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M80</xm:sqref>
        </x14:conditionalFormatting>
        <x14:conditionalFormatting xmlns:xm="http://schemas.microsoft.com/office/excel/2006/main">
          <x14:cfRule type="cellIs" priority="13306" operator="equal" id="{468E11C5-143E-410F-A3A8-6BA383BDC0C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307" operator="equal" id="{7BE237BE-F344-4FCC-8C34-1A3C42B5CB0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308" operator="equal" id="{4BA135C0-9544-40EE-9143-B7A61B832DD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M87</xm:sqref>
        </x14:conditionalFormatting>
        <x14:conditionalFormatting xmlns:xm="http://schemas.microsoft.com/office/excel/2006/main">
          <x14:cfRule type="cellIs" priority="12310" operator="equal" id="{A73D9EDC-3051-410F-9CDB-5A0BE5ADCA5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311" operator="equal" id="{3287927B-1A04-4187-A3EF-6372CA1E406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312" operator="equal" id="{F84D215C-77E9-47A6-A1B8-B5A35E361A1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M90</xm:sqref>
        </x14:conditionalFormatting>
        <x14:conditionalFormatting xmlns:xm="http://schemas.microsoft.com/office/excel/2006/main">
          <x14:cfRule type="cellIs" priority="13234" operator="equal" id="{67E5CDFA-3312-48E0-AF3D-94F17E2E3C0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235" operator="equal" id="{560634A2-0AE4-4D1A-844A-A7BB2AB26EB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236" operator="equal" id="{7FCA8985-ED22-4EAF-9E0B-8F457A5B758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M91</xm:sqref>
        </x14:conditionalFormatting>
        <x14:conditionalFormatting xmlns:xm="http://schemas.microsoft.com/office/excel/2006/main">
          <x14:cfRule type="cellIs" priority="11706" operator="equal" id="{D2233F26-BDB6-41C0-BE2B-2728577CA7E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707" operator="equal" id="{FE78B245-3151-4B91-A88D-AA277352644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708" operator="equal" id="{B1E196EE-AFD2-4652-BE22-7EA1E3FAB92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M93</xm:sqref>
        </x14:conditionalFormatting>
        <x14:conditionalFormatting xmlns:xm="http://schemas.microsoft.com/office/excel/2006/main">
          <x14:cfRule type="cellIs" priority="11894" operator="equal" id="{CA1ED19F-3471-4728-B70C-A06F21DE7AB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895" operator="equal" id="{52043D8E-607F-4E20-997E-0FF68C270F2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896" operator="equal" id="{CF6FB0E0-D708-4D67-8F7D-7955BC9FA5F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M94</xm:sqref>
        </x14:conditionalFormatting>
        <x14:conditionalFormatting xmlns:xm="http://schemas.microsoft.com/office/excel/2006/main">
          <x14:cfRule type="cellIs" priority="12596" operator="equal" id="{3016D200-D1B8-4759-A810-6D5AFCC8536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597" operator="equal" id="{31E381ED-26F8-4DCB-833B-51F85E119B5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598" operator="equal" id="{D0B350C2-0CC5-4B27-89D5-96FA1A1736C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M95</xm:sqref>
        </x14:conditionalFormatting>
        <x14:conditionalFormatting xmlns:xm="http://schemas.microsoft.com/office/excel/2006/main">
          <x14:cfRule type="cellIs" priority="9822" operator="equal" id="{E75A62A0-4105-4B97-B1F1-CE2D56F5668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823" operator="equal" id="{E407348F-A1AC-47CE-83F0-1137C00609C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24" operator="equal" id="{A7189017-AE12-4978-8A79-A49AAAB6D72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M215</xm:sqref>
        </x14:conditionalFormatting>
        <x14:conditionalFormatting xmlns:xm="http://schemas.microsoft.com/office/excel/2006/main">
          <x14:cfRule type="cellIs" priority="13118" operator="equal" id="{1D29887B-3052-46AF-950F-9D309673E4D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119" operator="equal" id="{204D666C-7E86-4DA3-BA58-164830C21E0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120" operator="equal" id="{7507657C-9EEE-4A01-B004-D8D810A8EEE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M216</xm:sqref>
        </x14:conditionalFormatting>
        <x14:conditionalFormatting xmlns:xm="http://schemas.microsoft.com/office/excel/2006/main">
          <x14:cfRule type="cellIs" priority="8959" operator="equal" id="{5BAE466A-3F2A-49D3-ABBB-3BC4392987F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960" operator="equal" id="{350878EA-FF8B-45A2-AC0E-89B0C5E4663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961" operator="equal" id="{A4229D1C-39F2-4FFF-9F16-0B957113D8A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962" operator="equal" id="{7A4D5A5C-2B31-4732-A095-94267F45EC6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M218</xm:sqref>
        </x14:conditionalFormatting>
        <x14:conditionalFormatting xmlns:xm="http://schemas.microsoft.com/office/excel/2006/main">
          <x14:cfRule type="cellIs" priority="8929" operator="equal" id="{A0C29724-51FE-4E49-B931-DB534CC0462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930" operator="equal" id="{A79FB464-65E0-4388-9E84-B2513395582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931" operator="equal" id="{192A44A5-2067-4595-8EC2-CD54D862C2E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932" operator="equal" id="{9A907894-F517-417E-B570-1F0AA26CB9E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M219</xm:sqref>
        </x14:conditionalFormatting>
        <x14:conditionalFormatting xmlns:xm="http://schemas.microsoft.com/office/excel/2006/main">
          <x14:cfRule type="cellIs" priority="8857" operator="equal" id="{2D8DBCDC-FDAA-43DB-A181-FB79F9932206}">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858" operator="equal" id="{27D5A287-02D8-40F9-B9DB-16C16F09CED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859" operator="equal" id="{B9049198-21FE-4FED-B21A-303B5388482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860" operator="equal" id="{26A51C93-DCE6-4785-A172-23D0195D499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M220</xm:sqref>
        </x14:conditionalFormatting>
        <x14:conditionalFormatting xmlns:xm="http://schemas.microsoft.com/office/excel/2006/main">
          <x14:cfRule type="cellIs" priority="12878" operator="equal" id="{1A2859B4-D1AF-4B8D-8281-EAE72525023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879" operator="equal" id="{2E0A945C-BBD1-4010-AB2E-1792D92FF7A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880" operator="equal" id="{8459CA45-8A11-4581-924F-2786D431D69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M227</xm:sqref>
        </x14:conditionalFormatting>
        <x14:conditionalFormatting xmlns:xm="http://schemas.microsoft.com/office/excel/2006/main">
          <x14:cfRule type="cellIs" priority="11054" operator="equal" id="{C433F61A-1275-4E81-841B-796DD06AC97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055" operator="equal" id="{7E8C9BD3-3501-4638-886C-8016FEB1EF9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056" operator="equal" id="{EDADBE07-BD43-4D51-BBEE-152FA960910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M239</xm:sqref>
        </x14:conditionalFormatting>
        <x14:conditionalFormatting xmlns:xm="http://schemas.microsoft.com/office/excel/2006/main">
          <x14:cfRule type="cellIs" priority="9061" operator="equal" id="{1EABFA72-04CE-4E17-B834-6E2B1B9231F9}">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M97:M98 M100:M102</xm:sqref>
        </x14:conditionalFormatting>
        <x14:conditionalFormatting xmlns:xm="http://schemas.microsoft.com/office/excel/2006/main">
          <x14:cfRule type="cellIs" priority="11984" operator="equal" id="{31520531-FF13-4C7A-838A-8D24736FCAF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985" operator="equal" id="{83DF1FCC-BB0B-4C17-B32F-9A0BBB31F0D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986" operator="equal" id="{E5DAA701-A892-4348-8D1F-BF2DAE595F1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M97</xm:sqref>
        </x14:conditionalFormatting>
        <x14:conditionalFormatting xmlns:xm="http://schemas.microsoft.com/office/excel/2006/main">
          <x14:cfRule type="cellIs" priority="13074" operator="equal" id="{1ACD8A7B-0BE4-4494-B1E6-C911564965B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075" operator="equal" id="{5DA41E0B-A930-45C9-900A-6135C37378F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076" operator="equal" id="{7818DC37-CCA8-4CAC-8DF0-9F4A71BFF69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M98</xm:sqref>
        </x14:conditionalFormatting>
        <x14:conditionalFormatting xmlns:xm="http://schemas.microsoft.com/office/excel/2006/main">
          <x14:cfRule type="cellIs" priority="12434" operator="equal" id="{6F3DF7A2-3DBE-47DA-A9E8-8616F28E3B7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435" operator="equal" id="{B96415C9-0D44-4014-A833-37666B0859E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436" operator="equal" id="{4AFEE9BB-0E08-4131-AF10-3020E23C0BA5}">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M100 M102</xm:sqref>
        </x14:conditionalFormatting>
        <x14:conditionalFormatting xmlns:xm="http://schemas.microsoft.com/office/excel/2006/main">
          <x14:cfRule type="cellIs" priority="9062" operator="equal" id="{2E225F9C-E2DF-40BE-ACA3-9C1CA6DB2F4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063" operator="equal" id="{47C7BD72-0BBD-4FCB-BD1C-F0EB1588EBE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064" operator="equal" id="{2A1C40AC-8117-4BC3-8F4C-F51E028D7A8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M101</xm:sqref>
        </x14:conditionalFormatting>
        <x14:conditionalFormatting xmlns:xm="http://schemas.microsoft.com/office/excel/2006/main">
          <x14:cfRule type="cellIs" priority="8839" operator="equal" id="{F128A151-3228-4EBC-B740-1906ED2EA3F4}">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840" operator="equal" id="{AF852796-8E46-4276-80B7-CBF77732B3D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841" operator="equal" id="{0A809732-795D-4C0B-8B88-BB6AB625C78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842" operator="equal" id="{893AFFA0-414E-4440-94E7-C55DBFFE9A2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M104</xm:sqref>
        </x14:conditionalFormatting>
        <x14:conditionalFormatting xmlns:xm="http://schemas.microsoft.com/office/excel/2006/main">
          <x14:cfRule type="cellIs" priority="12162" operator="equal" id="{8CDE4A5D-B5DE-436B-8BBC-6CF4731C282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163" operator="equal" id="{86D40F89-675A-4371-99DC-776F94268C6F}">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164" operator="equal" id="{91A5FE24-AE52-4407-B730-6EDE3E9139A3}">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M119</xm:sqref>
        </x14:conditionalFormatting>
        <x14:conditionalFormatting xmlns:xm="http://schemas.microsoft.com/office/excel/2006/main">
          <x14:cfRule type="cellIs" priority="10856" operator="equal" id="{E8F1105E-B66E-46A3-80F7-09CBBAC6CB1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857" operator="equal" id="{58D0E0A8-374A-4A71-B852-8075FAD7929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858" operator="equal" id="{A337516C-EDF0-48D6-B1A7-C1FC9820A9C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M120</xm:sqref>
        </x14:conditionalFormatting>
        <x14:conditionalFormatting xmlns:xm="http://schemas.microsoft.com/office/excel/2006/main">
          <x14:cfRule type="cellIs" priority="10838" operator="equal" id="{17693008-52EA-45D7-8CE2-1443EF46369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839" operator="equal" id="{AB50CFA8-41FC-49E8-B66A-32749D0BB41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840" operator="equal" id="{53B94EB0-5421-4227-ABCE-814014BA8DA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M122</xm:sqref>
        </x14:conditionalFormatting>
        <x14:conditionalFormatting xmlns:xm="http://schemas.microsoft.com/office/excel/2006/main">
          <x14:cfRule type="cellIs" priority="13876" operator="equal" id="{01B24E00-2F75-4109-8FE9-4E5EF462F83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877" operator="equal" id="{9B794743-F09B-47BD-A340-058707BE28C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878" operator="equal" id="{7BACC14D-EC0B-4DA3-8367-E0CCD2BE0E3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M123</xm:sqref>
        </x14:conditionalFormatting>
        <x14:conditionalFormatting xmlns:xm="http://schemas.microsoft.com/office/excel/2006/main">
          <x14:cfRule type="cellIs" priority="10820" operator="equal" id="{F2F6DFC0-871D-4DBC-ADB8-0B644DE96C1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821" operator="equal" id="{F75A3436-3F5E-4395-A4D8-9CD608FF72E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822" operator="equal" id="{4640B45C-9D33-4111-8D25-5718C1E5C8B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M125</xm:sqref>
        </x14:conditionalFormatting>
        <x14:conditionalFormatting xmlns:xm="http://schemas.microsoft.com/office/excel/2006/main">
          <x14:cfRule type="cellIs" priority="9083" operator="equal" id="{B7D970A1-E230-4A66-82C0-8A3C59504C24}">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M391:M392 M395 M397</xm:sqref>
        </x14:conditionalFormatting>
        <x14:conditionalFormatting xmlns:xm="http://schemas.microsoft.com/office/excel/2006/main">
          <x14:cfRule type="cellIs" priority="11966" operator="equal" id="{26537849-691E-484C-93CE-A32D595CBEC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967" operator="equal" id="{82378A65-4674-4E41-96CD-A67B82545C2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968" operator="equal" id="{4119DB59-F7C4-4DC2-955A-F13811ED635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M391</xm:sqref>
        </x14:conditionalFormatting>
        <x14:conditionalFormatting xmlns:xm="http://schemas.microsoft.com/office/excel/2006/main">
          <x14:cfRule type="cellIs" priority="13030" operator="equal" id="{F3078C8E-97DA-4CD5-98F2-C6B7260B186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031" operator="equal" id="{E3EC0064-2F7B-4972-A5BB-EE65BC9B6AD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032" operator="equal" id="{40A3075A-5AA6-417E-9918-FAE8B31EE1E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M392</xm:sqref>
        </x14:conditionalFormatting>
        <x14:conditionalFormatting xmlns:xm="http://schemas.microsoft.com/office/excel/2006/main">
          <x14:cfRule type="cellIs" priority="9084" operator="equal" id="{C77C1D45-70AA-446B-9CCB-827A4A508BF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085" operator="equal" id="{563D004F-18CF-43E9-8A7D-CB8717E890D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086" operator="equal" id="{3657272C-E22D-4498-8878-C827BFCB4C4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M395</xm:sqref>
        </x14:conditionalFormatting>
        <x14:conditionalFormatting xmlns:xm="http://schemas.microsoft.com/office/excel/2006/main">
          <x14:cfRule type="cellIs" priority="9106" operator="equal" id="{9FAE43E9-B5E0-41A5-98E3-13F43795D3D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107" operator="equal" id="{15C3223E-B799-432E-A9A7-3B93598C5FF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108" operator="equal" id="{17776311-C548-4C34-8188-11CE6D80A2E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M397</xm:sqref>
        </x14:conditionalFormatting>
        <x14:conditionalFormatting xmlns:xm="http://schemas.microsoft.com/office/excel/2006/main">
          <x14:cfRule type="cellIs" priority="10028" operator="equal" id="{93EB400A-25EA-413A-A4BA-7BA2AE93B41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029" operator="equal" id="{CBCA5E38-9C9B-448A-94E5-2D2E0D0640F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030" operator="equal" id="{76C172C7-CE82-4DB8-B588-FEA836EC8D4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M412</xm:sqref>
        </x14:conditionalFormatting>
        <x14:conditionalFormatting xmlns:xm="http://schemas.microsoft.com/office/excel/2006/main">
          <x14:cfRule type="cellIs" priority="10604" operator="equal" id="{CA4C3E20-8DA2-4F4D-8414-E65463840E8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605" operator="equal" id="{1637D28A-7DA4-4C51-BD81-B879AC37F3C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606" operator="equal" id="{2187FE02-5E58-44D9-8171-A18F33DBF52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M414</xm:sqref>
        </x14:conditionalFormatting>
        <x14:conditionalFormatting xmlns:xm="http://schemas.microsoft.com/office/excel/2006/main">
          <x14:cfRule type="cellIs" priority="10586" operator="equal" id="{5F808724-F526-49B7-B36B-D8E4F590778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587" operator="equal" id="{D5A75EB6-E074-41BE-AC1B-DD5D2820040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588" operator="equal" id="{2FB182A5-0402-42B9-B737-3391DE5444F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M416</xm:sqref>
        </x14:conditionalFormatting>
        <x14:conditionalFormatting xmlns:xm="http://schemas.microsoft.com/office/excel/2006/main">
          <x14:cfRule type="cellIs" priority="11645" operator="equal" id="{7102E791-4F9A-4BC4-A0F0-6A76963A8A2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646" operator="equal" id="{731DBE75-B256-4F6C-8AF5-3C4C38CCB45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647" operator="equal" id="{A4B35819-B06B-42F3-A940-841CDFBC2D65}">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M417</xm:sqref>
        </x14:conditionalFormatting>
        <x14:conditionalFormatting xmlns:xm="http://schemas.microsoft.com/office/excel/2006/main">
          <x14:cfRule type="cellIs" priority="12636" operator="equal" id="{FD5B7CD0-CE31-452C-8B9F-C1B31BF76FA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637" operator="equal" id="{41E5FC89-4B92-4E9D-A353-0E890131A38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638" operator="equal" id="{E962EC63-7E8C-4FA5-8A07-C4B9C2371FB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M421:M423</xm:sqref>
        </x14:conditionalFormatting>
        <x14:conditionalFormatting xmlns:xm="http://schemas.microsoft.com/office/excel/2006/main">
          <x14:cfRule type="cellIs" priority="11948" operator="equal" id="{1FB30233-1A1D-4A72-9B74-EBF1973D2E8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949" operator="equal" id="{F6C0D9E2-9CAD-4653-B154-145FEEF5DA9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950" operator="equal" id="{2D1E8586-1158-40A5-AB6D-4C6B6251985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M293</xm:sqref>
        </x14:conditionalFormatting>
        <x14:conditionalFormatting xmlns:xm="http://schemas.microsoft.com/office/excel/2006/main">
          <x14:cfRule type="cellIs" priority="9854" operator="equal" id="{F4B48546-6C3F-43C0-8676-A1579A6259F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855" operator="equal" id="{3767E6D7-77D9-46CF-8EA1-45980AE854D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56" operator="equal" id="{6D9CBD90-34F5-468D-B1F7-40120B5705F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M294</xm:sqref>
        </x14:conditionalFormatting>
        <x14:conditionalFormatting xmlns:xm="http://schemas.microsoft.com/office/excel/2006/main">
          <x14:cfRule type="cellIs" priority="12994" operator="equal" id="{C5BAAC82-902D-43DB-9845-22612ABAECD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995" operator="equal" id="{10C0EF54-EA95-4E64-84D5-03859EF2720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996" operator="equal" id="{38BF6B50-81F9-42F4-AF1D-9EDC05408C6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M295</xm:sqref>
        </x14:conditionalFormatting>
        <x14:conditionalFormatting xmlns:xm="http://schemas.microsoft.com/office/excel/2006/main">
          <x14:cfRule type="cellIs" priority="12411" operator="equal" id="{1A69C0D6-1627-4787-91E4-4A268A1E92C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412" operator="equal" id="{F487C7D3-7510-4340-8753-4698F75D579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413" operator="equal" id="{36650B3B-C9D8-446D-A63F-F75101E18BB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414" operator="equal" id="{DF3CC3B7-6E77-4EF3-804F-931F5B1CD76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M297</xm:sqref>
        </x14:conditionalFormatting>
        <x14:conditionalFormatting xmlns:xm="http://schemas.microsoft.com/office/excel/2006/main">
          <x14:cfRule type="cellIs" priority="8803" operator="equal" id="{90BF1474-E68E-4030-829E-E6064DA2850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804" operator="equal" id="{F5CA41F9-1F62-42CF-ACB0-7D071F1499B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805" operator="equal" id="{6B575CC7-E363-4732-A4E7-8A887B66BC3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806" operator="equal" id="{F6FD12C1-019A-43F9-A983-50293B4340D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M299</xm:sqref>
        </x14:conditionalFormatting>
        <x14:conditionalFormatting xmlns:xm="http://schemas.microsoft.com/office/excel/2006/main">
          <x14:cfRule type="cellIs" priority="10496" operator="equal" id="{72B97BF8-4BDA-4872-B05A-A4F3DF5595E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497" operator="equal" id="{9F75AA03-8719-461B-A125-4B3B3A490F5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498" operator="equal" id="{650B9961-B392-40BB-9166-8E4356B85273}">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M300</xm:sqref>
        </x14:conditionalFormatting>
        <x14:conditionalFormatting xmlns:xm="http://schemas.microsoft.com/office/excel/2006/main">
          <x14:cfRule type="cellIs" priority="10459" operator="equal" id="{6D961A9C-1337-40AF-BBDA-86AC6902CDD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M300</xm:sqref>
        </x14:conditionalFormatting>
        <x14:conditionalFormatting xmlns:xm="http://schemas.microsoft.com/office/excel/2006/main">
          <x14:cfRule type="cellIs" priority="10442" operator="equal" id="{5CB3FD59-ABB5-45DC-9938-651E4D085C7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443" operator="equal" id="{1E85F117-DC78-46F6-B39D-631BDB0F7EF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444" operator="equal" id="{3FAD516A-6144-4524-A5C4-2DF908AFF11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M305</xm:sqref>
        </x14:conditionalFormatting>
        <x14:conditionalFormatting xmlns:xm="http://schemas.microsoft.com/office/excel/2006/main">
          <x14:cfRule type="cellIs" priority="9991" operator="equal" id="{24B1DA8E-9460-4678-AF57-361AF300DB93}">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M305 M316</xm:sqref>
        </x14:conditionalFormatting>
        <x14:conditionalFormatting xmlns:xm="http://schemas.microsoft.com/office/excel/2006/main">
          <x14:cfRule type="cellIs" priority="9992" operator="equal" id="{454A0354-62E0-4BD4-B2FB-4C97036F50B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993" operator="equal" id="{D6FF6433-468E-4DA2-A924-C9A88F2C46EF}">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994" operator="equal" id="{02DC53A2-EA89-4E95-B937-A7058E0DDBB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M316</xm:sqref>
        </x14:conditionalFormatting>
        <x14:conditionalFormatting xmlns:xm="http://schemas.microsoft.com/office/excel/2006/main">
          <x14:cfRule type="cellIs" priority="12118" operator="equal" id="{83B15B19-AE74-4E21-9E1D-E3FBCDC0FD9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119" operator="equal" id="{88DD5929-B56D-47BD-93DD-00713E39920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120" operator="equal" id="{D32D7229-A7AA-47C2-88D7-6D9FCDDE17A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M317</xm:sqref>
        </x14:conditionalFormatting>
        <x14:conditionalFormatting xmlns:xm="http://schemas.microsoft.com/office/excel/2006/main">
          <x14:cfRule type="cellIs" priority="10333" operator="equal" id="{5531DADA-A05D-4544-A785-B7CC346A030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M317:M318</xm:sqref>
        </x14:conditionalFormatting>
        <x14:conditionalFormatting xmlns:xm="http://schemas.microsoft.com/office/excel/2006/main">
          <x14:cfRule type="cellIs" priority="12726" operator="equal" id="{FC29DCE2-1C50-486A-9A17-166CA74259D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727" operator="equal" id="{3173573A-E0A4-445C-80F8-9176669DC95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728" operator="equal" id="{932EC59F-AAF2-4550-8327-9DC90E2E862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M318</xm:sqref>
        </x14:conditionalFormatting>
        <x14:conditionalFormatting xmlns:xm="http://schemas.microsoft.com/office/excel/2006/main">
          <x14:cfRule type="cellIs" priority="12256" operator="equal" id="{DCF40803-F40B-4D96-BB1D-58F8AA930FA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257" operator="equal" id="{972F0956-A84E-4B1C-B2A1-0FCE70EADA2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258" operator="equal" id="{94E8083A-3FCB-4584-81C4-A7DC9E18E46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M320</xm:sqref>
        </x14:conditionalFormatting>
        <x14:conditionalFormatting xmlns:xm="http://schemas.microsoft.com/office/excel/2006/main">
          <x14:cfRule type="cellIs" priority="10352" operator="equal" id="{B5260C28-6188-4D35-87AB-6ED67445B9F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353" operator="equal" id="{2F9AEE97-C9AF-4B09-9C34-1620D105A7D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354" operator="equal" id="{8CED8441-C5EE-4A83-AF55-CFF2EB984B6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M321</xm:sqref>
        </x14:conditionalFormatting>
        <x14:conditionalFormatting xmlns:xm="http://schemas.microsoft.com/office/excel/2006/main">
          <x14:cfRule type="cellIs" priority="10334" operator="equal" id="{E3528689-A5A4-4115-8427-D18E591DCFA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335" operator="equal" id="{A0DFE73B-7ADD-4F5F-A037-D59A8719A2B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336" operator="equal" id="{41729737-8A08-4BBB-9B94-A9C39309B1A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M322</xm:sqref>
        </x14:conditionalFormatting>
        <x14:conditionalFormatting xmlns:xm="http://schemas.microsoft.com/office/excel/2006/main">
          <x14:cfRule type="cellIs" priority="11930" operator="equal" id="{DD5FDD6F-AFEB-40C2-B94D-0D0F179F4F7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931" operator="equal" id="{D73DBE79-D407-4BAF-A3E7-0A0951687A5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932" operator="equal" id="{EF22144C-58F7-4FF5-B93C-1A25E53C4D0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M154</xm:sqref>
        </x14:conditionalFormatting>
        <x14:conditionalFormatting xmlns:xm="http://schemas.microsoft.com/office/excel/2006/main">
          <x14:cfRule type="cellIs" priority="9127" operator="equal" id="{13AEFB68-3FEE-45FD-87AA-0E1501058283}">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M154:M155 M157</xm:sqref>
        </x14:conditionalFormatting>
        <x14:conditionalFormatting xmlns:xm="http://schemas.microsoft.com/office/excel/2006/main">
          <x14:cfRule type="cellIs" priority="12950" operator="equal" id="{46F78047-5C92-4C40-A5D5-3C7D855A022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951" operator="equal" id="{1B526C7B-1968-49E0-9082-BD269524548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952" operator="equal" id="{7C73CEEF-C230-43D3-A451-29020F88042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M155</xm:sqref>
        </x14:conditionalFormatting>
        <x14:conditionalFormatting xmlns:xm="http://schemas.microsoft.com/office/excel/2006/main">
          <x14:cfRule type="cellIs" priority="9128" operator="equal" id="{8C74D0E9-B7A0-4608-A783-4D5DDFD10AE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129" operator="equal" id="{F8DAA004-EE95-4088-B830-7019F5A13F5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130" operator="equal" id="{AF6F0AA4-965C-4C89-BE13-09A484E7C39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M157</xm:sqref>
        </x14:conditionalFormatting>
        <x14:conditionalFormatting xmlns:xm="http://schemas.microsoft.com/office/excel/2006/main">
          <x14:cfRule type="cellIs" priority="8785" operator="equal" id="{95A0CF76-1564-46BA-8D8E-B1B4D52F9906}">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786" operator="equal" id="{8D0120A5-7BBE-4D3C-A844-386FFFF197A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787" operator="equal" id="{CBDFFADD-56C9-4FAE-9A5B-68179B4B3D4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788" operator="equal" id="{DC95AED4-541D-476D-9978-8055401C5BC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M160</xm:sqref>
        </x14:conditionalFormatting>
        <x14:conditionalFormatting xmlns:xm="http://schemas.microsoft.com/office/excel/2006/main">
          <x14:cfRule type="cellIs" priority="12096" operator="equal" id="{12B58075-5F5B-4332-84A9-99FFCCF8AA2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097" operator="equal" id="{9DC3FC85-2AEA-435A-A4FD-21D2AB229A9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098" operator="equal" id="{0F627374-823E-4E65-90BD-2EA4E25E748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M174</xm:sqref>
        </x14:conditionalFormatting>
        <x14:conditionalFormatting xmlns:xm="http://schemas.microsoft.com/office/excel/2006/main">
          <x14:cfRule type="cellIs" priority="12238" operator="equal" id="{A615BE4E-500D-4E54-AA55-E9EE07D1C81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239" operator="equal" id="{A4293052-68AB-49B3-A0EA-42AAFBEA628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240" operator="equal" id="{8B1DF1DA-9F15-4968-9770-BFA0158CB60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M177</xm:sqref>
        </x14:conditionalFormatting>
        <x14:conditionalFormatting xmlns:xm="http://schemas.microsoft.com/office/excel/2006/main">
          <x14:cfRule type="cellIs" priority="9305" operator="equal" id="{2C814803-1F21-42F4-8E81-036D9A92C3C3}">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M327</xm:sqref>
        </x14:conditionalFormatting>
        <x14:conditionalFormatting xmlns:xm="http://schemas.microsoft.com/office/excel/2006/main">
          <x14:cfRule type="cellIs" priority="9764" operator="equal" id="{92FF7102-F24E-4EC5-A039-EFE45C8B72A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765" operator="equal" id="{5CDA85A7-23FB-48DF-896B-87EE73F9161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66" operator="equal" id="{2EB89FB4-4C65-427D-A1A3-DF4E34C8DB0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M327</xm:sqref>
        </x14:conditionalFormatting>
        <x14:conditionalFormatting xmlns:xm="http://schemas.microsoft.com/office/excel/2006/main">
          <x14:cfRule type="cellIs" priority="8767" operator="equal" id="{6F671543-31B6-402D-9825-5DDEA227139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768" operator="equal" id="{0F1298A7-EC67-4FED-AEDC-9D99D6AA714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769" operator="equal" id="{4EDC2759-F789-4408-874D-0721C685609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770" operator="equal" id="{DD8241CC-A5D0-490B-B005-6A672B846B33}">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M329</xm:sqref>
        </x14:conditionalFormatting>
        <x14:conditionalFormatting xmlns:xm="http://schemas.microsoft.com/office/excel/2006/main">
          <x14:cfRule type="cellIs" priority="9786" operator="equal" id="{E73EF6BC-7A66-4DB7-9D3C-E4D329D435A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787" operator="equal" id="{DC4B4160-C4D4-4196-B7D8-825293319FB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88" operator="equal" id="{63606075-DB71-489C-A722-BE70A00A39B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M335</xm:sqref>
        </x14:conditionalFormatting>
        <x14:conditionalFormatting xmlns:xm="http://schemas.microsoft.com/office/excel/2006/main">
          <x14:cfRule type="cellIs" priority="9710" operator="equal" id="{C6DEFB13-B3F5-4DEA-83C8-93A258245EB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711" operator="equal" id="{E675B77C-5DDB-438B-92F5-4F02EEC62DD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12" operator="equal" id="{5E808857-142A-4D63-AF76-6D082F3C985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M345</xm:sqref>
        </x14:conditionalFormatting>
        <x14:conditionalFormatting xmlns:xm="http://schemas.microsoft.com/office/excel/2006/main">
          <x14:cfRule type="cellIs" priority="9346" operator="equal" id="{416825B0-2D0D-4FD9-883F-41DEF99452E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347" operator="equal" id="{75792524-D380-4453-8A9E-91D244EA0FCF}">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348" operator="equal" id="{F4B8DD85-DE89-4374-86E5-BE891D07B45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M346</xm:sqref>
        </x14:conditionalFormatting>
        <x14:conditionalFormatting xmlns:xm="http://schemas.microsoft.com/office/excel/2006/main">
          <x14:cfRule type="cellIs" priority="9808" operator="equal" id="{673E9CAE-93B4-4622-8E29-D35284A7370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809" operator="equal" id="{ADE2008A-9846-4D66-95B6-F6A7AD881C5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10" operator="equal" id="{0C39F37A-8991-44E9-8528-6115B791D8D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M347</xm:sqref>
        </x14:conditionalFormatting>
        <x14:conditionalFormatting xmlns:xm="http://schemas.microsoft.com/office/excel/2006/main">
          <x14:cfRule type="cellIs" priority="14274" operator="equal" id="{24CDCD1F-27E6-4F3D-BB8A-59F9C1AE984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4275" operator="equal" id="{C02694E5-4739-41A7-BC4C-4D1FC628671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276" operator="equal" id="{46D3176B-8C34-4BDD-9082-7B4D7742486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277" operator="equal" id="{DA52BE45-A658-4CDB-B92E-AF448345BF2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O189 O15 O17 O214 O6 O30:O31 O34:O41 O182:O183 O241:O243 O61:O72 O97:O104 O127:O133 O185 O217 O247 O273 O293:O300 O393 O432 O451 O135:O161 O302:O329 O43:O59 O74:O95 O106:O125 O163:O180 O191:O194 O331:O355 O376:O386 O388:O390 O357:O374</xm:sqref>
        </x14:conditionalFormatting>
        <x14:conditionalFormatting xmlns:xm="http://schemas.microsoft.com/office/excel/2006/main">
          <x14:cfRule type="cellIs" priority="8761" operator="equal" id="{DF776B5C-7C83-4E77-82FC-7D56A73E4AE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O395 O187 O10 O397 O189 O12 O456 O15 O17:O18 O458:O461 O227:O228 O257 O20:O22 O279:O280 O259 O286:O287 O412 O203:O205 O464:O465 O414 O289:O290 O405:O406 O6:O8 O419:O423 O416:O417 O435 O442 O445:O446 O448 O30:O41 O207:O221 O239:O248 O266:O275 O292:O300 O425:O433 O451 O135:O161 O302:O329 O43:O72 O74:O104 O106:O133 O163:O185 O191:O201 O225 O254 O403 O440 O468:O473 O331:O393</xm:sqref>
        </x14:conditionalFormatting>
        <x14:conditionalFormatting xmlns:xm="http://schemas.microsoft.com/office/excel/2006/main">
          <x14:cfRule type="cellIs" priority="14296" operator="equal" id="{E0004973-6D6D-43C2-8DC8-36DDC079D06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4297" operator="equal" id="{2F45840A-0085-43AC-9AF0-701A19231CC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298" operator="equal" id="{80FF7A91-0BFA-4752-8E2F-C37A6B9D013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299" operator="equal" id="{39B3A32D-AC04-452F-81A4-724491F2981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O184 O195 O201 O10 O324 O178 O21 O203:O205</xm:sqref>
        </x14:conditionalFormatting>
        <x14:conditionalFormatting xmlns:xm="http://schemas.microsoft.com/office/excel/2006/main">
          <x14:cfRule type="cellIs" priority="9152" operator="equal" id="{9B093653-B56A-4C6F-9CEC-ADE2DC9CF54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153" operator="equal" id="{727F739F-4FE0-451A-BE09-F5BADE3D716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154" operator="equal" id="{EB3EA889-BDF5-4770-A25B-4642408CE4A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155" operator="equal" id="{32569087-077A-43E4-A0C0-63AFB7B1454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O187</xm:sqref>
        </x14:conditionalFormatting>
        <x14:conditionalFormatting xmlns:xm="http://schemas.microsoft.com/office/excel/2006/main">
          <x14:cfRule type="cellIs" priority="11552" operator="equal" id="{4939966E-93E5-46B1-B008-7D11598CFF8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553" operator="equal" id="{2F0D8DD8-45CE-402B-9295-FB85D9B4CDD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554" operator="equal" id="{3A39784D-D4C1-4ED5-B7C7-A28B0734375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555" operator="equal" id="{E822EB35-B19A-4566-936D-8FBB2DDD270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O196</xm:sqref>
        </x14:conditionalFormatting>
        <x14:conditionalFormatting xmlns:xm="http://schemas.microsoft.com/office/excel/2006/main">
          <x14:cfRule type="cellIs" priority="11534" operator="equal" id="{4AE24A77-FE5C-4C5F-9CCD-BF2B1B5CD7E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535" operator="equal" id="{4808B706-582B-4F67-AA3A-B30E34FA1C0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536" operator="equal" id="{235480CD-1110-44EA-BE51-E92084561F5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537" operator="equal" id="{3344A4AB-B679-4794-8890-AF436EC09AF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O197</xm:sqref>
        </x14:conditionalFormatting>
        <x14:conditionalFormatting xmlns:xm="http://schemas.microsoft.com/office/excel/2006/main">
          <x14:cfRule type="cellIs" priority="11516" operator="equal" id="{18F9F7D6-CDE5-4125-ACFB-95F7136B5CF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517" operator="equal" id="{A90CCA20-9F89-4F14-8634-570F5E10B6E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518" operator="equal" id="{67EB4788-0FD3-4761-A853-4AC59988684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519" operator="equal" id="{BEBCDA58-68AA-4B04-B12C-F68FAAE7A7B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O199:O200</xm:sqref>
        </x14:conditionalFormatting>
        <x14:conditionalFormatting xmlns:xm="http://schemas.microsoft.com/office/excel/2006/main">
          <x14:cfRule type="cellIs" priority="14260" operator="equal" id="{09E9DD93-D746-479F-B2FF-383DC3E8E6B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4261" operator="equal" id="{B9F39775-5D64-4430-AC19-DAA5A00F127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262" operator="equal" id="{CD1B71F6-DE00-418F-B334-51050791924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263" operator="equal" id="{74945AC4-38BA-4F44-B7FA-12D3A40402B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O207</xm:sqref>
        </x14:conditionalFormatting>
        <x14:conditionalFormatting xmlns:xm="http://schemas.microsoft.com/office/excel/2006/main">
          <x14:cfRule type="cellIs" priority="14168" operator="equal" id="{F3CFCE20-FBB9-45A7-BFDE-3A78EA485E8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4169" operator="equal" id="{355E9079-BC07-4A9F-B2F5-C2DE551A61D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170" operator="equal" id="{C43AFCF0-933D-4F59-A348-821F3831F32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171" operator="equal" id="{0B7B0744-4EB3-4CF8-B896-72F7E516898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O208</xm:sqref>
        </x14:conditionalFormatting>
        <x14:conditionalFormatting xmlns:xm="http://schemas.microsoft.com/office/excel/2006/main">
          <x14:cfRule type="cellIs" priority="14246" operator="equal" id="{6829AF70-6DE6-4EB5-8519-CC0094896E6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4247" operator="equal" id="{332BACB5-2786-45CE-85EC-83DA747D083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248" operator="equal" id="{2C3C0FB6-23CB-482F-A407-35A01F05DA6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249" operator="equal" id="{CAB263C1-ADBE-43F3-8503-F054CD69B06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O209:O210</xm:sqref>
        </x14:conditionalFormatting>
        <x14:conditionalFormatting xmlns:xm="http://schemas.microsoft.com/office/excel/2006/main">
          <x14:cfRule type="cellIs" priority="14232" operator="equal" id="{F686B884-3D74-41DA-84B7-E0BC61AAF9F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4233" operator="equal" id="{830D69B4-728B-4850-B537-2F9F39FEF7D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234" operator="equal" id="{7239837C-81E5-4B7A-90E9-21A7CDD7FAA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235" operator="equal" id="{0BAB7CC8-959B-40A0-9AE7-52189DF39E9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O211</xm:sqref>
        </x14:conditionalFormatting>
        <x14:conditionalFormatting xmlns:xm="http://schemas.microsoft.com/office/excel/2006/main">
          <x14:cfRule type="cellIs" priority="14218" operator="equal" id="{DF1829E8-0DCD-4650-ACA3-BAFFCCD0902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4219" operator="equal" id="{0463D6DB-4871-4A64-BD64-C8CDAB38EEB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220" operator="equal" id="{98D05BF1-DE3A-4809-88A1-97F27E1BBD6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221" operator="equal" id="{7268E119-A475-4DAC-B661-DF872609086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O212</xm:sqref>
        </x14:conditionalFormatting>
        <x14:conditionalFormatting xmlns:xm="http://schemas.microsoft.com/office/excel/2006/main">
          <x14:cfRule type="cellIs" priority="14158" operator="equal" id="{D73F8348-99AF-435D-9F70-CE2EA18475C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4159" operator="equal" id="{4DF57BFD-B1D7-4C97-BC12-9CF5083E887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160" operator="equal" id="{7EEB1184-4B57-460A-85A1-4E89A1B7014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161" operator="equal" id="{5C2C1E22-C649-4BF3-B29E-2EEED77EBC6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O7</xm:sqref>
        </x14:conditionalFormatting>
        <x14:conditionalFormatting xmlns:xm="http://schemas.microsoft.com/office/excel/2006/main">
          <x14:cfRule type="cellIs" priority="9274" operator="equal" id="{BBA1C9BF-D890-480F-A22E-F9F070FE6C1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275" operator="equal" id="{E76E3717-5709-4300-8930-0A4117F9C72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276" operator="equal" id="{AF1E6050-D2A4-44BB-B822-5CECFF226B8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277" operator="equal" id="{5B4C01F2-09C0-44B6-900B-DA3BB8D84110}">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O8</xm:sqref>
        </x14:conditionalFormatting>
        <x14:conditionalFormatting xmlns:xm="http://schemas.microsoft.com/office/excel/2006/main">
          <x14:cfRule type="cellIs" priority="8906" operator="equal" id="{8AF8F280-A035-428D-B13B-36D47D1DDA6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907" operator="equal" id="{18852ED2-48DB-4D7F-9DF9-BFB3EDA354B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908" operator="equal" id="{97B2D04D-DF89-46E4-ADD6-174ADF0492A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909" operator="equal" id="{C19ACB74-EDC6-4CFC-AD41-082D0C34DDD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O12</xm:sqref>
        </x14:conditionalFormatting>
        <x14:conditionalFormatting xmlns:xm="http://schemas.microsoft.com/office/excel/2006/main">
          <x14:cfRule type="cellIs" priority="13920" operator="equal" id="{150C559F-330C-4195-BCF8-90858EDB482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921" operator="equal" id="{E9994CF6-7F84-49EF-B181-9C77886C694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922" operator="equal" id="{12238451-0FE6-41C7-B1F2-ED9667C8293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923" operator="equal" id="{D2F38A2A-505C-442F-BCF1-C0C9E5BAC50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O18</xm:sqref>
        </x14:conditionalFormatting>
        <x14:conditionalFormatting xmlns:xm="http://schemas.microsoft.com/office/excel/2006/main">
          <x14:cfRule type="cellIs" priority="14068" operator="equal" id="{70D8F510-8450-4C8E-8539-022A702A50B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4069" operator="equal" id="{A37FD25F-2424-42C6-87A0-6E759B412E3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070" operator="equal" id="{AEE7F6F6-79C7-48A3-8706-74DBCADA1F3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071" operator="equal" id="{FC6511A9-7A87-4F92-9B2E-AEF3B3852A4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O35</xm:sqref>
        </x14:conditionalFormatting>
        <x14:conditionalFormatting xmlns:xm="http://schemas.microsoft.com/office/excel/2006/main">
          <x14:cfRule type="cellIs" priority="14082" operator="equal" id="{C0DB1380-93AC-4539-A80E-1296C44CBD0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4083" operator="equal" id="{F2E56E50-32D1-4A89-9E4A-422A6017741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084" operator="equal" id="{B1597063-A019-43F3-8381-E939086780D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085" operator="equal" id="{FF9527F2-96FA-434D-AB74-9B5C590C1E5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O36 O56</xm:sqref>
        </x14:conditionalFormatting>
        <x14:conditionalFormatting xmlns:xm="http://schemas.microsoft.com/office/excel/2006/main">
          <x14:cfRule type="cellIs" priority="9256" operator="equal" id="{68CA149D-C474-4736-906A-C5BAAA18BE5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257" operator="equal" id="{397DD09C-C12E-47A1-962F-541D306D2DC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258" operator="equal" id="{987CDEA2-14DE-4D04-9601-07E283A9E47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259" operator="equal" id="{D9194B93-18F1-42AC-8099-26268917652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O37 O67 O99 O131 O156 O185 O217 O247 O273 O296 O328 O393 O432 O451</xm:sqref>
        </x14:conditionalFormatting>
        <x14:conditionalFormatting xmlns:xm="http://schemas.microsoft.com/office/excel/2006/main">
          <x14:cfRule type="cellIs" priority="8976" operator="equal" id="{1A033381-8FB7-4490-A02D-102892CD527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977" operator="equal" id="{17E8EDC7-1702-41B4-9466-4ED6F0105A3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978" operator="equal" id="{4B2E9775-EB8C-4083-8189-D062CE3F190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979" operator="equal" id="{3349A6A9-7A50-44F2-9AC7-849451F136B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O38</xm:sqref>
        </x14:conditionalFormatting>
        <x14:conditionalFormatting xmlns:xm="http://schemas.microsoft.com/office/excel/2006/main">
          <x14:cfRule type="cellIs" priority="9030" operator="equal" id="{CB5D2F6C-9EA2-4339-BABB-21599BD9B17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031" operator="equal" id="{E678E2D3-B4E3-455D-BFAA-87F55141B6D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032" operator="equal" id="{42A1176C-C75E-4C6F-9D67-93E10BF730F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033" operator="equal" id="{931A3689-B9E8-4D0E-9B23-3FB16F9EDC2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O39</xm:sqref>
        </x14:conditionalFormatting>
        <x14:conditionalFormatting xmlns:xm="http://schemas.microsoft.com/office/excel/2006/main">
          <x14:cfRule type="cellIs" priority="13934" operator="equal" id="{8E03C46F-BF1A-4BF8-BD79-3E2E7BBBE0B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935" operator="equal" id="{DC79F966-CD7D-456A-851B-6F2463ECA07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936" operator="equal" id="{5915587C-769F-4246-8A7A-F474D786C3A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937" operator="equal" id="{5CE99C17-4FF0-4CD8-9D4A-36697236520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O46</xm:sqref>
        </x14:conditionalFormatting>
        <x14:conditionalFormatting xmlns:xm="http://schemas.microsoft.com/office/excel/2006/main">
          <x14:cfRule type="cellIs" priority="13984" operator="equal" id="{853FE4FD-0D94-4C71-8A2A-8F9D370A0C1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985" operator="equal" id="{6C2A7C3E-8537-425F-A4D1-7DBB8D93E69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986" operator="equal" id="{53DCEEC3-AAEF-48D3-9977-8D8BD867AF3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987" operator="equal" id="{7C66A3E1-352C-4A1E-8FF2-7214501D59D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O55</xm:sqref>
        </x14:conditionalFormatting>
        <x14:conditionalFormatting xmlns:xm="http://schemas.microsoft.com/office/excel/2006/main">
          <x14:cfRule type="cellIs" priority="14054" operator="equal" id="{87E46392-45D8-4F2C-A221-2CF5A322AF4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4055" operator="equal" id="{E0216967-72E6-49CB-89C3-9C6C788E79B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056" operator="equal" id="{05C0F7ED-503C-47D3-9BEF-F8EEAD4F0F9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057" operator="equal" id="{1F586A6A-DDC1-408D-B91E-089C3A21EE6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O57</xm:sqref>
        </x14:conditionalFormatting>
        <x14:conditionalFormatting xmlns:xm="http://schemas.microsoft.com/office/excel/2006/main">
          <x14:cfRule type="cellIs" priority="13970" operator="equal" id="{CBECC3CF-3E80-440D-B0CB-8094727FE56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971" operator="equal" id="{B5514B5D-B7FC-444E-8A05-9769522F564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972" operator="equal" id="{0BEC28C8-C295-4288-B348-CAAA5A87599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973" operator="equal" id="{5EE88140-ED00-4D1F-8284-58B77178982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O58</xm:sqref>
        </x14:conditionalFormatting>
        <x14:conditionalFormatting xmlns:xm="http://schemas.microsoft.com/office/excel/2006/main">
          <x14:cfRule type="cellIs" priority="14040" operator="equal" id="{4A964675-4635-4607-8C34-E661E010142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4041" operator="equal" id="{D045A440-49D3-467C-92EF-385D233FE24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042" operator="equal" id="{670457CD-A8EB-4E90-991D-9B82621C75C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043" operator="equal" id="{DCE3BAB4-3F71-4FAE-8A30-F8B4C5A2672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O59</xm:sqref>
        </x14:conditionalFormatting>
        <x14:conditionalFormatting xmlns:xm="http://schemas.microsoft.com/office/excel/2006/main">
          <x14:cfRule type="cellIs" priority="13998" operator="equal" id="{138C4764-9645-487E-B789-3633B35378F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999" operator="equal" id="{BD16C80B-5B67-4876-A4C1-F9C4811DE6F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000" operator="equal" id="{878BE026-2FC2-478D-8C90-04D0BAB06F6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001" operator="equal" id="{8CFD5696-6D19-49C6-969E-52BA52B407D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O61:O62</xm:sqref>
        </x14:conditionalFormatting>
        <x14:conditionalFormatting xmlns:xm="http://schemas.microsoft.com/office/excel/2006/main">
          <x14:cfRule type="cellIs" priority="13552" operator="equal" id="{135584D0-9DEA-4544-9EA2-A58D06BABE2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553" operator="equal" id="{030D9F6E-CA72-4D2F-91BD-A5F373DBD9D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554" operator="equal" id="{679F26FD-1FE5-4E9F-9C5B-501B63E8785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555" operator="equal" id="{66899AAB-30AC-41D2-A7A8-1A04F62F45D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O65</xm:sqref>
        </x14:conditionalFormatting>
        <x14:conditionalFormatting xmlns:xm="http://schemas.microsoft.com/office/excel/2006/main">
          <x14:cfRule type="cellIs" priority="13588" operator="equal" id="{7E5B1EB5-2FD0-4CC4-8413-5448EC004EEA}">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589" operator="equal" id="{BD2D7242-1E93-4FDD-8F05-BB139459F64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590" operator="equal" id="{9A5B4AE8-1ECA-4CA0-9789-58D4609A19A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591" operator="equal" id="{79815852-3C96-42FB-B6B9-D726C0C94F2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O66</xm:sqref>
        </x14:conditionalFormatting>
        <x14:conditionalFormatting xmlns:xm="http://schemas.microsoft.com/office/excel/2006/main">
          <x14:cfRule type="cellIs" priority="12450" operator="equal" id="{0588C026-B5E9-4FFA-A56E-B2E98F1C814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2451" operator="equal" id="{6FB51590-522E-4B2E-8684-DA14FB7D55C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452" operator="equal" id="{90B4AE93-029A-45F4-910F-EF2A1831DFF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453" operator="equal" id="{E27B7C2B-9EA3-47CE-AA46-429E59EF71D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O68</xm:sqref>
        </x14:conditionalFormatting>
        <x14:conditionalFormatting xmlns:xm="http://schemas.microsoft.com/office/excel/2006/main">
          <x14:cfRule type="cellIs" priority="11691" operator="equal" id="{6DA68581-3D73-4BFB-A6DE-2AA1857A02E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692" operator="equal" id="{EB1A0193-17BE-4A3B-A60C-704CC1A2834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693" operator="equal" id="{15888D0C-BDD8-4DD5-B807-A968C1B8D8E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694" operator="equal" id="{A4FC57C0-4CC2-4403-8AC9-8DE02501330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O69</xm:sqref>
        </x14:conditionalFormatting>
        <x14:conditionalFormatting xmlns:xm="http://schemas.microsoft.com/office/excel/2006/main">
          <x14:cfRule type="cellIs" priority="8870" operator="equal" id="{4B10FF53-BF5D-44F6-99FE-4B848C27A97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871" operator="equal" id="{0D7A37CE-F7C1-461A-B563-DD1AB64EC14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872" operator="equal" id="{2145F92A-D164-4CD0-BD85-605B805331A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873" operator="equal" id="{7A556AD1-3F6F-4340-AD95-95109FDC14F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O71</xm:sqref>
        </x14:conditionalFormatting>
        <x14:conditionalFormatting xmlns:xm="http://schemas.microsoft.com/office/excel/2006/main">
          <x14:cfRule type="cellIs" priority="13498" operator="equal" id="{DC77D5CE-5422-464A-9F9B-B5EE2289186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499" operator="equal" id="{40F1E9B3-B338-468C-A7BC-C94EEDEC009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500" operator="equal" id="{4EAF8741-60B2-4B0B-8F23-C02D144A6E3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501" operator="equal" id="{E9DE2226-A0B7-4E15-8941-788462FCD33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O72</xm:sqref>
        </x14:conditionalFormatting>
        <x14:conditionalFormatting xmlns:xm="http://schemas.microsoft.com/office/excel/2006/main">
          <x14:cfRule type="cellIs" priority="13610" operator="equal" id="{07874FF2-0225-43B9-948D-2A4D2C81BBF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611" operator="equal" id="{FD1E2516-C3A2-451E-8A4B-4616E8AF8A4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612" operator="equal" id="{C47F6CF8-86E1-4F70-99EC-77D488C23AB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613" operator="equal" id="{FB62FB81-599B-4052-80E9-6D2D8EC9592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O78</xm:sqref>
        </x14:conditionalFormatting>
        <x14:conditionalFormatting xmlns:xm="http://schemas.microsoft.com/office/excel/2006/main">
          <x14:cfRule type="cellIs" priority="13408" operator="equal" id="{E0046F97-E7B8-4FC1-8650-2DB22F12EB2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409" operator="equal" id="{064BD8CE-02C0-4D99-91EB-D3ED5A0BF7C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410" operator="equal" id="{24765761-BDAC-4FBE-8C84-91E0E28781D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411" operator="equal" id="{92340C96-D2A0-4677-A12A-0C62FA0617C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O79</xm:sqref>
        </x14:conditionalFormatting>
        <x14:conditionalFormatting xmlns:xm="http://schemas.microsoft.com/office/excel/2006/main">
          <x14:cfRule type="cellIs" priority="13390" operator="equal" id="{86483B67-3EE4-414A-87A2-FA32087CD3A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391" operator="equal" id="{81622CE3-4DC9-46DD-AABE-4F7773F98A4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392" operator="equal" id="{D2E6AFF1-E3F4-46C7-BCA5-10F9D1791AC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393" operator="equal" id="{7F6955FB-3395-49E7-BEF3-FBC2A874952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O80</xm:sqref>
        </x14:conditionalFormatting>
        <x14:conditionalFormatting xmlns:xm="http://schemas.microsoft.com/office/excel/2006/main">
          <x14:cfRule type="cellIs" priority="13300" operator="equal" id="{676205CB-BE29-4283-B5A0-D6621D28EB9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301" operator="equal" id="{E7B8A28A-9AFE-4BBD-BC9A-29D3C511E20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302" operator="equal" id="{4F28FA78-A8E3-4A8B-ABC7-F341DD3A5E8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303" operator="equal" id="{4FBFFE41-C5D5-477A-B8DE-8822237AC3F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O87</xm:sqref>
        </x14:conditionalFormatting>
        <x14:conditionalFormatting xmlns:xm="http://schemas.microsoft.com/office/excel/2006/main">
          <x14:cfRule type="cellIs" priority="12304" operator="equal" id="{E59A8208-A8A7-467B-9ECC-B89E9782C20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2305" operator="equal" id="{C8F78B9A-A415-4843-9BB0-ECA8205DF37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306" operator="equal" id="{31C3873B-F4C1-482D-BB72-C71AE7867CA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307" operator="equal" id="{5BF8C7E5-FC42-4F69-A279-295A0013C00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O90</xm:sqref>
        </x14:conditionalFormatting>
        <x14:conditionalFormatting xmlns:xm="http://schemas.microsoft.com/office/excel/2006/main">
          <x14:cfRule type="cellIs" priority="13228" operator="equal" id="{9FE36E5B-F18D-47BC-9ED0-6126AEF54B1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229" operator="equal" id="{6CCF17CE-3107-445A-8CCD-ABE80960612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230" operator="equal" id="{ACE56206-7C42-45D3-8198-AE7E5EC3417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231" operator="equal" id="{5E8EAEF2-355B-4C3D-A783-FB58DD5E14A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O91</xm:sqref>
        </x14:conditionalFormatting>
        <x14:conditionalFormatting xmlns:xm="http://schemas.microsoft.com/office/excel/2006/main">
          <x14:cfRule type="cellIs" priority="11700" operator="equal" id="{CB004D10-4321-493A-9A0A-73A0CF9B1C8C}">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701" operator="equal" id="{DB0A934E-6517-4DF8-876A-01966481531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702" operator="equal" id="{FD96DB42-4E14-477C-BAD7-597B85309CE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703" operator="equal" id="{64220331-30F5-49D4-863F-CF88F1146CF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O93</xm:sqref>
        </x14:conditionalFormatting>
        <x14:conditionalFormatting xmlns:xm="http://schemas.microsoft.com/office/excel/2006/main">
          <x14:cfRule type="cellIs" priority="11888" operator="equal" id="{4AF98201-2D2E-4225-96A2-1BAB37FD4F0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889" operator="equal" id="{FAE7E8B9-8474-4918-B3A0-A38578EFF2A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890" operator="equal" id="{487173B0-82E3-4466-B157-B9E5958AAD6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891" operator="equal" id="{10DE12D4-7C6B-4CF6-81ED-B214AD7704E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O94</xm:sqref>
        </x14:conditionalFormatting>
        <x14:conditionalFormatting xmlns:xm="http://schemas.microsoft.com/office/excel/2006/main">
          <x14:cfRule type="cellIs" priority="12590" operator="equal" id="{BC1D3516-394D-4B52-AC74-72D5A157B4A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2591" operator="equal" id="{5598EED6-3E0B-4E9F-A452-4E207F69F2F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592" operator="equal" id="{42D05CB0-54BE-4DA3-ACAC-85E01CA61BA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593" operator="equal" id="{BB07D3E7-61AB-4ED3-85DE-5A5A0059774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O95</xm:sqref>
        </x14:conditionalFormatting>
        <x14:conditionalFormatting xmlns:xm="http://schemas.microsoft.com/office/excel/2006/main">
          <x14:cfRule type="cellIs" priority="9816" operator="equal" id="{5C363CFE-3E48-4624-8012-A89235B39D7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817" operator="equal" id="{5BD09224-ACCB-47B3-9C0F-1F1EFEE40DB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818" operator="equal" id="{95C98EB8-CC0A-4147-8FDD-CDD388ADEBD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19" operator="equal" id="{515B895B-0167-4F29-AB34-844804002380}">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O215</xm:sqref>
        </x14:conditionalFormatting>
        <x14:conditionalFormatting xmlns:xm="http://schemas.microsoft.com/office/excel/2006/main">
          <x14:cfRule type="cellIs" priority="13112" operator="equal" id="{8C331D06-4A9D-4098-97D9-CB8417D79FB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113" operator="equal" id="{F4E5F038-6889-4658-B62C-08E32DA1906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114" operator="equal" id="{DD7DADDC-070F-4E98-A20C-4D684C3EF37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115" operator="equal" id="{50F217B7-FCAE-409F-AF1E-B7CCEFB1F1C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O216</xm:sqref>
        </x14:conditionalFormatting>
        <x14:conditionalFormatting xmlns:xm="http://schemas.microsoft.com/office/excel/2006/main">
          <x14:cfRule type="cellIs" priority="8954" operator="equal" id="{019259B1-9D48-4417-8AF7-DFE475A6617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955" operator="equal" id="{7E53416A-E978-4953-929A-F8E983D11F0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956" operator="equal" id="{63B9D979-9274-42FD-B3FB-9DED14E32A0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957" operator="equal" id="{403395C1-F8F3-4116-B583-4726ECB10C80}">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O218</xm:sqref>
        </x14:conditionalFormatting>
        <x14:conditionalFormatting xmlns:xm="http://schemas.microsoft.com/office/excel/2006/main">
          <x14:cfRule type="cellIs" priority="8924" operator="equal" id="{9B897C0C-F633-4DE0-99F0-61F5D4428E6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925" operator="equal" id="{0877CDF6-28EF-4290-AAFD-45D7D25C479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926" operator="equal" id="{DC8A0BA6-F13C-4932-8B2D-808B8491B41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927" operator="equal" id="{25B1AE34-9343-47F4-9D3D-47A3F0EEEDC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O219</xm:sqref>
        </x14:conditionalFormatting>
        <x14:conditionalFormatting xmlns:xm="http://schemas.microsoft.com/office/excel/2006/main">
          <x14:cfRule type="cellIs" priority="8852" operator="equal" id="{1983A384-072E-4060-82AD-ACFA6BA093A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853" operator="equal" id="{86589634-02E6-4BFB-82D3-90AEB67E940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854" operator="equal" id="{BBBF8F16-1B88-4AF3-BA8E-288BD49AACE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855" operator="equal" id="{EC7057A0-D600-4DCF-8C55-91482369FA6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O220</xm:sqref>
        </x14:conditionalFormatting>
        <x14:conditionalFormatting xmlns:xm="http://schemas.microsoft.com/office/excel/2006/main">
          <x14:cfRule type="cellIs" priority="12872" operator="equal" id="{8770C61F-7B5C-44A0-93A9-43B2829CAD0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2873" operator="equal" id="{3CB4633F-8B38-47D9-B903-AF05F28EE92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874" operator="equal" id="{20EF5976-A27F-4D49-8F8B-3CC28D597FB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875" operator="equal" id="{3DC22BC8-4DBF-4594-A909-21F832BECFB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O227</xm:sqref>
        </x14:conditionalFormatting>
        <x14:conditionalFormatting xmlns:xm="http://schemas.microsoft.com/office/excel/2006/main">
          <x14:cfRule type="cellIs" priority="11048" operator="equal" id="{E556B37A-C4D8-467E-94AC-3516C238E8A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049" operator="equal" id="{F6E8599B-17DF-420A-8E16-F78C22DAD54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050" operator="equal" id="{4471FB9C-2CD3-4894-AC5B-E7F76AF9A8B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051" operator="equal" id="{A3B5FC60-3511-4491-AFF0-4DBEAC61DEC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O239</xm:sqref>
        </x14:conditionalFormatting>
        <x14:conditionalFormatting xmlns:xm="http://schemas.microsoft.com/office/excel/2006/main">
          <x14:cfRule type="cellIs" priority="11978" operator="equal" id="{C620DF9B-65AC-4EB4-B6D3-9C2E975463B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979" operator="equal" id="{5BC3AFB4-413F-4004-8FF2-ABD3864FF4D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980" operator="equal" id="{76366BBA-1725-4798-A180-B720D3A48D8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981" operator="equal" id="{B07D4A66-6C45-48E4-B756-049346B7523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O97</xm:sqref>
        </x14:conditionalFormatting>
        <x14:conditionalFormatting xmlns:xm="http://schemas.microsoft.com/office/excel/2006/main">
          <x14:cfRule type="cellIs" priority="13068" operator="equal" id="{14E25DD2-0390-4137-A388-7296CA07A96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069" operator="equal" id="{BE457EB6-171F-450A-8FC7-37677B88F94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070" operator="equal" id="{A03FC30A-2EA5-47E3-B892-B2CB1E466B7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071" operator="equal" id="{90309F8C-6C6B-40E3-A4CF-EB1A6C95C89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O98</xm:sqref>
        </x14:conditionalFormatting>
        <x14:conditionalFormatting xmlns:xm="http://schemas.microsoft.com/office/excel/2006/main">
          <x14:cfRule type="cellIs" priority="12428" operator="equal" id="{8D31F955-59B9-4250-8626-CAB5A9BC50F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2429" operator="equal" id="{8AB6BABA-7E91-483D-B623-D6A2CD986B1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430" operator="equal" id="{33014B63-5825-40A7-945E-D9D4FA0B3FB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431" operator="equal" id="{3D26E2C7-048C-47B6-8499-0490990CDEA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O100</xm:sqref>
        </x14:conditionalFormatting>
        <x14:conditionalFormatting xmlns:xm="http://schemas.microsoft.com/office/excel/2006/main">
          <x14:cfRule type="cellIs" priority="9056" operator="equal" id="{CE686668-8965-4CD0-BF0C-E6DDE5236DC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057" operator="equal" id="{8828F564-76A3-46DA-9CF4-73C161937D0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058" operator="equal" id="{3FFE7053-F204-4829-872E-090193EA617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059" operator="equal" id="{D78C5CF2-03B6-4157-8633-82308ED6005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O101</xm:sqref>
        </x14:conditionalFormatting>
        <x14:conditionalFormatting xmlns:xm="http://schemas.microsoft.com/office/excel/2006/main">
          <x14:cfRule type="cellIs" priority="11661" operator="equal" id="{D15C6DEA-6C1C-4339-9211-21C1C86091C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662" operator="equal" id="{4F559DA4-027F-469C-A811-04C8154B3F4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663" operator="equal" id="{439E89AE-EFE1-4C9F-B4B3-098A6E00086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664" operator="equal" id="{FFE51390-FDF5-44AC-94A2-FB2806F9E69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O102</xm:sqref>
        </x14:conditionalFormatting>
        <x14:conditionalFormatting xmlns:xm="http://schemas.microsoft.com/office/excel/2006/main">
          <x14:cfRule type="cellIs" priority="8834" operator="equal" id="{D87300FD-6634-408E-AB6C-0E689AED09E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835" operator="equal" id="{B471B4BC-F5BE-43AF-A9DB-7F868A189A3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836" operator="equal" id="{920CDB70-F046-4D48-9432-26ABA75D598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837" operator="equal" id="{6E3DECA8-7101-45FF-830A-6FC1FD9CF64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O104</xm:sqref>
        </x14:conditionalFormatting>
        <x14:conditionalFormatting xmlns:xm="http://schemas.microsoft.com/office/excel/2006/main">
          <x14:cfRule type="cellIs" priority="12156" operator="equal" id="{9DDA2A89-FCD6-4D65-9BF8-A00E3B7EEF5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2157" operator="equal" id="{EDE0BAED-7E8E-4162-926F-65536580F5E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158" operator="equal" id="{D1D8A13C-FE4B-462D-8778-BB09AC14F18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159" operator="equal" id="{26DD208E-A4CE-4861-8414-C8BF1934C20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O119</xm:sqref>
        </x14:conditionalFormatting>
        <x14:conditionalFormatting xmlns:xm="http://schemas.microsoft.com/office/excel/2006/main">
          <x14:cfRule type="cellIs" priority="10850" operator="equal" id="{A9B7A96F-887E-48AE-B2D4-00AC7F67D42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851" operator="equal" id="{831F4557-286E-4FCC-BE36-3C4AC969E01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852" operator="equal" id="{07ACB0E5-7023-4591-A9F7-E1A5D718E69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853" operator="equal" id="{6EF02D61-0DF5-471C-8F8D-920507E330C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O120</xm:sqref>
        </x14:conditionalFormatting>
        <x14:conditionalFormatting xmlns:xm="http://schemas.microsoft.com/office/excel/2006/main">
          <x14:cfRule type="cellIs" priority="10832" operator="equal" id="{C96C4D85-57A0-4E7B-B470-A34E95EBB21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833" operator="equal" id="{A696C5F8-1730-47AE-94A9-A8698C4866B0}">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834" operator="equal" id="{A1A0B242-919C-4949-B778-C298DB2C601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835" operator="equal" id="{FA2AA9CF-ADB9-4A37-81A9-A76F180D62B0}">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O122</xm:sqref>
        </x14:conditionalFormatting>
        <x14:conditionalFormatting xmlns:xm="http://schemas.microsoft.com/office/excel/2006/main">
          <x14:cfRule type="cellIs" priority="11670" operator="equal" id="{F6AA43E7-5D35-4AF2-B943-4AB3D2ADF10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671" operator="equal" id="{C94C0379-BA70-4FE3-990E-C5C4A71A36F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672" operator="equal" id="{66F00704-81E2-4411-82F2-88BCA463F8B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673" operator="equal" id="{3D5870B1-6D8F-4C48-82DD-A5A04F600BE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O123</xm:sqref>
        </x14:conditionalFormatting>
        <x14:conditionalFormatting xmlns:xm="http://schemas.microsoft.com/office/excel/2006/main">
          <x14:cfRule type="cellIs" priority="10814" operator="equal" id="{822B7AF9-25B0-491C-9FFF-D20BDF1BA4E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815" operator="equal" id="{2CCE20A2-32D4-4D2F-8770-FA76DB80BB7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816" operator="equal" id="{4F9767B1-4AB8-465F-B1FC-2D7109A6D5A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817" operator="equal" id="{3EB95EB6-AD04-4B1D-8DAA-DA80B4BD9C3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O125</xm:sqref>
        </x14:conditionalFormatting>
        <x14:conditionalFormatting xmlns:xm="http://schemas.microsoft.com/office/excel/2006/main">
          <x14:cfRule type="cellIs" priority="11960" operator="equal" id="{4E2E93D2-6326-483D-AED5-0445B17033C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961" operator="equal" id="{EB8397F2-7AF4-45D9-9463-3828674B33D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962" operator="equal" id="{A45D98AE-8AFC-48BA-8D51-F6EFCD51628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963" operator="equal" id="{A44A00C9-0589-4A2A-804B-ADA9F03E5B6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O391</xm:sqref>
        </x14:conditionalFormatting>
        <x14:conditionalFormatting xmlns:xm="http://schemas.microsoft.com/office/excel/2006/main">
          <x14:cfRule type="cellIs" priority="13024" operator="equal" id="{673E8693-63AD-401D-93F8-ADB51D6D8D1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025" operator="equal" id="{E62A31DE-0159-4897-B52E-663F0345E7D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026" operator="equal" id="{0F7408C4-1B0B-4A98-8F65-F35B16DDBE5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027" operator="equal" id="{93DBCA58-DE18-4F35-8619-670B6452130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O392</xm:sqref>
        </x14:conditionalFormatting>
        <x14:conditionalFormatting xmlns:xm="http://schemas.microsoft.com/office/excel/2006/main">
          <x14:cfRule type="cellIs" priority="9078" operator="equal" id="{7A0D0B96-33F1-4BFF-B49E-2D34592831F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079" operator="equal" id="{FB4EBD14-4337-4BC2-9F92-4AB44F59BB3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080" operator="equal" id="{D98DC1E0-FDBE-4D9B-8F44-B471F0D44A9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081" operator="equal" id="{E18B9095-1FAE-4FAE-A184-6B247D8AAD2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O395</xm:sqref>
        </x14:conditionalFormatting>
        <x14:conditionalFormatting xmlns:xm="http://schemas.microsoft.com/office/excel/2006/main">
          <x14:cfRule type="cellIs" priority="9100" operator="equal" id="{36D1DCC6-1847-4300-99EE-FBD3F86193D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101" operator="equal" id="{893B6FBB-F5E0-41A6-9BF7-7E518909F690}">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102" operator="equal" id="{9A4A1A62-38B1-4E81-9DDB-CB77BAEC274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103" operator="equal" id="{16B7D862-27FC-42FA-BC66-D06A30B5C79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O397</xm:sqref>
        </x14:conditionalFormatting>
        <x14:conditionalFormatting xmlns:xm="http://schemas.microsoft.com/office/excel/2006/main">
          <x14:cfRule type="cellIs" priority="10022" operator="equal" id="{E51F5E1B-91E4-4BC8-ADCC-45A088484F5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023" operator="equal" id="{B72DDC35-94CB-4589-B384-2F1F62B60ED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024" operator="equal" id="{75ABA5C2-F4AD-44B3-B2FD-B458F8B2CC7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025" operator="equal" id="{2006F111-7A45-4207-AE15-9651A6E7714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O412</xm:sqref>
        </x14:conditionalFormatting>
        <x14:conditionalFormatting xmlns:xm="http://schemas.microsoft.com/office/excel/2006/main">
          <x14:cfRule type="cellIs" priority="10598" operator="equal" id="{3DD05C28-8172-4365-9FB8-5513C2D4EC3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599" operator="equal" id="{9605DBA4-C6D6-43DB-A118-C441F8C12B3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600" operator="equal" id="{0B20BB7F-1E70-4C31-9B30-F01684A7494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601" operator="equal" id="{75F5216C-57DF-4F8D-9D57-FB2A45613AE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O414</xm:sqref>
        </x14:conditionalFormatting>
        <x14:conditionalFormatting xmlns:xm="http://schemas.microsoft.com/office/excel/2006/main">
          <x14:cfRule type="cellIs" priority="10580" operator="equal" id="{609C1271-8DA0-4B3F-AD3C-5A6E3867A72A}">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581" operator="equal" id="{FB6FB9C9-C99B-40CC-B45B-08B563FA54F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582" operator="equal" id="{7D176574-D8C9-4B4A-9FCF-29BF41F61D1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583" operator="equal" id="{B3E75C65-E769-4714-A228-39A97896539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O416</xm:sqref>
        </x14:conditionalFormatting>
        <x14:conditionalFormatting xmlns:xm="http://schemas.microsoft.com/office/excel/2006/main">
          <x14:cfRule type="cellIs" priority="11635" operator="equal" id="{4CE3B999-8852-42CB-881B-10C8F24A842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636" operator="equal" id="{39DA1559-DAC0-47E5-B478-CD7062C9643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637" operator="equal" id="{C466EC81-F5CE-494A-9683-21D95B26C27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638" operator="equal" id="{8B02387C-58F8-4040-A11A-91623157516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O417</xm:sqref>
        </x14:conditionalFormatting>
        <x14:conditionalFormatting xmlns:xm="http://schemas.microsoft.com/office/excel/2006/main">
          <x14:cfRule type="cellIs" priority="12630" operator="equal" id="{F5CD2A71-2658-479B-893D-FD9D5BF776B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2631" operator="equal" id="{7D88272D-7382-49E6-8E83-BD3735B9FF4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632" operator="equal" id="{B7726FA1-66C7-40B5-A705-0FF7F74C6C2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633" operator="equal" id="{9276BCAA-20EA-4FDC-B427-41A28A55AE3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O421:O423</xm:sqref>
        </x14:conditionalFormatting>
        <x14:conditionalFormatting xmlns:xm="http://schemas.microsoft.com/office/excel/2006/main">
          <x14:cfRule type="cellIs" priority="11942" operator="equal" id="{54A40EC3-F5E5-44CE-B31E-479FEB31962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943" operator="equal" id="{2B08AA6B-203C-44F6-A4A2-8ABD48505DA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944" operator="equal" id="{62FB6BB9-B125-4BAC-A5A3-6D3673D7F99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945" operator="equal" id="{1FDFBDA2-A667-435B-BEC1-49D3CB3C1DA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O293</xm:sqref>
        </x14:conditionalFormatting>
        <x14:conditionalFormatting xmlns:xm="http://schemas.microsoft.com/office/excel/2006/main">
          <x14:cfRule type="cellIs" priority="9848" operator="equal" id="{46B5D6BA-B3AD-438C-AADC-4F56EEFCB92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849" operator="equal" id="{69B9A864-3BF8-482B-9D23-998270918DD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850" operator="equal" id="{12540E38-0712-4F60-9626-3BE0422F191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51" operator="equal" id="{A7767FBB-844D-4DB2-BA81-AED8269C0AA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O294</xm:sqref>
        </x14:conditionalFormatting>
        <x14:conditionalFormatting xmlns:xm="http://schemas.microsoft.com/office/excel/2006/main">
          <x14:cfRule type="cellIs" priority="12988" operator="equal" id="{510B92A4-A64D-4888-90DD-8B09A13FF88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2989" operator="equal" id="{C679B4B0-5E9E-4377-A4C0-FC9614B3C7C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990" operator="equal" id="{833E463C-E8E6-4DBD-879F-A1BFD8D9977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991" operator="equal" id="{54377F97-B21B-4CCE-845C-ADBBF080B2C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O295</xm:sqref>
        </x14:conditionalFormatting>
        <x14:conditionalFormatting xmlns:xm="http://schemas.microsoft.com/office/excel/2006/main">
          <x14:cfRule type="cellIs" priority="12406" operator="equal" id="{75DCCA24-6704-4D8F-9216-236A31ECCE2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2407" operator="equal" id="{CF3552C4-E436-4E21-9592-A0D085F8379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408" operator="equal" id="{E4D419A2-4225-43B1-A5B0-768A44B236E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409" operator="equal" id="{E3E9F441-F69E-454B-B9FD-DA8008C74F4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O297</xm:sqref>
        </x14:conditionalFormatting>
        <x14:conditionalFormatting xmlns:xm="http://schemas.microsoft.com/office/excel/2006/main">
          <x14:cfRule type="cellIs" priority="8798" operator="equal" id="{F6F03806-6B9F-4810-A8C7-B5A61BEC508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799" operator="equal" id="{9164B7F2-0C4F-49A2-B444-16A62060067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800" operator="equal" id="{05E2808A-B040-472A-8373-1D0E7C24889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801" operator="equal" id="{31E9EBAD-048A-42E3-A55E-2E7CE294F86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O299</xm:sqref>
        </x14:conditionalFormatting>
        <x14:conditionalFormatting xmlns:xm="http://schemas.microsoft.com/office/excel/2006/main">
          <x14:cfRule type="cellIs" priority="10490" operator="equal" id="{09E62504-71D9-4756-9BA2-A659CE8E1E2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491" operator="equal" id="{BDD00F80-E194-4632-BF6B-1C8411AAA9F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492" operator="equal" id="{CFCB93D7-5343-4E4F-9963-969597A4F63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493" operator="equal" id="{637A0BA9-AD43-49A6-9B13-E7E18F0ADE8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O300</xm:sqref>
        </x14:conditionalFormatting>
        <x14:conditionalFormatting xmlns:xm="http://schemas.microsoft.com/office/excel/2006/main">
          <x14:cfRule type="cellIs" priority="10436" operator="equal" id="{5A1E4303-6C57-4001-BA3F-997341763D3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437" operator="equal" id="{C6A98E18-1CBD-4433-A36F-3D3DCA57427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438" operator="equal" id="{C6B3392A-44EE-45A8-923B-01B85876B4A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439" operator="equal" id="{9A58A305-CEAB-45EE-98A4-D66CC587B37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O305</xm:sqref>
        </x14:conditionalFormatting>
        <x14:conditionalFormatting xmlns:xm="http://schemas.microsoft.com/office/excel/2006/main">
          <x14:cfRule type="cellIs" priority="9986" operator="equal" id="{D165BE50-706A-4446-9003-6FBDB4CFB7F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987" operator="equal" id="{2D84C688-4978-4D23-A58B-431EF05545E0}">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988" operator="equal" id="{580D113D-3FE5-4400-BCDD-0FADD0CDC66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989" operator="equal" id="{60BF1BB5-A34B-4428-A0BE-482BCE724C8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O316</xm:sqref>
        </x14:conditionalFormatting>
        <x14:conditionalFormatting xmlns:xm="http://schemas.microsoft.com/office/excel/2006/main">
          <x14:cfRule type="cellIs" priority="12112" operator="equal" id="{0CBFCB52-C258-418B-ACBE-34DA7DE1849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2113" operator="equal" id="{6AE7CB2A-4193-4AC0-BEE9-C180FFD5D9E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114" operator="equal" id="{F46399F1-BADC-43DD-A56B-37B5DF12551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115" operator="equal" id="{531FC85F-C32E-4723-B126-6B7F72AF4C3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O317</xm:sqref>
        </x14:conditionalFormatting>
        <x14:conditionalFormatting xmlns:xm="http://schemas.microsoft.com/office/excel/2006/main">
          <x14:cfRule type="cellIs" priority="12720" operator="equal" id="{08795124-A9D1-40D8-B7FD-E8975542A8E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2721" operator="equal" id="{15D011D6-AE50-4FD3-9D95-44B3152AAB9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722" operator="equal" id="{0508B4FD-9E84-4E2C-B94B-DB1698CA068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723" operator="equal" id="{C862880B-976F-49C2-9017-0A17F629DA2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O318</xm:sqref>
        </x14:conditionalFormatting>
        <x14:conditionalFormatting xmlns:xm="http://schemas.microsoft.com/office/excel/2006/main">
          <x14:cfRule type="cellIs" priority="12250" operator="equal" id="{55BB09C8-D1C5-4B74-98AA-74DB7E2D312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2251" operator="equal" id="{C89B73C7-CF8C-454C-912B-A213E61086F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252" operator="equal" id="{9C975670-42BC-4151-A984-20641926967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253" operator="equal" id="{98289275-D262-4D86-B148-003167A8E97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O320</xm:sqref>
        </x14:conditionalFormatting>
        <x14:conditionalFormatting xmlns:xm="http://schemas.microsoft.com/office/excel/2006/main">
          <x14:cfRule type="cellIs" priority="10346" operator="equal" id="{06EB72D2-FA8B-4974-BFE7-BCB2B51220F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347" operator="equal" id="{D15B0215-35B4-4C46-AC6C-A5C185E22B2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348" operator="equal" id="{8748B495-C50C-43FE-811F-8F125A68AC5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349" operator="equal" id="{FA691FF2-11BF-4633-8AE4-758BEE48948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O321</xm:sqref>
        </x14:conditionalFormatting>
        <x14:conditionalFormatting xmlns:xm="http://schemas.microsoft.com/office/excel/2006/main">
          <x14:cfRule type="cellIs" priority="10328" operator="equal" id="{50552E58-95FA-4F7A-A446-7EE3C631EEA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329" operator="equal" id="{A924E010-44B3-4ECE-8B32-A44F0D7A326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330" operator="equal" id="{0ADF30DE-F890-49F5-A637-B4E3A71DA34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331" operator="equal" id="{BB2FFB5B-3060-4B6F-AC15-FC9184D7781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O322</xm:sqref>
        </x14:conditionalFormatting>
        <x14:conditionalFormatting xmlns:xm="http://schemas.microsoft.com/office/excel/2006/main">
          <x14:cfRule type="cellIs" priority="11924" operator="equal" id="{5EA2CEBB-2800-40B2-A7F4-0FF4D63AC93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925" operator="equal" id="{A1E157F7-AF22-466C-95C6-AE1BCC962CA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926" operator="equal" id="{8E6426B1-33BD-4C2B-A0CC-BAF13B54546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927" operator="equal" id="{610677BC-CC05-4AC7-8A87-BB0679D6AFC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O154</xm:sqref>
        </x14:conditionalFormatting>
        <x14:conditionalFormatting xmlns:xm="http://schemas.microsoft.com/office/excel/2006/main">
          <x14:cfRule type="cellIs" priority="12944" operator="equal" id="{20107679-B1A2-423D-8E45-237624B35CAA}">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2945" operator="equal" id="{E5F80183-B286-43EC-8E20-29E8EC8E1D7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946" operator="equal" id="{AC161E8A-BBDA-43EA-8E62-9EB5A1BD23E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947" operator="equal" id="{35BE45E5-BAB5-43C8-BA52-42BA56CD87C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O155</xm:sqref>
        </x14:conditionalFormatting>
        <x14:conditionalFormatting xmlns:xm="http://schemas.microsoft.com/office/excel/2006/main">
          <x14:cfRule type="cellIs" priority="9122" operator="equal" id="{652F1D5E-BBAA-4787-805A-DA15D003C9E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123" operator="equal" id="{39644C58-B079-4B48-A029-8EDC1DEB99F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124" operator="equal" id="{ED75E21B-8DDB-4E22-A2BB-E8836DC5A09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125" operator="equal" id="{37D67B62-194B-4B59-AB84-7FFA8B2312B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O157</xm:sqref>
        </x14:conditionalFormatting>
        <x14:conditionalFormatting xmlns:xm="http://schemas.microsoft.com/office/excel/2006/main">
          <x14:cfRule type="cellIs" priority="8780" operator="equal" id="{E47E233A-585E-4475-89D5-494FE4736D3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781" operator="equal" id="{1A9BE1CF-4398-4D0F-BC6F-A23282BDC21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782" operator="equal" id="{73C3D90B-3F6B-44BC-B183-80489908F69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783" operator="equal" id="{1E10994E-56C6-40D1-8128-6D828035B75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O160</xm:sqref>
        </x14:conditionalFormatting>
        <x14:conditionalFormatting xmlns:xm="http://schemas.microsoft.com/office/excel/2006/main">
          <x14:cfRule type="cellIs" priority="12090" operator="equal" id="{981CCA69-0B01-4CE2-A359-8C97D539FDD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2091" operator="equal" id="{24AF5E24-F19F-4C43-82A9-6FC274FBF61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092" operator="equal" id="{09C1EF19-73AF-42E4-933B-0C88EA0D404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093" operator="equal" id="{1B7D8C6E-4D52-4E33-BB4C-D12BBE24689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O174</xm:sqref>
        </x14:conditionalFormatting>
        <x14:conditionalFormatting xmlns:xm="http://schemas.microsoft.com/office/excel/2006/main">
          <x14:cfRule type="cellIs" priority="12232" operator="equal" id="{783391B8-3BBA-41EF-80E0-74329F0BDE9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2233" operator="equal" id="{379BBD32-C42F-4368-BE2B-191A3A233EA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234" operator="equal" id="{8A85464D-6B2F-4FA9-A5DF-FF4524BA752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235" operator="equal" id="{F5B02D43-2C15-430F-A79F-EECE084C400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O177</xm:sqref>
        </x14:conditionalFormatting>
        <x14:conditionalFormatting xmlns:xm="http://schemas.microsoft.com/office/excel/2006/main">
          <x14:cfRule type="cellIs" priority="9758" operator="equal" id="{E2C5AEF5-E797-482A-BE55-67393A3E763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759" operator="equal" id="{A891D596-2DE0-4CF5-BB6D-E88CCEBDF11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760" operator="equal" id="{079E0A2B-0422-4297-B878-6210D1F09C3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61" operator="equal" id="{A9E54FED-B938-415E-A807-351B310EE22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O327</xm:sqref>
        </x14:conditionalFormatting>
        <x14:conditionalFormatting xmlns:xm="http://schemas.microsoft.com/office/excel/2006/main">
          <x14:cfRule type="cellIs" priority="8762" operator="equal" id="{FCAF6263-AD74-4937-B624-15B79B8AFD3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763" operator="equal" id="{AC222B22-E9C6-4CD8-883E-65A3EB19802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764" operator="equal" id="{B059AC4C-D3CD-4726-83DF-A37C9A27B16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765" operator="equal" id="{D9634CB2-F3E2-4F04-A947-46F560412FE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O329</xm:sqref>
        </x14:conditionalFormatting>
        <x14:conditionalFormatting xmlns:xm="http://schemas.microsoft.com/office/excel/2006/main">
          <x14:cfRule type="cellIs" priority="9780" operator="equal" id="{7945DB76-91CB-4240-A23B-72CB23FD480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781" operator="equal" id="{BD4E465D-7F48-465D-BF6F-F5A3595F764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782" operator="equal" id="{F17CEC64-9B36-473E-B157-6FA29E0FA84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83" operator="equal" id="{E4AED029-BD57-4C7D-BFBB-E2500C470E1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O335</xm:sqref>
        </x14:conditionalFormatting>
        <x14:conditionalFormatting xmlns:xm="http://schemas.microsoft.com/office/excel/2006/main">
          <x14:cfRule type="cellIs" priority="9704" operator="equal" id="{58BC93F9-DD74-4A28-86AF-AEA243BE301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705" operator="equal" id="{123DA5B5-FE85-4EA3-9969-1795EC0DDA2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706" operator="equal" id="{023CA1A0-DFFD-4C59-813E-DA8034CC9BC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07" operator="equal" id="{5BF17780-23B9-40DE-B9E7-F23F212A939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O345</xm:sqref>
        </x14:conditionalFormatting>
        <x14:conditionalFormatting xmlns:xm="http://schemas.microsoft.com/office/excel/2006/main">
          <x14:cfRule type="cellIs" priority="9340" operator="equal" id="{3A15F538-AE9D-458E-8909-D168D907118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341" operator="equal" id="{05DC7204-B7AE-4F9A-B6FC-1CA6F4D1253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342" operator="equal" id="{327A2CF5-4CBB-452B-8339-D1A4DFE4F91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343" operator="equal" id="{0C9C5F64-2780-43F8-BD8F-D763FEF6728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O346</xm:sqref>
        </x14:conditionalFormatting>
        <x14:conditionalFormatting xmlns:xm="http://schemas.microsoft.com/office/excel/2006/main">
          <x14:cfRule type="cellIs" priority="9802" operator="equal" id="{A92C78CC-FE20-4EEF-B7CC-ED2C617F5B9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803" operator="equal" id="{17DB88DF-0178-4158-B4F4-80CB5504CC6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804" operator="equal" id="{B324FF23-41EC-4AD5-97D6-ECA368BA95D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05" operator="equal" id="{998E5919-B0BC-4B26-A5C5-701C88812D2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O347</xm:sqref>
        </x14:conditionalFormatting>
        <x14:conditionalFormatting xmlns:xm="http://schemas.microsoft.com/office/excel/2006/main">
          <x14:cfRule type="cellIs" priority="8757" operator="equal" id="{B4F51E57-B8D7-48CD-A05A-173465662BE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Z20:Z22 R395 W395 Z395 R187 W187 Z187 Z10 W10 R10 Z397 W397 R397 Z189 W189 R189 R12 W12 Z12 Z456 W456 R456 Z403 W403 Z15 W15 R15 W254 Z254 W225 Z225 R17:R18 W17:W18 Z17:Z18 R458:R461 Z227:Z228 R227:R228 Z257 R257 R20:R22 Z279:Z280 R279:R280 W20:W22 W227:W228 W257 W279:W280 W259 R259 Z259 W286:W287 R286:R287 Z286:Z287 Z412 W412 R412 Z458:Z462 W458:W462 R203:R205 W203:W205 Z203:Z205 R464:R465 W464:W465 Z464:Z465 R414 W414 Z414 Z289:Z290 R289:R290 W289:W290 R405:R406 W405:W406 Z405:Z406 Z6:Z8 W6:W8 R6:R8 Z207:Z221 W207:W221 Z266:Z275 W266:W275 Z292:Z300 W292:W300 Z30:Z41 W30:W41 Z239:Z248 W239:W248 Z419:Z423 W419:W423 R419:R423 Z416:Z417 W416:W417 R416:R417 W433 Z433 Z435 W435 R435 Z440 W440 R442 W442 Z442 Z425:Z431 W425:W431 Z445:Z446 W445:W446 R445:R446 Z448 W448 R448 R30:R41 R207:R221 R239:R248 R266:R275 R292:R300 R425:R433 R451 W43:W72 Z43:Z72 Z74:Z104 W74:W104 W106:W133 Z106:Z133 Z135:Z161 W135:W161 R135:R161 W163:W185 Z163:Z185 W191:W201 Z191:Z201 R302:R329 W302:W329 Z302:Z329 R43:R72 R74:R104 R106:R133 R163:R185 R191:R201 R225 R254 R403 R440 Z468:Z473 W468:W473 R468:R473 Z331:Z392 W331:W392 R331:R393</xm:sqref>
        </x14:conditionalFormatting>
        <x14:conditionalFormatting xmlns:xm="http://schemas.microsoft.com/office/excel/2006/main">
          <x14:cfRule type="cellIs" priority="8758" operator="equal" id="{CC88E344-2330-4C21-A4B4-EB8C32956DD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W35:W39 W225 W254 W403 W45:W47 W198 W412 Z20:Z22 W395 Z395 R395 R187 Z187 Z10 R10 R397 Z397 W397 Z189 R189 R12 Z12 R456 Z456 Z403 Z15 R15 Z254 Z225 R17:R18 Z17:Z18 R458:R461 Z227:Z228 R227:R228 W227 Z257 R257 R20:R22 R279:R280 Z279:Z280 R259 Z259 Z286:Z287 R286:R287 R412 Z412 Z458:Z462 R203:R205 Z203:Z205 R464:R465 Z464:Z465 W464:W465 Z414 R414 W414 R289:R290 Z289:Z290 W289:W290 W239 W405 Z405:Z406 R405:R406 Z6:Z8 R6:R8 W215:W221 W271:W275 W266:W267 W55:W59 W182 W213 Z207:Z221 W127:W133 Z266:Z275 W293:W300 Z292:Z300 W61:W72 Z30:Z41 W241:W248 Z239:Z248 W420:W423 R419:R423 Z419:Z423 W416:W417 R416:R417 Z416:Z417 W440 W433 Z433 R435 Z435 W435 Z440 W442 Z442 R442 W425:W431 Z425:Z431 W445:W446 R445:R446 Z445:Z446 W448 R448 Z448 R30:R41 R207:R221 R239:R248 R266:R275 R292:R300 R425:R433 R451 Z43:Z72 Z74:Z104 W74:W104 W106:W125 Z106:Z133 Z135:Z161 R135:R161 W135:W161 W163:W180 Z163:Z185 Z191:Z201 R302:R329 Z302:Z329 W302:W329 R43:R72 R74:R104 R106:R133 R163:R185 R191:R201 R225 R254 R403 R440 W468:W473 Z468:Z473 R468:R473 W388:W392 W331:W386 Z331:Z392 R331:R393</xm:sqref>
        </x14:conditionalFormatting>
        <x14:conditionalFormatting xmlns:xm="http://schemas.microsoft.com/office/excel/2006/main">
          <x14:cfRule type="cellIs" priority="9149" operator="equal" id="{9F3B5169-B22D-4FED-A3EC-C9AE6E18978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150" operator="equal" id="{54270E86-55B1-4097-9BEA-622B9B83CFB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R187 Z189 W45:W46 R15 Z15 Z21 R201 Z201 R189 Z17:Z18 R17 Z203:Z205 R203:R205 R6 Z6 R207:R212 Z207:Z212 Z182 R182 Z214 R214 W63:W72 Z30:Z41 W128:W133 Z127:Z133 W293:W300 Z293:Z300 Z97:Z104 W97:W104 W243 Z241:Z243 R241:R243 R30:R41 R97:R104 R127:R133 R185 R217 R247 R273 R293:R300 R393 R432 R451 Z43:Z72 Z74:Z95 W74:W95 W106:W125 Z106:Z125 R135:R161 Z135:Z161 W135:W161 W163:W180 Z163:Z180 Z191:Z193 R302:R329 Z302:Z329 W302:W329 R43:R72 R74:R95 R106:R125 R163:R180 R191:R194 R331:R355 Z331:Z355 W331:W355 R376:R386 Z376:Z386 W376:W386 W388:W390 Z388:Z390 R388:R390 W357:W374 Z357:Z374 R357:R374</xm:sqref>
        </x14:conditionalFormatting>
        <x14:conditionalFormatting xmlns:xm="http://schemas.microsoft.com/office/excel/2006/main">
          <x14:cfRule type="cellIs" priority="11567" operator="equal" id="{79861A85-B808-4751-9B7A-83B08155C83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568" operator="equal" id="{C32DEF43-2E93-42B8-ADB4-BC79DCC896A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Z194</xm:sqref>
        </x14:conditionalFormatting>
        <x14:conditionalFormatting xmlns:xm="http://schemas.microsoft.com/office/excel/2006/main">
          <x14:cfRule type="cellIs" priority="11549" operator="equal" id="{1CB59A38-FACB-4614-B643-543C17D9BDF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550" operator="equal" id="{44434B7B-3506-4BCA-8092-058835A3BBF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R196 Z196</xm:sqref>
        </x14:conditionalFormatting>
        <x14:conditionalFormatting xmlns:xm="http://schemas.microsoft.com/office/excel/2006/main">
          <x14:cfRule type="cellIs" priority="11531" operator="equal" id="{430FB6FA-E81A-4FD8-BDBA-56B4616AC14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532" operator="equal" id="{B62F998F-22C7-410C-B173-A0A1A31DB2A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R197 Z197</xm:sqref>
        </x14:conditionalFormatting>
        <x14:conditionalFormatting xmlns:xm="http://schemas.microsoft.com/office/excel/2006/main">
          <x14:cfRule type="cellIs" priority="11513" operator="equal" id="{87BB18BD-7604-4CB7-B16D-38E669FD65F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514" operator="equal" id="{ACD44EA8-D9CB-416D-9C80-67892E7906B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R199:R200 Z199:Z200</xm:sqref>
        </x14:conditionalFormatting>
        <x14:conditionalFormatting xmlns:xm="http://schemas.microsoft.com/office/excel/2006/main">
          <x14:cfRule type="cellIs" priority="14155" operator="equal" id="{B7A49708-7CF8-4C06-BF2F-C2B5E0BD474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156" operator="equal" id="{EA687E03-7910-421F-B6FC-ED99B0ADBA5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R7</xm:sqref>
        </x14:conditionalFormatting>
        <x14:conditionalFormatting xmlns:xm="http://schemas.microsoft.com/office/excel/2006/main">
          <x14:cfRule type="cellIs" priority="9271" operator="equal" id="{C1B1681F-E3E5-45B5-8258-AB63F4D44AC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272" operator="equal" id="{4D2807AF-42B6-4CEF-ABFB-81A8CFDFCF7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R8 Z8</xm:sqref>
        </x14:conditionalFormatting>
        <x14:conditionalFormatting xmlns:xm="http://schemas.microsoft.com/office/excel/2006/main">
          <x14:cfRule type="cellIs" priority="13917" operator="equal" id="{4EA4D5EC-0A8D-4E23-911A-BCB6CB499EA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918" operator="equal" id="{5164ACDD-21AF-4446-B5F2-5FDE03BA737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R18</xm:sqref>
        </x14:conditionalFormatting>
        <x14:conditionalFormatting xmlns:xm="http://schemas.microsoft.com/office/excel/2006/main">
          <x14:cfRule type="cellIs" priority="9253" operator="equal" id="{489EAF33-59DD-4C79-A729-6F504954252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254" operator="equal" id="{3AC219A3-A950-4D01-8FED-32AD5668A37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R37 Z37 R67 R99 R131 R156 R185 R217 R247 R273 R296 R328 R393 R432 R451</xm:sqref>
        </x14:conditionalFormatting>
        <x14:conditionalFormatting xmlns:xm="http://schemas.microsoft.com/office/excel/2006/main">
          <x14:cfRule type="cellIs" priority="8973" operator="equal" id="{67EE68E1-55A9-403A-93BB-70CCFBC8DDB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974" operator="equal" id="{C85FED00-B034-4CAB-B987-FED442C6F54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R38</xm:sqref>
        </x14:conditionalFormatting>
        <x14:conditionalFormatting xmlns:xm="http://schemas.microsoft.com/office/excel/2006/main">
          <x14:cfRule type="cellIs" priority="13931" operator="equal" id="{254AC3DD-5DB7-4279-AA67-A97ED3BFEF5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932" operator="equal" id="{D0E21A31-D363-4B3F-94B3-E626AB3E817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R46</xm:sqref>
        </x14:conditionalFormatting>
        <x14:conditionalFormatting xmlns:xm="http://schemas.microsoft.com/office/excel/2006/main">
          <x14:cfRule type="cellIs" priority="13549" operator="equal" id="{8031E288-8A0B-48FF-8E5B-62633BE4949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550" operator="equal" id="{B1B6162C-618F-4647-A6DC-37888D9FB73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R65</xm:sqref>
        </x14:conditionalFormatting>
        <x14:conditionalFormatting xmlns:xm="http://schemas.microsoft.com/office/excel/2006/main">
          <x14:cfRule type="cellIs" priority="13585" operator="equal" id="{F4AF09E8-80EF-4B23-9087-073B99EBAB8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586" operator="equal" id="{C0662E9F-D59C-40B7-B7F9-E308E5061CC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R66</xm:sqref>
        </x14:conditionalFormatting>
        <x14:conditionalFormatting xmlns:xm="http://schemas.microsoft.com/office/excel/2006/main">
          <x14:cfRule type="cellIs" priority="9221" operator="equal" id="{C6FC653A-4963-4D2B-9764-CA4C5CD4B97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222" operator="equal" id="{46BC3B42-C70E-4E52-9AEE-6AAF0EEDDAF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Z67</xm:sqref>
        </x14:conditionalFormatting>
        <x14:conditionalFormatting xmlns:xm="http://schemas.microsoft.com/office/excel/2006/main">
          <x14:cfRule type="cellIs" priority="12447" operator="equal" id="{E5079FED-0933-42F5-95B4-F067D264FEF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448" operator="equal" id="{0D592258-B881-4FD9-977B-05AC349B70A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R68</xm:sqref>
        </x14:conditionalFormatting>
        <x14:conditionalFormatting xmlns:xm="http://schemas.microsoft.com/office/excel/2006/main">
          <x14:cfRule type="cellIs" priority="11688" operator="equal" id="{DFE3A20E-D4B2-4609-8BA6-3D650D8B5AC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689" operator="equal" id="{E2E13F7F-0CBC-435A-87D9-27422E1DBE4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R69</xm:sqref>
        </x14:conditionalFormatting>
        <x14:conditionalFormatting xmlns:xm="http://schemas.microsoft.com/office/excel/2006/main">
          <x14:cfRule type="cellIs" priority="13495" operator="equal" id="{EDC523AC-4D4B-489A-8D9D-1FA30DDA763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496" operator="equal" id="{26580972-658F-4DA7-9266-F381EFE3B4B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R72</xm:sqref>
        </x14:conditionalFormatting>
        <x14:conditionalFormatting xmlns:xm="http://schemas.microsoft.com/office/excel/2006/main">
          <x14:cfRule type="cellIs" priority="13607" operator="equal" id="{BD2D0B3C-3BCC-469A-B5DE-E536458653D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608" operator="equal" id="{E34BADCB-66DB-45BF-AABB-21A670A5D31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R78</xm:sqref>
        </x14:conditionalFormatting>
        <x14:conditionalFormatting xmlns:xm="http://schemas.microsoft.com/office/excel/2006/main">
          <x14:cfRule type="cellIs" priority="13405" operator="equal" id="{FDB0EF4B-F9C6-4DB7-ABE1-5AA9133CBD7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406" operator="equal" id="{EEBF76CB-320F-434F-96EF-BF972ED9FE9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R79</xm:sqref>
        </x14:conditionalFormatting>
        <x14:conditionalFormatting xmlns:xm="http://schemas.microsoft.com/office/excel/2006/main">
          <x14:cfRule type="cellIs" priority="13387" operator="equal" id="{81A9BED4-E42E-4C56-A99C-3C073F9CC0B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388" operator="equal" id="{31F67207-4EED-4531-B68E-3C7AF1C22B9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R80</xm:sqref>
        </x14:conditionalFormatting>
        <x14:conditionalFormatting xmlns:xm="http://schemas.microsoft.com/office/excel/2006/main">
          <x14:cfRule type="cellIs" priority="13297" operator="equal" id="{90747F64-2ED0-4F08-A46B-9C62B34E391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298" operator="equal" id="{EA54D9AB-3F12-44C7-9934-D9FEA6299F6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R87</xm:sqref>
        </x14:conditionalFormatting>
        <x14:conditionalFormatting xmlns:xm="http://schemas.microsoft.com/office/excel/2006/main">
          <x14:cfRule type="cellIs" priority="13225" operator="equal" id="{AAB603D4-3D44-4ABB-BCE4-E3D423A8BF0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226" operator="equal" id="{6BFE05A5-D34B-412C-8611-15558C78D2B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R91</xm:sqref>
        </x14:conditionalFormatting>
        <x14:conditionalFormatting xmlns:xm="http://schemas.microsoft.com/office/excel/2006/main">
          <x14:cfRule type="cellIs" priority="11697" operator="equal" id="{D68AA7F5-2FCA-4800-A1EB-0CF9197DCEB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698" operator="equal" id="{C45D6FE8-5BE0-4289-9695-923623F744A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R93</xm:sqref>
        </x14:conditionalFormatting>
        <x14:conditionalFormatting xmlns:xm="http://schemas.microsoft.com/office/excel/2006/main">
          <x14:cfRule type="cellIs" priority="11899" operator="equal" id="{1B108A24-EAD8-47B2-8E65-5B294DC7AE1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900" operator="equal" id="{6CB85D6C-8A99-4CC4-BA43-DFD4405886E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R94</xm:sqref>
        </x14:conditionalFormatting>
        <x14:conditionalFormatting xmlns:xm="http://schemas.microsoft.com/office/excel/2006/main">
          <x14:cfRule type="cellIs" priority="13109" operator="equal" id="{E6D14991-571D-458B-B8FF-E275D46A631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110" operator="equal" id="{F3180644-E4B0-41B0-9B3C-F5F9142BA71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R216</xm:sqref>
        </x14:conditionalFormatting>
        <x14:conditionalFormatting xmlns:xm="http://schemas.microsoft.com/office/excel/2006/main">
          <x14:cfRule type="cellIs" priority="8951" operator="equal" id="{3C44A931-408D-4AC5-AF89-58BDC4105B2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952" operator="equal" id="{5F314787-47B6-4AF4-BFF0-2F316F7A442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R218</xm:sqref>
        </x14:conditionalFormatting>
        <x14:conditionalFormatting xmlns:xm="http://schemas.microsoft.com/office/excel/2006/main">
          <x14:cfRule type="cellIs" priority="8921" operator="equal" id="{35E56142-668A-45A2-91A1-1C6BFCB1341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922" operator="equal" id="{E9001284-38C4-4F20-B79F-821CB9D97F3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R219</xm:sqref>
        </x14:conditionalFormatting>
        <x14:conditionalFormatting xmlns:xm="http://schemas.microsoft.com/office/excel/2006/main">
          <x14:cfRule type="cellIs" priority="12869" operator="equal" id="{0AEB35C8-CEC8-46FB-88A5-403B5BBF3C9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870" operator="equal" id="{8565223A-6337-421D-ADF8-BBC4441CF7C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R227</xm:sqref>
        </x14:conditionalFormatting>
        <x14:conditionalFormatting xmlns:xm="http://schemas.microsoft.com/office/excel/2006/main">
          <x14:cfRule type="cellIs" priority="11045" operator="equal" id="{4A773F18-7595-4B28-8477-02D5BC807EF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046" operator="equal" id="{3AF1C30B-4028-4418-BD0B-88459140FA7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R239 Z239</xm:sqref>
        </x14:conditionalFormatting>
        <x14:conditionalFormatting xmlns:xm="http://schemas.microsoft.com/office/excel/2006/main">
          <x14:cfRule type="cellIs" priority="11975" operator="equal" id="{104E5541-6303-4E74-A804-44565C0B3CF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976" operator="equal" id="{F63DFF03-9AD0-42A7-89EB-588F21EC697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R97</xm:sqref>
        </x14:conditionalFormatting>
        <x14:conditionalFormatting xmlns:xm="http://schemas.microsoft.com/office/excel/2006/main">
          <x14:cfRule type="cellIs" priority="13065" operator="equal" id="{C9B5AFC7-6E9A-4F79-8D0C-17FB9CF3051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066" operator="equal" id="{E27EE04F-864D-4798-B560-3DBF66C3791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R98</xm:sqref>
        </x14:conditionalFormatting>
        <x14:conditionalFormatting xmlns:xm="http://schemas.microsoft.com/office/excel/2006/main">
          <x14:cfRule type="cellIs" priority="9181" operator="equal" id="{B185378B-C31D-45C5-9E8A-00B26EFA81D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182" operator="equal" id="{3F6A16EC-FA8D-4D7D-9281-0F01080B69D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Z99</xm:sqref>
        </x14:conditionalFormatting>
        <x14:conditionalFormatting xmlns:xm="http://schemas.microsoft.com/office/excel/2006/main">
          <x14:cfRule type="cellIs" priority="12425" operator="equal" id="{7460E1B4-A9AA-46F4-B8EC-DC3C5CFC1B4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426" operator="equal" id="{86A0C2AC-69AC-4BED-9A88-011430A34AF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R100</xm:sqref>
        </x14:conditionalFormatting>
        <x14:conditionalFormatting xmlns:xm="http://schemas.microsoft.com/office/excel/2006/main">
          <x14:cfRule type="cellIs" priority="9053" operator="equal" id="{40A5F712-6632-4A7F-BE36-21DB87C47EA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054" operator="equal" id="{92C6433D-1AA6-4396-B776-92209961A7D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R101</xm:sqref>
        </x14:conditionalFormatting>
        <x14:conditionalFormatting xmlns:xm="http://schemas.microsoft.com/office/excel/2006/main">
          <x14:cfRule type="cellIs" priority="11658" operator="equal" id="{FAF1C864-9E52-401A-81A3-E38A38D7671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659" operator="equal" id="{7A3C6E24-DB7D-495B-947E-74084BAFE9C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R102</xm:sqref>
        </x14:conditionalFormatting>
        <x14:conditionalFormatting xmlns:xm="http://schemas.microsoft.com/office/excel/2006/main">
          <x14:cfRule type="cellIs" priority="12153" operator="equal" id="{BDA9C51D-1859-4A9F-9450-5234D41AB6B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154" operator="equal" id="{5BC96779-2CFC-4856-B557-82F863EEC8F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R119</xm:sqref>
        </x14:conditionalFormatting>
        <x14:conditionalFormatting xmlns:xm="http://schemas.microsoft.com/office/excel/2006/main">
          <x14:cfRule type="cellIs" priority="10847" operator="equal" id="{9F484857-0AB2-45EA-9C0D-35214CF485E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848" operator="equal" id="{68C38E4A-A7AC-4842-826C-2ED6688554A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R120 Z120</xm:sqref>
        </x14:conditionalFormatting>
        <x14:conditionalFormatting xmlns:xm="http://schemas.microsoft.com/office/excel/2006/main">
          <x14:cfRule type="cellIs" priority="10829" operator="equal" id="{DD734A47-4327-4812-88AF-ABC40A758E1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830" operator="equal" id="{3A111D36-DFB9-47A0-B7E5-A669F22C353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R122 Z122</xm:sqref>
        </x14:conditionalFormatting>
        <x14:conditionalFormatting xmlns:xm="http://schemas.microsoft.com/office/excel/2006/main">
          <x14:cfRule type="cellIs" priority="11667" operator="equal" id="{07528D9A-22EC-46C5-8469-BD0F091DC2C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668" operator="equal" id="{F8E2ADF2-B613-4E1B-ABAD-E3C9273B1D4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R123</xm:sqref>
        </x14:conditionalFormatting>
        <x14:conditionalFormatting xmlns:xm="http://schemas.microsoft.com/office/excel/2006/main">
          <x14:cfRule type="cellIs" priority="10811" operator="equal" id="{D41DCCFE-475A-4593-B123-B32C4435B2F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812" operator="equal" id="{45CA7698-1F45-4074-9143-768EEDD3DFF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R125 Z125</xm:sqref>
        </x14:conditionalFormatting>
        <x14:conditionalFormatting xmlns:xm="http://schemas.microsoft.com/office/excel/2006/main">
          <x14:cfRule type="cellIs" priority="11957" operator="equal" id="{7C7526F4-5152-4694-AF11-C9460B3280E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958" operator="equal" id="{7AF8E335-7D3F-4F6B-B367-2BE8C0E58E1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R391</xm:sqref>
        </x14:conditionalFormatting>
        <x14:conditionalFormatting xmlns:xm="http://schemas.microsoft.com/office/excel/2006/main">
          <x14:cfRule type="cellIs" priority="13021" operator="equal" id="{189ABA44-4593-4E8D-BBE9-06353CD3842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022" operator="equal" id="{610EA22D-CE31-4988-BEB8-1A52E863715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R392</xm:sqref>
        </x14:conditionalFormatting>
        <x14:conditionalFormatting xmlns:xm="http://schemas.microsoft.com/office/excel/2006/main">
          <x14:cfRule type="cellIs" priority="9089" operator="equal" id="{3F5246F9-A8E5-4A34-9D44-C6643DF27FD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090" operator="equal" id="{4D4DD321-88BD-4A3C-8D61-E248107D8EA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Z397</xm:sqref>
        </x14:conditionalFormatting>
        <x14:conditionalFormatting xmlns:xm="http://schemas.microsoft.com/office/excel/2006/main">
          <x14:cfRule type="cellIs" priority="9075" operator="equal" id="{8AA08095-BBF4-497D-9AD1-227CEA08971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076" operator="equal" id="{3BBA1576-159E-4813-9EA6-72F86D4DB1C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R395</xm:sqref>
        </x14:conditionalFormatting>
        <x14:conditionalFormatting xmlns:xm="http://schemas.microsoft.com/office/excel/2006/main">
          <x14:cfRule type="cellIs" priority="9097" operator="equal" id="{2BF8DDBA-5905-4607-B6D6-96B236CAB61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098" operator="equal" id="{4643262B-E60B-4AC5-AD02-5570E7109FD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R397</xm:sqref>
        </x14:conditionalFormatting>
        <x14:conditionalFormatting xmlns:xm="http://schemas.microsoft.com/office/excel/2006/main">
          <x14:cfRule type="cellIs" priority="10019" operator="equal" id="{3AB9ACCE-A74D-47B7-8D58-B0006CEF54E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020" operator="equal" id="{B8950E43-1DFD-4ABF-8C7F-C5975F02538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R412</xm:sqref>
        </x14:conditionalFormatting>
        <x14:conditionalFormatting xmlns:xm="http://schemas.microsoft.com/office/excel/2006/main">
          <x14:cfRule type="cellIs" priority="10595" operator="equal" id="{BF0DEA40-A23B-4F3A-981E-804C117574F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596" operator="equal" id="{AAEC6FD9-B0CE-496C-B190-C3F0DB660A8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R414 Z414</xm:sqref>
        </x14:conditionalFormatting>
        <x14:conditionalFormatting xmlns:xm="http://schemas.microsoft.com/office/excel/2006/main">
          <x14:cfRule type="cellIs" priority="10577" operator="equal" id="{862E774F-2D3D-47C9-A5EF-EBA967157A1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578" operator="equal" id="{08462BBB-DC64-486E-BBD9-29ADFA9C306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R416 Z416</xm:sqref>
        </x14:conditionalFormatting>
        <x14:conditionalFormatting xmlns:xm="http://schemas.microsoft.com/office/excel/2006/main">
          <x14:cfRule type="cellIs" priority="11632" operator="equal" id="{9C3F49FF-41EC-475C-B14F-7EB468144E9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633" operator="equal" id="{BC09E1E9-172E-4BAB-88C9-A21BFAA72F9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R417</xm:sqref>
        </x14:conditionalFormatting>
        <x14:conditionalFormatting xmlns:xm="http://schemas.microsoft.com/office/excel/2006/main">
          <x14:cfRule type="cellIs" priority="11939" operator="equal" id="{EB500434-A3D8-4C44-A40E-246BB944A65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940" operator="equal" id="{A9B40C84-59D8-4AB1-957E-7FCD29EC890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R293</xm:sqref>
        </x14:conditionalFormatting>
        <x14:conditionalFormatting xmlns:xm="http://schemas.microsoft.com/office/excel/2006/main">
          <x14:cfRule type="cellIs" priority="9845" operator="equal" id="{E69FB3AA-859C-45EC-95C9-5945ECDDF60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46" operator="equal" id="{97708353-0792-4B87-BCD0-174915C1790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R294</xm:sqref>
        </x14:conditionalFormatting>
        <x14:conditionalFormatting xmlns:xm="http://schemas.microsoft.com/office/excel/2006/main">
          <x14:cfRule type="cellIs" priority="12985" operator="equal" id="{28600A86-E504-4604-9A87-11F315A7FB5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986" operator="equal" id="{C5C1F6EA-0883-4DF0-A7A8-DF100C1782D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R295</xm:sqref>
        </x14:conditionalFormatting>
        <x14:conditionalFormatting xmlns:xm="http://schemas.microsoft.com/office/excel/2006/main">
          <x14:cfRule type="cellIs" priority="12403" operator="equal" id="{32C379BE-D31D-45F6-9BB1-47DDD71F3AF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404" operator="equal" id="{0C0C2CF4-5FF9-4898-999F-6FEA901CA04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R297</xm:sqref>
        </x14:conditionalFormatting>
        <x14:conditionalFormatting xmlns:xm="http://schemas.microsoft.com/office/excel/2006/main">
          <x14:cfRule type="cellIs" priority="10487" operator="equal" id="{0D9946F1-02CC-4F35-AE44-19AD350F356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488" operator="equal" id="{B6E5CE86-60BA-4A09-8648-FFDDB63371E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R300 Z300</xm:sqref>
        </x14:conditionalFormatting>
        <x14:conditionalFormatting xmlns:xm="http://schemas.microsoft.com/office/excel/2006/main">
          <x14:cfRule type="cellIs" priority="10433" operator="equal" id="{71F2A8FE-92A2-466D-B49C-95E907FF043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434" operator="equal" id="{91A62552-22B6-4C87-89F0-033D4DE24D5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R305 Z305</xm:sqref>
        </x14:conditionalFormatting>
        <x14:conditionalFormatting xmlns:xm="http://schemas.microsoft.com/office/excel/2006/main">
          <x14:cfRule type="cellIs" priority="9983" operator="equal" id="{07A1FAF3-A780-4111-9AAE-0CCF85EFA07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984" operator="equal" id="{AC922AE4-6BED-4659-8521-7A44B6D1C02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R316</xm:sqref>
        </x14:conditionalFormatting>
        <x14:conditionalFormatting xmlns:xm="http://schemas.microsoft.com/office/excel/2006/main">
          <x14:cfRule type="cellIs" priority="12109" operator="equal" id="{AC8AF2E1-E6FA-41E3-B274-50AD3083C09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110" operator="equal" id="{A6681882-A00F-4AB8-9F0D-31973C717B0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R317</xm:sqref>
        </x14:conditionalFormatting>
        <x14:conditionalFormatting xmlns:xm="http://schemas.microsoft.com/office/excel/2006/main">
          <x14:cfRule type="cellIs" priority="10343" operator="equal" id="{954E0F33-F36B-447D-A613-4041105B669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344" operator="equal" id="{ED6630BD-5AD7-4C9E-8C50-04A6433562C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R321 Z321</xm:sqref>
        </x14:conditionalFormatting>
        <x14:conditionalFormatting xmlns:xm="http://schemas.microsoft.com/office/excel/2006/main">
          <x14:cfRule type="cellIs" priority="10325" operator="equal" id="{C03547CE-0A98-4A94-B64E-F90FFCB72DE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326" operator="equal" id="{96980CD9-0F7F-4638-98D7-CB98162D8EF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R322 Z322</xm:sqref>
        </x14:conditionalFormatting>
        <x14:conditionalFormatting xmlns:xm="http://schemas.microsoft.com/office/excel/2006/main">
          <x14:cfRule type="cellIs" priority="11921" operator="equal" id="{68F705E7-405F-489C-B0E1-794765D00C2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922" operator="equal" id="{D481DADC-9EF5-4716-BCDC-A9100C92F5F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R154</xm:sqref>
        </x14:conditionalFormatting>
        <x14:conditionalFormatting xmlns:xm="http://schemas.microsoft.com/office/excel/2006/main">
          <x14:cfRule type="cellIs" priority="12941" operator="equal" id="{79CC9AB0-62A7-49A3-A011-E01768E8887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942" operator="equal" id="{323FBE95-6D64-4B20-87F0-2DE616A133C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R155</xm:sqref>
        </x14:conditionalFormatting>
        <x14:conditionalFormatting xmlns:xm="http://schemas.microsoft.com/office/excel/2006/main">
          <x14:cfRule type="cellIs" priority="9119" operator="equal" id="{FD10BE36-7C5A-4DFF-A26B-823679337E5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120" operator="equal" id="{2AE25A6F-339F-47E8-9E0D-8A75E1909E9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R157</xm:sqref>
        </x14:conditionalFormatting>
        <x14:conditionalFormatting xmlns:xm="http://schemas.microsoft.com/office/excel/2006/main">
          <x14:cfRule type="cellIs" priority="12087" operator="equal" id="{B495B817-9930-49B1-9918-37E8E66673C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088" operator="equal" id="{D48DC540-E866-492A-8560-160A54281D4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R174</xm:sqref>
        </x14:conditionalFormatting>
        <x14:conditionalFormatting xmlns:xm="http://schemas.microsoft.com/office/excel/2006/main">
          <x14:cfRule type="cellIs" priority="9755" operator="equal" id="{432A6235-5F5B-476F-8378-BCE66446112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56" operator="equal" id="{8FC5D45A-A78E-4795-93AA-13276931BBD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R327</xm:sqref>
        </x14:conditionalFormatting>
        <x14:conditionalFormatting xmlns:xm="http://schemas.microsoft.com/office/excel/2006/main">
          <x14:cfRule type="cellIs" priority="9777" operator="equal" id="{7808C49A-92D2-438B-B8A4-DEE01561DB1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78" operator="equal" id="{ED021EC9-D607-4F30-B353-F46FAD29AC0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R335</xm:sqref>
        </x14:conditionalFormatting>
        <x14:conditionalFormatting xmlns:xm="http://schemas.microsoft.com/office/excel/2006/main">
          <x14:cfRule type="cellIs" priority="9701" operator="equal" id="{D26CB34F-6859-4712-AB21-53BCE920240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02" operator="equal" id="{C7689666-AC23-45F1-9C19-033745C5BEB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R345</xm:sqref>
        </x14:conditionalFormatting>
        <x14:conditionalFormatting xmlns:xm="http://schemas.microsoft.com/office/excel/2006/main">
          <x14:cfRule type="cellIs" priority="9337" operator="equal" id="{7A9D530A-8B01-4090-B790-EC67E2DBB3A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338" operator="equal" id="{F7DDE8D8-1827-4857-A887-185614A2553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R346</xm:sqref>
        </x14:conditionalFormatting>
        <x14:conditionalFormatting xmlns:xm="http://schemas.microsoft.com/office/excel/2006/main">
          <x14:cfRule type="cellIs" priority="9799" operator="equal" id="{9FCB28EE-8405-438A-A671-9EE5358FA43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00" operator="equal" id="{CEAEC823-5842-43E6-97C9-84517BC6FDD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R347</xm:sqref>
        </x14:conditionalFormatting>
        <x14:conditionalFormatting xmlns:xm="http://schemas.microsoft.com/office/excel/2006/main">
          <x14:cfRule type="cellIs" priority="14285" operator="equal" id="{25B3D6DA-F02F-40E4-9B74-C742B757901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286" operator="equal" id="{BE01E7EF-6912-48B8-B393-FAEB28BA256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W183 R183:R184 Z183:Z185 R195 Z195 R10 R324 R178 R21</xm:sqref>
        </x14:conditionalFormatting>
        <x14:conditionalFormatting xmlns:xm="http://schemas.microsoft.com/office/excel/2006/main">
          <x14:cfRule type="cellIs" priority="14284" operator="equal" id="{C026A732-DAB9-448B-9E54-B26653C905E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W183</xm:sqref>
        </x14:conditionalFormatting>
        <x14:conditionalFormatting xmlns:xm="http://schemas.microsoft.com/office/excel/2006/main">
          <x14:cfRule type="cellIs" priority="14402" operator="equal" id="{BB4B1026-88FB-4426-982C-E5834819DD0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407" operator="equal" id="{2F7FA46E-9E3D-46F5-BBB0-62E12C1C0EF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408" operator="equal" id="{0B501C9D-934B-479F-A7AF-41870AB13D2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W184:W185 W195 W201 Z324 W189 W15 W21 W17:W18 W203:W205 W214 W6 W30:W31 W323:W324 W34:W41 W182 W61:W72 Z154:Z161 W127:W133 W97:W104 W241:W243 W43:W59 W74:W95 W106:W125 W135:W161 W163:W180 Z163:Z178 W191:W193</xm:sqref>
        </x14:conditionalFormatting>
        <x14:conditionalFormatting xmlns:xm="http://schemas.microsoft.com/office/excel/2006/main">
          <x14:cfRule type="cellIs" priority="9144" operator="equal" id="{679220DF-FAD5-4141-A741-A047E511F68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145" operator="equal" id="{24599F98-E9F5-48D1-AFDF-B2D2B45722F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146" operator="equal" id="{61B502C9-110D-46C6-9BA5-CFA688D278D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W187</xm:sqref>
        </x14:conditionalFormatting>
        <x14:conditionalFormatting xmlns:xm="http://schemas.microsoft.com/office/excel/2006/main">
          <x14:cfRule type="cellIs" priority="11580" operator="equal" id="{E6904F76-3ECB-40BF-A436-D20EF5E3B69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581" operator="equal" id="{0BE19A97-F679-4C7D-9E1E-5E2139469C7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582" operator="equal" id="{6D7E2BA4-40A5-4D36-9C13-7DA86934A73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W194</xm:sqref>
        </x14:conditionalFormatting>
        <x14:conditionalFormatting xmlns:xm="http://schemas.microsoft.com/office/excel/2006/main">
          <x14:cfRule type="cellIs" priority="11563" operator="equal" id="{6517BC1D-6387-4388-8130-A78156DC63E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564" operator="equal" id="{FBD4B02D-B122-45E1-A9E5-88983867AB9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W196</xm:sqref>
        </x14:conditionalFormatting>
        <x14:conditionalFormatting xmlns:xm="http://schemas.microsoft.com/office/excel/2006/main">
          <x14:cfRule type="cellIs" priority="11526" operator="equal" id="{75BE6AE9-1CD0-48B3-88B6-00EE485FDE6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W196:W197 W199:W200 W22 W81 W406 W20 W48 W228 W257 W279 W308 W337 W460 W259</xm:sqref>
        </x14:conditionalFormatting>
        <x14:conditionalFormatting xmlns:xm="http://schemas.microsoft.com/office/excel/2006/main">
          <x14:cfRule type="cellIs" priority="11545" operator="equal" id="{B32D707E-F71C-4164-93CD-9AD758BE7C3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546" operator="equal" id="{38972C35-55CA-44DA-9752-6F39BDD85B8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W197 W20 W48 W228 W257 W279 W308 W337 W460</xm:sqref>
        </x14:conditionalFormatting>
        <x14:conditionalFormatting xmlns:xm="http://schemas.microsoft.com/office/excel/2006/main">
          <x14:cfRule type="cellIs" priority="11527" operator="equal" id="{1AD9218D-C7C6-43C2-95DA-B7F8C473A25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528" operator="equal" id="{25366036-FDD9-429D-BF88-F1EBC1A43AC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W199:W200 W22 W81 W406 W259</xm:sqref>
        </x14:conditionalFormatting>
        <x14:conditionalFormatting xmlns:xm="http://schemas.microsoft.com/office/excel/2006/main">
          <x14:cfRule type="cellIs" priority="14271" operator="equal" id="{846BC9DE-2354-49A7-B928-1C8FCC941D2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272" operator="equal" id="{B6EE537C-4DF2-40EE-97D9-76B7EB6DF5F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W207</xm:sqref>
        </x14:conditionalFormatting>
        <x14:conditionalFormatting xmlns:xm="http://schemas.microsoft.com/office/excel/2006/main">
          <x14:cfRule type="cellIs" priority="14178" operator="equal" id="{9279DC38-F77A-4909-A56A-F3B048863B2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W207:W212</xm:sqref>
        </x14:conditionalFormatting>
        <x14:conditionalFormatting xmlns:xm="http://schemas.microsoft.com/office/excel/2006/main">
          <x14:cfRule type="cellIs" priority="14179" operator="equal" id="{41BAEFF8-345C-4FA2-A015-35871F45DC5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180" operator="equal" id="{C9B1DC7B-B021-446C-96D3-D8D840CB633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W208</xm:sqref>
        </x14:conditionalFormatting>
        <x14:conditionalFormatting xmlns:xm="http://schemas.microsoft.com/office/excel/2006/main">
          <x14:cfRule type="cellIs" priority="14257" operator="equal" id="{9877F91B-825C-4160-8095-26940E1C103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258" operator="equal" id="{881637DA-59B4-4605-866B-820D1A094C8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W209:W210</xm:sqref>
        </x14:conditionalFormatting>
        <x14:conditionalFormatting xmlns:xm="http://schemas.microsoft.com/office/excel/2006/main">
          <x14:cfRule type="cellIs" priority="14243" operator="equal" id="{F06021E1-4688-47F2-9FA5-68D11CBB8E2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244" operator="equal" id="{F4A7B39F-8D8D-44B9-81E7-64F78336CAF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W211</xm:sqref>
        </x14:conditionalFormatting>
        <x14:conditionalFormatting xmlns:xm="http://schemas.microsoft.com/office/excel/2006/main">
          <x14:cfRule type="cellIs" priority="14229" operator="equal" id="{F13DE80E-58B5-4E7C-A41B-8C911E083BA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230" operator="equal" id="{36E7E4E5-4649-4F28-9A13-C59C3777459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W212</xm:sqref>
        </x14:conditionalFormatting>
        <x14:conditionalFormatting xmlns:xm="http://schemas.microsoft.com/office/excel/2006/main">
          <x14:cfRule type="cellIs" priority="14151" operator="equal" id="{8DA76AC0-E95B-4032-B24D-B2B99D24E0D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152" operator="equal" id="{F89A6CD0-3AA2-429D-8A7D-46B391B787E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W7</xm:sqref>
        </x14:conditionalFormatting>
        <x14:conditionalFormatting xmlns:xm="http://schemas.microsoft.com/office/excel/2006/main">
          <x14:cfRule type="cellIs" priority="8916" operator="equal" id="{ADBA4C6F-A5BF-4DDC-84E0-494F6B4B063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W7:W8 W10 W12</xm:sqref>
        </x14:conditionalFormatting>
        <x14:conditionalFormatting xmlns:xm="http://schemas.microsoft.com/office/excel/2006/main">
          <x14:cfRule type="cellIs" priority="9285" operator="equal" id="{91419385-1EDF-4735-AB5A-5D2AA70824B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286" operator="equal" id="{16ECAB0D-7C5B-4A02-9C9E-95BF32D03BD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W8</xm:sqref>
        </x14:conditionalFormatting>
        <x14:conditionalFormatting xmlns:xm="http://schemas.microsoft.com/office/excel/2006/main">
          <x14:cfRule type="cellIs" priority="9137" operator="equal" id="{FCF9F31E-8E2B-4A0F-B5DC-760A8EC4B01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138" operator="equal" id="{33D17790-4F78-450B-BC0A-3FB75191C2F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W10</xm:sqref>
        </x14:conditionalFormatting>
        <x14:conditionalFormatting xmlns:xm="http://schemas.microsoft.com/office/excel/2006/main">
          <x14:cfRule type="cellIs" priority="8917" operator="equal" id="{64C1BFB5-53F7-4858-A6A8-6F5421D0D22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918" operator="equal" id="{983BB2CF-DF90-4D9C-A5A1-F0981ED2B95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W12</xm:sqref>
        </x14:conditionalFormatting>
        <x14:conditionalFormatting xmlns:xm="http://schemas.microsoft.com/office/excel/2006/main">
          <x14:cfRule type="cellIs" priority="14079" operator="equal" id="{8EB114FB-F566-44FB-9EFB-16715F31A97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080" operator="equal" id="{7A6519C0-2825-45E3-B58C-5BB8526AAFF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W35 R35:R36 Z35:Z36</xm:sqref>
        </x14:conditionalFormatting>
        <x14:conditionalFormatting xmlns:xm="http://schemas.microsoft.com/office/excel/2006/main">
          <x14:cfRule type="cellIs" priority="14093" operator="equal" id="{160C0B4E-3F18-4A60-89EA-0FE3579D280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094" operator="equal" id="{844EAF7E-F780-4D05-916F-DCEAB9A3A7D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W36 W56</xm:sqref>
        </x14:conditionalFormatting>
        <x14:conditionalFormatting xmlns:xm="http://schemas.microsoft.com/office/excel/2006/main">
          <x14:cfRule type="cellIs" priority="9267" operator="equal" id="{A5AC7BCB-E63C-4317-A3C4-65C0A9B778B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268" operator="equal" id="{72309500-7B18-4ED9-A1E4-FEEAF4FBC87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W37</xm:sqref>
        </x14:conditionalFormatting>
        <x14:conditionalFormatting xmlns:xm="http://schemas.microsoft.com/office/excel/2006/main">
          <x14:cfRule type="cellIs" priority="8969" operator="equal" id="{FAA8F1AF-436E-47F1-9261-C9FCB96759E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970" operator="equal" id="{3C4F9F68-171F-403D-A577-FF1E97812F6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W38</xm:sqref>
        </x14:conditionalFormatting>
        <x14:conditionalFormatting xmlns:xm="http://schemas.microsoft.com/office/excel/2006/main">
          <x14:cfRule type="cellIs" priority="9041" operator="equal" id="{FF4C24F0-89BF-4DB1-8A58-C55D9737F71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042" operator="equal" id="{6FA7635F-8319-4F5A-877D-38F1A183F91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W39</xm:sqref>
        </x14:conditionalFormatting>
        <x14:conditionalFormatting xmlns:xm="http://schemas.microsoft.com/office/excel/2006/main">
          <x14:cfRule type="cellIs" priority="13967" operator="equal" id="{2AB08C79-8F13-4129-AD6E-CDB655E76E3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968" operator="equal" id="{470C4914-F721-4BB3-8465-7D537A96182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W47</xm:sqref>
        </x14:conditionalFormatting>
        <x14:conditionalFormatting xmlns:xm="http://schemas.microsoft.com/office/excel/2006/main">
          <x14:cfRule type="cellIs" priority="13995" operator="equal" id="{D5327EF7-E7B6-4E65-8855-944898A75E6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996" operator="equal" id="{D686ED88-C83F-4BE3-8AB3-14B4981B22D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W55</xm:sqref>
        </x14:conditionalFormatting>
        <x14:conditionalFormatting xmlns:xm="http://schemas.microsoft.com/office/excel/2006/main">
          <x14:cfRule type="cellIs" priority="14065" operator="equal" id="{8FAE1186-64E7-4294-AAD3-69D4189BF45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066" operator="equal" id="{B4806BBA-0F14-4830-8A88-54389D75224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W57</xm:sqref>
        </x14:conditionalFormatting>
        <x14:conditionalFormatting xmlns:xm="http://schemas.microsoft.com/office/excel/2006/main">
          <x14:cfRule type="cellIs" priority="13981" operator="equal" id="{64E456D7-21F4-4B8F-9BD6-E0C6EF17730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982" operator="equal" id="{B5FD5233-F047-4BDC-A8E9-6163EF13A6D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W58</xm:sqref>
        </x14:conditionalFormatting>
        <x14:conditionalFormatting xmlns:xm="http://schemas.microsoft.com/office/excel/2006/main">
          <x14:cfRule type="cellIs" priority="14051" operator="equal" id="{1324981C-425D-4947-9F42-6B9B0076982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052" operator="equal" id="{97BBC82D-97D8-4A57-9884-70BCD577C8F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W59</xm:sqref>
        </x14:conditionalFormatting>
        <x14:conditionalFormatting xmlns:xm="http://schemas.microsoft.com/office/excel/2006/main">
          <x14:cfRule type="cellIs" priority="14009" operator="equal" id="{2547CE56-4385-4CD0-9675-EB130719391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010" operator="equal" id="{7FC1AA2E-776C-4CBA-99AF-7057B2795AA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W61:W62</xm:sqref>
        </x14:conditionalFormatting>
        <x14:conditionalFormatting xmlns:xm="http://schemas.microsoft.com/office/excel/2006/main">
          <x14:cfRule type="cellIs" priority="13599" operator="equal" id="{E4581B4D-EB0F-4A54-B7A5-0F981146FD8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600" operator="equal" id="{F5B3DBEC-8055-414D-AC4C-6F837DE108C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W66</xm:sqref>
        </x14:conditionalFormatting>
        <x14:conditionalFormatting xmlns:xm="http://schemas.microsoft.com/office/excel/2006/main">
          <x14:cfRule type="cellIs" priority="9235" operator="equal" id="{F2B5018B-710E-4DF5-A86B-80121612FA3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236" operator="equal" id="{57C40E55-4A0C-42B8-A1CD-94EDCD8FA42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W67</xm:sqref>
        </x14:conditionalFormatting>
        <x14:conditionalFormatting xmlns:xm="http://schemas.microsoft.com/office/excel/2006/main">
          <x14:cfRule type="cellIs" priority="12443" operator="equal" id="{06F6D4EA-DBB6-48D1-80E7-9BE43967DCD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444" operator="equal" id="{D4F33A38-2C65-48BA-9227-124847DF339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W68</xm:sqref>
        </x14:conditionalFormatting>
        <x14:conditionalFormatting xmlns:xm="http://schemas.microsoft.com/office/excel/2006/main">
          <x14:cfRule type="cellIs" priority="11684" operator="equal" id="{DDC618C4-4927-4674-B57E-4C1DA168800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685" operator="equal" id="{91508B46-5F7F-445A-A4FA-8A7932A810F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W69</xm:sqref>
        </x14:conditionalFormatting>
        <x14:conditionalFormatting xmlns:xm="http://schemas.microsoft.com/office/excel/2006/main">
          <x14:cfRule type="cellIs" priority="8881" operator="equal" id="{979FC1B3-047B-46E9-8F7D-95241463D76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882" operator="equal" id="{46DB49E6-CB15-4E3F-AE68-3CCEAD3C55B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W71</xm:sqref>
        </x14:conditionalFormatting>
        <x14:conditionalFormatting xmlns:xm="http://schemas.microsoft.com/office/excel/2006/main">
          <x14:cfRule type="cellIs" priority="13621" operator="equal" id="{D607DAE3-0EDE-439B-B256-BB9F7D6ABA9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622" operator="equal" id="{D033BEE0-E104-494D-9067-FD662564CE4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W78 Z78</xm:sqref>
        </x14:conditionalFormatting>
        <x14:conditionalFormatting xmlns:xm="http://schemas.microsoft.com/office/excel/2006/main">
          <x14:cfRule type="cellIs" priority="12315" operator="equal" id="{DAABD575-72FF-4406-8425-F892807AE07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316" operator="equal" id="{62AE0697-88A4-4F2C-84C5-DD7045B46DD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W90</xm:sqref>
        </x14:conditionalFormatting>
        <x14:conditionalFormatting xmlns:xm="http://schemas.microsoft.com/office/excel/2006/main">
          <x14:cfRule type="cellIs" priority="12601" operator="equal" id="{C365C554-9C27-4C25-9506-DC0E1ED1862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602" operator="equal" id="{FC0E4EFF-EA0D-4884-B51B-99E75562AA2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W95</xm:sqref>
        </x14:conditionalFormatting>
        <x14:conditionalFormatting xmlns:xm="http://schemas.microsoft.com/office/excel/2006/main">
          <x14:cfRule type="cellIs" priority="9827" operator="equal" id="{7E2B7606-5F86-4EC9-8F38-6F9E9B08749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28" operator="equal" id="{73A3DBA3-EAFC-4E19-A8AF-7214CEF7F9B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W215 R215 Z215</xm:sqref>
        </x14:conditionalFormatting>
        <x14:conditionalFormatting xmlns:xm="http://schemas.microsoft.com/office/excel/2006/main">
          <x14:cfRule type="cellIs" priority="13123" operator="equal" id="{90A88059-EE4E-4A1F-85D7-9743913E1A2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124" operator="equal" id="{CBEE9DF4-42A0-410F-AF34-D4944DED8AE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W216</xm:sqref>
        </x14:conditionalFormatting>
        <x14:conditionalFormatting xmlns:xm="http://schemas.microsoft.com/office/excel/2006/main">
          <x14:cfRule type="cellIs" priority="9217" operator="equal" id="{26753A27-2EDC-42A3-BCA3-B6219CFEAAB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218" operator="equal" id="{68B0F0A2-5245-4307-88B8-E9A57C5AAA2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W217</xm:sqref>
        </x14:conditionalFormatting>
        <x14:conditionalFormatting xmlns:xm="http://schemas.microsoft.com/office/excel/2006/main">
          <x14:cfRule type="cellIs" priority="8939" operator="equal" id="{F5A2D9B6-2534-41D3-A687-C1386995759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940" operator="equal" id="{0AC433D5-9A7A-4926-99D3-2D5EFBC0DC5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W218</xm:sqref>
        </x14:conditionalFormatting>
        <x14:conditionalFormatting xmlns:xm="http://schemas.microsoft.com/office/excel/2006/main">
          <x14:cfRule type="cellIs" priority="9023" operator="equal" id="{578BB0B8-898A-45D4-8C7D-E1B1609E206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024" operator="equal" id="{1651A74C-12B6-4056-978D-E779C1C6184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W219</xm:sqref>
        </x14:conditionalFormatting>
        <x14:conditionalFormatting xmlns:xm="http://schemas.microsoft.com/office/excel/2006/main">
          <x14:cfRule type="cellIs" priority="8863" operator="equal" id="{E5AA5910-76C8-40B6-AF94-3D36913B038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864" operator="equal" id="{77BBC03D-BBA0-4915-8BBC-BD28D905A76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W220</xm:sqref>
        </x14:conditionalFormatting>
        <x14:conditionalFormatting xmlns:xm="http://schemas.microsoft.com/office/excel/2006/main">
          <x14:cfRule type="cellIs" priority="12865" operator="equal" id="{2DB7383F-839B-49E8-9C27-4FE3D4D8359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866" operator="equal" id="{54671D63-71A8-4FA1-B274-89347AEF2CA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W227</xm:sqref>
        </x14:conditionalFormatting>
        <x14:conditionalFormatting xmlns:xm="http://schemas.microsoft.com/office/excel/2006/main">
          <x14:cfRule type="cellIs" priority="11059" operator="equal" id="{45BE2EA5-1EB7-4892-87D2-3C57F2AE16E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060" operator="equal" id="{8DA7444B-D611-4CC9-B54A-F1CD3CC7F42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W239</xm:sqref>
        </x14:conditionalFormatting>
        <x14:conditionalFormatting xmlns:xm="http://schemas.microsoft.com/office/excel/2006/main">
          <x14:cfRule type="cellIs" priority="13079" operator="equal" id="{52F94D75-6D8D-481C-BDEC-1D1CE444AC2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080" operator="equal" id="{F7B5CE76-4FCB-40B4-A1FE-6CB8ECF3E0A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W98</xm:sqref>
        </x14:conditionalFormatting>
        <x14:conditionalFormatting xmlns:xm="http://schemas.microsoft.com/office/excel/2006/main">
          <x14:cfRule type="cellIs" priority="9195" operator="equal" id="{72325B65-3CC1-4C5C-A17F-6FEA61EC6B8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196" operator="equal" id="{2CDB41AD-380C-4DE9-85EF-4E2E4A102B9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W99</xm:sqref>
        </x14:conditionalFormatting>
        <x14:conditionalFormatting xmlns:xm="http://schemas.microsoft.com/office/excel/2006/main">
          <x14:cfRule type="cellIs" priority="12421" operator="equal" id="{A6EEE3BA-B25B-42E5-ACCD-FEC97531D5C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422" operator="equal" id="{E44DD798-D217-4067-BAB8-9851A9BD755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W100</xm:sqref>
        </x14:conditionalFormatting>
        <x14:conditionalFormatting xmlns:xm="http://schemas.microsoft.com/office/excel/2006/main">
          <x14:cfRule type="cellIs" priority="9049" operator="equal" id="{E0A5B06A-7A06-4F2A-B211-6F566779BCF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050" operator="equal" id="{FCADA54B-3901-41F3-B8A9-9D754BA18C1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W101</xm:sqref>
        </x14:conditionalFormatting>
        <x14:conditionalFormatting xmlns:xm="http://schemas.microsoft.com/office/excel/2006/main">
          <x14:cfRule type="cellIs" priority="11654" operator="equal" id="{9E0CCB0B-E008-431F-AE24-12F0D60DAF2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655" operator="equal" id="{53999F64-7870-4D2B-B94B-6EE8A77154F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W102</xm:sqref>
        </x14:conditionalFormatting>
        <x14:conditionalFormatting xmlns:xm="http://schemas.microsoft.com/office/excel/2006/main">
          <x14:cfRule type="cellIs" priority="8845" operator="equal" id="{D005CF84-5984-4C64-B08F-8244DFEF701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846" operator="equal" id="{318A07C8-D848-43EC-9CAC-A82A00ABD83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W104</xm:sqref>
        </x14:conditionalFormatting>
        <x14:conditionalFormatting xmlns:xm="http://schemas.microsoft.com/office/excel/2006/main">
          <x14:cfRule type="cellIs" priority="12167" operator="equal" id="{3A4DB169-F0CB-42C8-93A9-B1DC10C0962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168" operator="equal" id="{F537C6EC-EA82-4E2C-8C7D-63BCBA358DE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W119</xm:sqref>
        </x14:conditionalFormatting>
        <x14:conditionalFormatting xmlns:xm="http://schemas.microsoft.com/office/excel/2006/main">
          <x14:cfRule type="cellIs" priority="10861" operator="equal" id="{96461DD8-5C7F-4ECA-8E27-28A62612051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862" operator="equal" id="{59AFDD7C-79BA-403A-B9BA-0B01E7D6917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W120</xm:sqref>
        </x14:conditionalFormatting>
        <x14:conditionalFormatting xmlns:xm="http://schemas.microsoft.com/office/excel/2006/main">
          <x14:cfRule type="cellIs" priority="12265" operator="equal" id="{04A3E98A-B31F-4ADD-8BD4-6A820C8F4E8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266" operator="equal" id="{33D7DFEA-26AE-47B9-A49F-C1CA1A2C793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Z320 R320</xm:sqref>
        </x14:conditionalFormatting>
        <x14:conditionalFormatting xmlns:xm="http://schemas.microsoft.com/office/excel/2006/main">
          <x14:cfRule type="cellIs" priority="10843" operator="equal" id="{6BC4441D-2E8F-40EB-AB3F-73EA7CB799D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844" operator="equal" id="{E2E56ADB-E3BE-4519-83A1-76E7EA1F420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W122</xm:sqref>
        </x14:conditionalFormatting>
        <x14:conditionalFormatting xmlns:xm="http://schemas.microsoft.com/office/excel/2006/main">
          <x14:cfRule type="cellIs" priority="11676" operator="equal" id="{A1451E1D-A9F9-4764-A565-7C548114940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677" operator="equal" id="{1CAF1AF8-4219-4E3B-8FA6-7B054B1331C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W123 Z123</xm:sqref>
        </x14:conditionalFormatting>
        <x14:conditionalFormatting xmlns:xm="http://schemas.microsoft.com/office/excel/2006/main">
          <x14:cfRule type="cellIs" priority="10825" operator="equal" id="{72566FFE-75AE-46A7-8163-612F72AA234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826" operator="equal" id="{E1F4E477-13DF-45DC-A571-B2012624E01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W125</xm:sqref>
        </x14:conditionalFormatting>
        <x14:conditionalFormatting xmlns:xm="http://schemas.microsoft.com/office/excel/2006/main">
          <x14:cfRule type="cellIs" priority="13035" operator="equal" id="{2CAE48A0-B381-4443-8E37-268D46A6BD0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036" operator="equal" id="{3E73E01C-5A32-4294-9B9A-E007FB1555A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W392</xm:sqref>
        </x14:conditionalFormatting>
        <x14:conditionalFormatting xmlns:xm="http://schemas.microsoft.com/office/excel/2006/main">
          <x14:cfRule type="cellIs" priority="9067" operator="equal" id="{D34BD057-EDD1-4202-8320-D5C1B496BD5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068" operator="equal" id="{F5309099-3842-4C79-B04C-E649F93BB3D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Z395</xm:sqref>
        </x14:conditionalFormatting>
        <x14:conditionalFormatting xmlns:xm="http://schemas.microsoft.com/office/excel/2006/main">
          <x14:cfRule type="cellIs" priority="9071" operator="equal" id="{C7548802-753F-4A9E-8BF9-346ED324B75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072" operator="equal" id="{57016263-D452-4B65-BDED-C6BF2587D8C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W395</xm:sqref>
        </x14:conditionalFormatting>
        <x14:conditionalFormatting xmlns:xm="http://schemas.microsoft.com/office/excel/2006/main">
          <x14:cfRule type="cellIs" priority="9093" operator="equal" id="{D1BD97AD-05A7-43F0-890A-2E7695C0EDB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094" operator="equal" id="{FD5521B0-6EDA-43F9-A2CE-E6A563675F8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W397</xm:sqref>
        </x14:conditionalFormatting>
        <x14:conditionalFormatting xmlns:xm="http://schemas.microsoft.com/office/excel/2006/main">
          <x14:cfRule type="cellIs" priority="10609" operator="equal" id="{F2553C96-6192-4552-87EE-B5CD11AF7A0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610" operator="equal" id="{71CA62A3-6466-4911-9DB2-B1D3F11EAC4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W414</xm:sqref>
        </x14:conditionalFormatting>
        <x14:conditionalFormatting xmlns:xm="http://schemas.microsoft.com/office/excel/2006/main">
          <x14:cfRule type="cellIs" priority="10591" operator="equal" id="{59F230A8-9093-42F1-8C7D-E4D80330195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592" operator="equal" id="{A65BEBC6-995F-40E8-A436-1E735E89E37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W416</xm:sqref>
        </x14:conditionalFormatting>
        <x14:conditionalFormatting xmlns:xm="http://schemas.microsoft.com/office/excel/2006/main">
          <x14:cfRule type="cellIs" priority="11641" operator="equal" id="{FA98D7D2-D628-4188-829F-D356DDBDDDE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642" operator="equal" id="{7B823219-C37E-41D3-BA80-00E38BA1F2A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W417 Z417</xm:sqref>
        </x14:conditionalFormatting>
        <x14:conditionalFormatting xmlns:xm="http://schemas.microsoft.com/office/excel/2006/main">
          <x14:cfRule type="cellIs" priority="12641" operator="equal" id="{BA10F11D-5E18-4A01-A91F-CA5720C2656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642" operator="equal" id="{0B928111-4CA9-411C-BC26-27D44F554D7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W421:W423</xm:sqref>
        </x14:conditionalFormatting>
        <x14:conditionalFormatting xmlns:xm="http://schemas.microsoft.com/office/excel/2006/main">
          <x14:cfRule type="cellIs" priority="12999" operator="equal" id="{F04B3C00-DAE4-4718-A608-2D1BF47D05B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000" operator="equal" id="{DE199DF5-C3DC-4D0E-8FAF-EC366360175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W295</xm:sqref>
        </x14:conditionalFormatting>
        <x14:conditionalFormatting xmlns:xm="http://schemas.microsoft.com/office/excel/2006/main">
          <x14:cfRule type="cellIs" priority="11594" operator="equal" id="{38BAC4A0-6499-4CC2-93B9-A098699EAE2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595" operator="equal" id="{5BF42B07-ADBA-46E9-B167-09FE2482982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W296</xm:sqref>
        </x14:conditionalFormatting>
        <x14:conditionalFormatting xmlns:xm="http://schemas.microsoft.com/office/excel/2006/main">
          <x14:cfRule type="cellIs" priority="12399" operator="equal" id="{F640889E-E367-45BD-B938-E538336E89F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400" operator="equal" id="{3359B441-195A-4583-86D5-C7BD38A5BAD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W297</xm:sqref>
        </x14:conditionalFormatting>
        <x14:conditionalFormatting xmlns:xm="http://schemas.microsoft.com/office/excel/2006/main">
          <x14:cfRule type="cellIs" priority="8809" operator="equal" id="{EB1796F2-C0F8-48A7-8627-496A58D6530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810" operator="equal" id="{5E3F62C1-DF37-418C-8FF0-5C2CF995C65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W299</xm:sqref>
        </x14:conditionalFormatting>
        <x14:conditionalFormatting xmlns:xm="http://schemas.microsoft.com/office/excel/2006/main">
          <x14:cfRule type="cellIs" priority="10501" operator="equal" id="{C7DB6C9E-851B-47DC-BED3-F2AB3A0E007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502" operator="equal" id="{FF0804E7-1787-4D23-B06E-ACC104104D5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W300</xm:sqref>
        </x14:conditionalFormatting>
        <x14:conditionalFormatting xmlns:xm="http://schemas.microsoft.com/office/excel/2006/main">
          <x14:cfRule type="cellIs" priority="10447" operator="equal" id="{AAA7DBED-E182-4832-9F30-BFAED3B0B5C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448" operator="equal" id="{1F44D1DE-E97A-4E40-A269-10D57E48665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W305</xm:sqref>
        </x14:conditionalFormatting>
        <x14:conditionalFormatting xmlns:xm="http://schemas.microsoft.com/office/excel/2006/main">
          <x14:cfRule type="cellIs" priority="12123" operator="equal" id="{EAC46B20-18E0-4BD8-8FBA-B77C363E4DE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124" operator="equal" id="{8D3079CA-5A76-472C-9EB1-19D546EE1B2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W317</xm:sqref>
        </x14:conditionalFormatting>
        <x14:conditionalFormatting xmlns:xm="http://schemas.microsoft.com/office/excel/2006/main">
          <x14:cfRule type="cellIs" priority="12731" operator="equal" id="{FE487C54-7E74-49B5-B5F5-2D78F7CF4AB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732" operator="equal" id="{AE209486-D66A-4139-855E-C6D3695DC8C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W318</xm:sqref>
        </x14:conditionalFormatting>
        <x14:conditionalFormatting xmlns:xm="http://schemas.microsoft.com/office/excel/2006/main">
          <x14:cfRule type="cellIs" priority="12261" operator="equal" id="{0CD1A065-BDF2-482F-A98A-5187DB2E6B9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262" operator="equal" id="{36A324E0-AA27-46FA-8215-BAC71A3873F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W320</xm:sqref>
        </x14:conditionalFormatting>
        <x14:conditionalFormatting xmlns:xm="http://schemas.microsoft.com/office/excel/2006/main">
          <x14:cfRule type="cellIs" priority="10357" operator="equal" id="{41B57CBB-F11A-4155-89DF-F4F4E11CB86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358" operator="equal" id="{7C9DB75D-E6B7-48E4-9205-DFF4E63B511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W321</xm:sqref>
        </x14:conditionalFormatting>
        <x14:conditionalFormatting xmlns:xm="http://schemas.microsoft.com/office/excel/2006/main">
          <x14:cfRule type="cellIs" priority="8790" operator="equal" id="{7265D403-8895-4B59-80D5-8BD8D0E5402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W154:W157 W160</xm:sqref>
        </x14:conditionalFormatting>
        <x14:conditionalFormatting xmlns:xm="http://schemas.microsoft.com/office/excel/2006/main">
          <x14:cfRule type="cellIs" priority="12955" operator="equal" id="{BF1A450C-EB8D-4798-BC74-7EE0CC35B50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956" operator="equal" id="{614654DA-6520-4778-B279-94412B420B9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W155</xm:sqref>
        </x14:conditionalFormatting>
        <x14:conditionalFormatting xmlns:xm="http://schemas.microsoft.com/office/excel/2006/main">
          <x14:cfRule type="cellIs" priority="9872" operator="equal" id="{93084145-AE06-4650-990B-97B1E57A121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73" operator="equal" id="{E48B887C-2BCA-4943-B178-DEB55D8AD11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W156</xm:sqref>
        </x14:conditionalFormatting>
        <x14:conditionalFormatting xmlns:xm="http://schemas.microsoft.com/office/excel/2006/main">
          <x14:cfRule type="cellIs" priority="9115" operator="equal" id="{052D34DC-DF3C-465C-B49A-29A8265992E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116" operator="equal" id="{D8AE446B-EE18-492F-9C2B-3FDF392BEC0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W157</xm:sqref>
        </x14:conditionalFormatting>
        <x14:conditionalFormatting xmlns:xm="http://schemas.microsoft.com/office/excel/2006/main">
          <x14:cfRule type="cellIs" priority="8791" operator="equal" id="{97BF9F10-50AF-4366-825D-5EFED96C3E7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792" operator="equal" id="{BE20BE48-EFDF-469E-A769-871E23A505D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W160</xm:sqref>
        </x14:conditionalFormatting>
        <x14:conditionalFormatting xmlns:xm="http://schemas.microsoft.com/office/excel/2006/main">
          <x14:cfRule type="cellIs" priority="11993" operator="equal" id="{C86DCEA6-DCCE-417A-8318-F13B32BB5C5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994" operator="equal" id="{F3E01AFA-1D00-44CE-9E0A-37AA930BD1C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W174</xm:sqref>
        </x14:conditionalFormatting>
        <x14:conditionalFormatting xmlns:xm="http://schemas.microsoft.com/office/excel/2006/main">
          <x14:cfRule type="cellIs" priority="12243" operator="equal" id="{1D35B9CA-8696-4055-9DF0-3B5AD403ADF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244" operator="equal" id="{DF550BF1-BC99-4F5F-99B6-FC267525672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W177</xm:sqref>
        </x14:conditionalFormatting>
        <x14:conditionalFormatting xmlns:xm="http://schemas.microsoft.com/office/excel/2006/main">
          <x14:cfRule type="cellIs" priority="9769" operator="equal" id="{44EB64CF-3B84-4140-9AA9-179E0C7C75F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70" operator="equal" id="{D81B8462-9818-4BF0-8D4A-A186F5C6404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W327</xm:sqref>
        </x14:conditionalFormatting>
        <x14:conditionalFormatting xmlns:xm="http://schemas.microsoft.com/office/excel/2006/main">
          <x14:cfRule type="cellIs" priority="9298" operator="equal" id="{5460C83F-8398-4B72-8B1A-48F120252EB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299" operator="equal" id="{10C388C1-74A0-426D-8DF6-D9C571C75AA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W328</xm:sqref>
        </x14:conditionalFormatting>
        <x14:conditionalFormatting xmlns:xm="http://schemas.microsoft.com/office/excel/2006/main">
          <x14:cfRule type="cellIs" priority="8773" operator="equal" id="{00A8886F-1D5B-4383-9228-46E37DFBEA0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774" operator="equal" id="{5D50B7DD-7063-4791-A0DC-C7587017955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W329</xm:sqref>
        </x14:conditionalFormatting>
        <x14:conditionalFormatting xmlns:xm="http://schemas.microsoft.com/office/excel/2006/main">
          <x14:cfRule type="cellIs" priority="9791" operator="equal" id="{05FEA9C0-706E-4BBD-A40B-799B84879F0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92" operator="equal" id="{7D4ECBEB-80F3-45F5-9041-99B0D965183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W335</xm:sqref>
        </x14:conditionalFormatting>
        <x14:conditionalFormatting xmlns:xm="http://schemas.microsoft.com/office/excel/2006/main">
          <x14:cfRule type="cellIs" priority="9697" operator="equal" id="{1AD9C465-1E7A-4048-8988-CB0CF7F182B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698" operator="equal" id="{0A81E4F1-F767-49DB-B899-D8CEBDF227E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W345</xm:sqref>
        </x14:conditionalFormatting>
        <x14:conditionalFormatting xmlns:xm="http://schemas.microsoft.com/office/excel/2006/main">
          <x14:cfRule type="cellIs" priority="9813" operator="equal" id="{E7A33E2D-DD8B-4CC8-81AF-2F8E0F8614E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14" operator="equal" id="{84DBC76A-7BD5-4971-8DE2-38FB621021F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W347 Z347</xm:sqref>
        </x14:conditionalFormatting>
        <x14:conditionalFormatting xmlns:xm="http://schemas.microsoft.com/office/excel/2006/main">
          <x14:cfRule type="cellIs" priority="9141" operator="equal" id="{27DCD3CB-E13B-4AE6-A2DF-A60A0496C49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142" operator="equal" id="{F7811192-3EF8-44E7-94C6-EEF4B67CABA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Z187</xm:sqref>
        </x14:conditionalFormatting>
        <x14:conditionalFormatting xmlns:xm="http://schemas.microsoft.com/office/excel/2006/main">
          <x14:cfRule type="cellIs" priority="14147" operator="equal" id="{9BB7D470-7AD0-4A77-831C-559DB73DC5B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148" operator="equal" id="{7145135A-F421-4492-88D5-868595341C5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Z7</xm:sqref>
        </x14:conditionalFormatting>
        <x14:conditionalFormatting xmlns:xm="http://schemas.microsoft.com/office/excel/2006/main">
          <x14:cfRule type="cellIs" priority="9133" operator="equal" id="{106A4044-20F1-4803-85A8-F9A87E45416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134" operator="equal" id="{4581C1BC-C124-474A-8B12-90D5A78AA76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Z10</xm:sqref>
        </x14:conditionalFormatting>
        <x14:conditionalFormatting xmlns:xm="http://schemas.microsoft.com/office/excel/2006/main">
          <x14:cfRule type="cellIs" priority="8903" operator="equal" id="{3E6790E7-B88A-4825-887B-4D5ED909C0A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904" operator="equal" id="{B0C283D7-145F-4AA8-B590-A65EDEB08C3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Z12 R12</xm:sqref>
        </x14:conditionalFormatting>
        <x14:conditionalFormatting xmlns:xm="http://schemas.microsoft.com/office/excel/2006/main">
          <x14:cfRule type="cellIs" priority="8965" operator="equal" id="{DA2AF2DF-B5A9-4949-B3C2-070A0440C10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966" operator="equal" id="{6309DFE2-DD46-4124-AA82-CBB8D708D98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Z38</xm:sqref>
        </x14:conditionalFormatting>
        <x14:conditionalFormatting xmlns:xm="http://schemas.microsoft.com/office/excel/2006/main">
          <x14:cfRule type="cellIs" priority="9027" operator="equal" id="{2DE665CE-FF46-4C53-AE40-6A5DE7630BC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028" operator="equal" id="{54871779-A1BE-4595-8D15-8D766020A96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Z39 R39</xm:sqref>
        </x14:conditionalFormatting>
        <x14:conditionalFormatting xmlns:xm="http://schemas.microsoft.com/office/excel/2006/main">
          <x14:cfRule type="cellIs" priority="13963" operator="equal" id="{DBE87C9A-7B94-4A81-AFFD-D865C5923C1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964" operator="equal" id="{ACEE6B60-10BA-47E1-837E-222B4DEC8A7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Z47</xm:sqref>
        </x14:conditionalFormatting>
        <x14:conditionalFormatting xmlns:xm="http://schemas.microsoft.com/office/excel/2006/main">
          <x14:cfRule type="cellIs" priority="13563" operator="equal" id="{7AB271F9-4B70-4262-AD3F-28FF34222FF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564" operator="equal" id="{6C67AAFD-5F5A-4FAA-8274-4B0D09B96BB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Z65 W65</xm:sqref>
        </x14:conditionalFormatting>
        <x14:conditionalFormatting xmlns:xm="http://schemas.microsoft.com/office/excel/2006/main">
          <x14:cfRule type="cellIs" priority="13603" operator="equal" id="{24675CF1-C922-42C7-B411-EA8BF356B3E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604" operator="equal" id="{FB5E8927-2A51-41AC-B4AF-9A3AEE6E966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Z66</xm:sqref>
        </x14:conditionalFormatting>
        <x14:conditionalFormatting xmlns:xm="http://schemas.microsoft.com/office/excel/2006/main">
          <x14:cfRule type="cellIs" priority="12439" operator="equal" id="{DF911D2A-8549-41D4-AFFB-857B88C017F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440" operator="equal" id="{5CC3F4B9-7BAE-4D95-81C0-D260D3BF22E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Z68</xm:sqref>
        </x14:conditionalFormatting>
        <x14:conditionalFormatting xmlns:xm="http://schemas.microsoft.com/office/excel/2006/main">
          <x14:cfRule type="cellIs" priority="11680" operator="equal" id="{3A57E649-8BF5-4E8D-ACAD-95B9BF80B6B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681" operator="equal" id="{2AD785F7-6B18-4A37-8078-6192EE98227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Z69</xm:sqref>
        </x14:conditionalFormatting>
        <x14:conditionalFormatting xmlns:xm="http://schemas.microsoft.com/office/excel/2006/main">
          <x14:cfRule type="cellIs" priority="8867" operator="equal" id="{86ECCC44-158D-487F-8D6E-9DAC8BF85EF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868" operator="equal" id="{1FB357F6-E6EF-4175-92C0-D20BD47F1C5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Z71 R71</xm:sqref>
        </x14:conditionalFormatting>
        <x14:conditionalFormatting xmlns:xm="http://schemas.microsoft.com/office/excel/2006/main">
          <x14:cfRule type="cellIs" priority="13509" operator="equal" id="{7245B2BC-664F-498F-94E5-AFF40F243EE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510" operator="equal" id="{90B047F5-CB22-4BC3-B77B-5EF9C75E2E8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Z72 W72</xm:sqref>
        </x14:conditionalFormatting>
        <x14:conditionalFormatting xmlns:xm="http://schemas.microsoft.com/office/excel/2006/main">
          <x14:cfRule type="cellIs" priority="13419" operator="equal" id="{79FE6DA0-76BF-4DB9-AB1F-ECCE0349B16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420" operator="equal" id="{E399E09A-B759-40BF-9A5D-9791B5239F5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Z79 W79</xm:sqref>
        </x14:conditionalFormatting>
        <x14:conditionalFormatting xmlns:xm="http://schemas.microsoft.com/office/excel/2006/main">
          <x14:cfRule type="cellIs" priority="13401" operator="equal" id="{44BE6B67-B76E-4DCA-9F32-58BB88C2B4D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402" operator="equal" id="{32DDC110-6C56-425F-82EB-FA6D8641E40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Z80 W80</xm:sqref>
        </x14:conditionalFormatting>
        <x14:conditionalFormatting xmlns:xm="http://schemas.microsoft.com/office/excel/2006/main">
          <x14:cfRule type="cellIs" priority="13311" operator="equal" id="{65DB84FB-6C2A-42F4-A819-70D031DFE10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312" operator="equal" id="{14155DBC-F6FD-4ABE-A8CB-EF3EEB3E8A9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Z87 W87</xm:sqref>
        </x14:conditionalFormatting>
        <x14:conditionalFormatting xmlns:xm="http://schemas.microsoft.com/office/excel/2006/main">
          <x14:cfRule type="cellIs" priority="13275" operator="equal" id="{601A1867-461F-44EB-A9A1-68C0A8887AE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276" operator="equal" id="{3D386765-1F47-48C9-9C06-B5C82756B92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Z89 W89</xm:sqref>
        </x14:conditionalFormatting>
        <x14:conditionalFormatting xmlns:xm="http://schemas.microsoft.com/office/excel/2006/main">
          <x14:cfRule type="cellIs" priority="12319" operator="equal" id="{A2FF38B8-454A-487C-B683-5050AB2322A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320" operator="equal" id="{4D9B8380-7079-4809-8CB7-4D2F72EA68E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Z90 R90</xm:sqref>
        </x14:conditionalFormatting>
        <x14:conditionalFormatting xmlns:xm="http://schemas.microsoft.com/office/excel/2006/main">
          <x14:cfRule type="cellIs" priority="13239" operator="equal" id="{160E0183-0A8A-40A4-8B21-6268D0CFC1C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240" operator="equal" id="{C4FDB667-0205-4A2D-AEF5-209A46BBDFD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Z91 W91</xm:sqref>
        </x14:conditionalFormatting>
        <x14:conditionalFormatting xmlns:xm="http://schemas.microsoft.com/office/excel/2006/main">
          <x14:cfRule type="cellIs" priority="11711" operator="equal" id="{402C6915-D527-4BE1-A0D1-E8F133C985D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712" operator="equal" id="{7889BF4B-716A-4C95-8351-18D1823CF82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Z93 W93</xm:sqref>
        </x14:conditionalFormatting>
        <x14:conditionalFormatting xmlns:xm="http://schemas.microsoft.com/office/excel/2006/main">
          <x14:cfRule type="cellIs" priority="13203" operator="equal" id="{8B91271A-C90E-4DFE-9530-7B8EE876DB1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204" operator="equal" id="{6D9549BC-87BD-41E4-B237-27BF657C76C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Z94 W94</xm:sqref>
        </x14:conditionalFormatting>
        <x14:conditionalFormatting xmlns:xm="http://schemas.microsoft.com/office/excel/2006/main">
          <x14:cfRule type="cellIs" priority="12605" operator="equal" id="{DBF3DFDB-11C7-4407-9A0B-48673E3AD07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606" operator="equal" id="{F532A63A-F770-49D0-9DD6-0B57A839E43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Z95 R95</xm:sqref>
        </x14:conditionalFormatting>
        <x14:conditionalFormatting xmlns:xm="http://schemas.microsoft.com/office/excel/2006/main">
          <x14:cfRule type="cellIs" priority="13127" operator="equal" id="{ADD15ED0-DE74-4912-A685-3A9D52E5453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128" operator="equal" id="{8DCD77DE-18AF-4C00-A6E2-C4997AA5BD0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Z216</xm:sqref>
        </x14:conditionalFormatting>
        <x14:conditionalFormatting xmlns:xm="http://schemas.microsoft.com/office/excel/2006/main">
          <x14:cfRule type="cellIs" priority="9213" operator="equal" id="{1FA11309-C7FC-4560-90E8-9739130E829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214" operator="equal" id="{FE1A4F5F-132D-4D7D-A015-AB1F82BCCE4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Z217</xm:sqref>
        </x14:conditionalFormatting>
        <x14:conditionalFormatting xmlns:xm="http://schemas.microsoft.com/office/excel/2006/main">
          <x14:cfRule type="cellIs" priority="8935" operator="equal" id="{3D10C30A-D831-45DA-9A16-13D1CC2BB15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936" operator="equal" id="{51B3D12A-9F9B-45D4-8BE1-20B3D30D521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Z218</xm:sqref>
        </x14:conditionalFormatting>
        <x14:conditionalFormatting xmlns:xm="http://schemas.microsoft.com/office/excel/2006/main">
          <x14:cfRule type="cellIs" priority="9009" operator="equal" id="{533EC5E1-44C6-4806-8E15-F0779220695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010" operator="equal" id="{4557DD5B-62C1-4546-9F23-6BF38D21C53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Z219</xm:sqref>
        </x14:conditionalFormatting>
        <x14:conditionalFormatting xmlns:xm="http://schemas.microsoft.com/office/excel/2006/main">
          <x14:cfRule type="cellIs" priority="8849" operator="equal" id="{C6C96308-A84F-4E2F-96DF-1E8427BD903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850" operator="equal" id="{926520BA-1DF5-4E1B-A9AD-229D700737A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Z220 R220</xm:sqref>
        </x14:conditionalFormatting>
        <x14:conditionalFormatting xmlns:xm="http://schemas.microsoft.com/office/excel/2006/main">
          <x14:cfRule type="cellIs" priority="12861" operator="equal" id="{62CD475C-4004-435C-9160-658380CD1A0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862" operator="equal" id="{FF02E35C-964F-4DD1-B579-6FF095D044A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Z227</xm:sqref>
        </x14:conditionalFormatting>
        <x14:conditionalFormatting xmlns:xm="http://schemas.microsoft.com/office/excel/2006/main">
          <x14:cfRule type="cellIs" priority="11989" operator="equal" id="{9EE87583-B3A8-470C-AFB1-24DA77588D3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990" operator="equal" id="{90C00485-8265-44D8-8DAD-A0DEA17E5B0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Z97 W97</xm:sqref>
        </x14:conditionalFormatting>
        <x14:conditionalFormatting xmlns:xm="http://schemas.microsoft.com/office/excel/2006/main">
          <x14:cfRule type="cellIs" priority="13083" operator="equal" id="{74A6A839-BAB6-414F-9CD3-278027281F9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084" operator="equal" id="{A8C14C7B-EED0-4735-A068-000F05DA99C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Z98</xm:sqref>
        </x14:conditionalFormatting>
        <x14:conditionalFormatting xmlns:xm="http://schemas.microsoft.com/office/excel/2006/main">
          <x14:cfRule type="cellIs" priority="12417" operator="equal" id="{6EA5E2C6-6CE0-409F-8E08-A3A557B40F0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418" operator="equal" id="{FE6A1CA7-FB04-4190-8374-03379175733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Z100</xm:sqref>
        </x14:conditionalFormatting>
        <x14:conditionalFormatting xmlns:xm="http://schemas.microsoft.com/office/excel/2006/main">
          <x14:cfRule type="cellIs" priority="9045" operator="equal" id="{FB754761-DBE7-4E8C-BCE0-C2728F95F64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046" operator="equal" id="{334EE855-F2C4-4E13-B075-E31D93AC708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Z101</xm:sqref>
        </x14:conditionalFormatting>
        <x14:conditionalFormatting xmlns:xm="http://schemas.microsoft.com/office/excel/2006/main">
          <x14:cfRule type="cellIs" priority="11650" operator="equal" id="{9CF0CD6A-3AB7-4B20-ABDC-AF437527BF3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651" operator="equal" id="{96A14A40-689D-4109-8E3B-8677C9C2003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Z102</xm:sqref>
        </x14:conditionalFormatting>
        <x14:conditionalFormatting xmlns:xm="http://schemas.microsoft.com/office/excel/2006/main">
          <x14:cfRule type="cellIs" priority="8831" operator="equal" id="{D9FFADDB-C535-4ED6-B786-B521F0511BF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832" operator="equal" id="{D9FA6D70-D44A-41BD-95D1-E70CB212773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Z104 R104</xm:sqref>
        </x14:conditionalFormatting>
        <x14:conditionalFormatting xmlns:xm="http://schemas.microsoft.com/office/excel/2006/main">
          <x14:cfRule type="cellIs" priority="12171" operator="equal" id="{7F41243D-5A33-4ABE-9062-ECCBFB69DA6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172" operator="equal" id="{39BB49A2-BB91-4A57-9A2B-0C0A8873927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Z119</xm:sqref>
        </x14:conditionalFormatting>
        <x14:conditionalFormatting xmlns:xm="http://schemas.microsoft.com/office/excel/2006/main">
          <x14:cfRule type="cellIs" priority="11971" operator="equal" id="{21A41345-605D-43EA-9697-A66E8D4B52B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972" operator="equal" id="{74503E50-B8D1-4406-A918-5B6E5EE3145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Z391 W391</xm:sqref>
        </x14:conditionalFormatting>
        <x14:conditionalFormatting xmlns:xm="http://schemas.microsoft.com/office/excel/2006/main">
          <x14:cfRule type="cellIs" priority="13039" operator="equal" id="{26191E65-818E-41EB-841A-D5A7D2D4D8A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040" operator="equal" id="{1710E0CA-BC06-4F3F-9524-F6E2E3E26BA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Z392</xm:sqref>
        </x14:conditionalFormatting>
        <x14:conditionalFormatting xmlns:xm="http://schemas.microsoft.com/office/excel/2006/main">
          <x14:cfRule type="cellIs" priority="10033" operator="equal" id="{665151AD-634F-427F-9F3C-3992BFEE34D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034" operator="equal" id="{C7A7D2B8-5A26-4824-8B42-AD9B11A1236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Z412 W412</xm:sqref>
        </x14:conditionalFormatting>
        <x14:conditionalFormatting xmlns:xm="http://schemas.microsoft.com/office/excel/2006/main">
          <x14:cfRule type="cellIs" priority="12627" operator="equal" id="{4F1A3885-C25C-4A16-9662-2D61940DF26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628" operator="equal" id="{F76CAB1A-BB4E-4615-9331-524825FB006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Z421:Z423 R421:R423</xm:sqref>
        </x14:conditionalFormatting>
        <x14:conditionalFormatting xmlns:xm="http://schemas.microsoft.com/office/excel/2006/main">
          <x14:cfRule type="cellIs" priority="11953" operator="equal" id="{2E591A78-B054-4A80-8E71-56D871337E2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954" operator="equal" id="{73A7E10D-308A-4440-981B-7343B71094E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Z293 W293</xm:sqref>
        </x14:conditionalFormatting>
        <x14:conditionalFormatting xmlns:xm="http://schemas.microsoft.com/office/excel/2006/main">
          <x14:cfRule type="cellIs" priority="9859" operator="equal" id="{76657F04-9884-4447-AE43-5879FBDD5C0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60" operator="equal" id="{06457CDA-E83E-468F-A55B-365FCD68908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Z294 W294</xm:sqref>
        </x14:conditionalFormatting>
        <x14:conditionalFormatting xmlns:xm="http://schemas.microsoft.com/office/excel/2006/main">
          <x14:cfRule type="cellIs" priority="13003" operator="equal" id="{D954D756-2FCA-4341-8A8E-578EBE70466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004" operator="equal" id="{85B1BA6C-2C6A-4357-B29D-5409E6A6F39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Z295</xm:sqref>
        </x14:conditionalFormatting>
        <x14:conditionalFormatting xmlns:xm="http://schemas.microsoft.com/office/excel/2006/main">
          <x14:cfRule type="cellIs" priority="11598" operator="equal" id="{F0D41F97-9AB6-4A0A-B4EB-07C2ADFD523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599" operator="equal" id="{89EEA275-12EB-46BD-BBFC-591DE35B9D8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Z296</xm:sqref>
        </x14:conditionalFormatting>
        <x14:conditionalFormatting xmlns:xm="http://schemas.microsoft.com/office/excel/2006/main">
          <x14:cfRule type="cellIs" priority="12395" operator="equal" id="{36AB40C0-00EB-401D-BE4D-8CA2CC244BF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396" operator="equal" id="{0DA9513F-21C0-411E-911A-176CEC52586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Z297</xm:sqref>
        </x14:conditionalFormatting>
        <x14:conditionalFormatting xmlns:xm="http://schemas.microsoft.com/office/excel/2006/main">
          <x14:cfRule type="cellIs" priority="8795" operator="equal" id="{872B6762-0452-4715-ADAB-1A931A1FD0B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796" operator="equal" id="{3EFA1D7D-B1A1-4FCD-8611-F1C7A75BC9A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Z299 R299</xm:sqref>
        </x14:conditionalFormatting>
        <x14:conditionalFormatting xmlns:xm="http://schemas.microsoft.com/office/excel/2006/main">
          <x14:cfRule type="cellIs" priority="9997" operator="equal" id="{05BCFF49-DD57-480E-B53B-6B27AF27F63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998" operator="equal" id="{3C5DE0DF-CF79-48F3-A081-23109E39973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Z316 W316</xm:sqref>
        </x14:conditionalFormatting>
        <x14:conditionalFormatting xmlns:xm="http://schemas.microsoft.com/office/excel/2006/main">
          <x14:cfRule type="cellIs" priority="12127" operator="equal" id="{1BA55C9A-8F23-4906-95E5-1A33314D607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128" operator="equal" id="{E0DC97E9-0EB6-4CC7-9747-A62E6AB3E4A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Z317</xm:sqref>
        </x14:conditionalFormatting>
        <x14:conditionalFormatting xmlns:xm="http://schemas.microsoft.com/office/excel/2006/main">
          <x14:cfRule type="cellIs" priority="12717" operator="equal" id="{199F1D62-59DD-4F3F-866E-C99A5AFCA90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718" operator="equal" id="{1F8EA757-0D65-4179-9DCB-84C4C9AC23F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Z318 R318</xm:sqref>
        </x14:conditionalFormatting>
        <x14:conditionalFormatting xmlns:xm="http://schemas.microsoft.com/office/excel/2006/main">
          <x14:cfRule type="cellIs" priority="11935" operator="equal" id="{0A6C0004-EBC4-4E39-885C-7B39C807C0C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936" operator="equal" id="{4818243C-29A1-490B-A818-2D4A5D63D8A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Z154 W154</xm:sqref>
        </x14:conditionalFormatting>
        <x14:conditionalFormatting xmlns:xm="http://schemas.microsoft.com/office/excel/2006/main">
          <x14:cfRule type="cellIs" priority="8776" operator="equal" id="{862E9D1C-7A46-4BD2-915F-CB4B1349611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Z154:Z157 Z160</xm:sqref>
        </x14:conditionalFormatting>
        <x14:conditionalFormatting xmlns:xm="http://schemas.microsoft.com/office/excel/2006/main">
          <x14:cfRule type="cellIs" priority="12959" operator="equal" id="{E56A6E1B-3A30-4AA1-AC0F-A1A35464571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960" operator="equal" id="{477BDF71-8051-4FCE-A71B-99164D2C12E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Z155</xm:sqref>
        </x14:conditionalFormatting>
        <x14:conditionalFormatting xmlns:xm="http://schemas.microsoft.com/office/excel/2006/main">
          <x14:cfRule type="cellIs" priority="9876" operator="equal" id="{14A20E44-A0A3-4DCF-A795-47BE884AEFB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77" operator="equal" id="{339081BF-31ED-43F8-B41B-9AB2DEE5197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Z156</xm:sqref>
        </x14:conditionalFormatting>
        <x14:conditionalFormatting xmlns:xm="http://schemas.microsoft.com/office/excel/2006/main">
          <x14:cfRule type="cellIs" priority="9111" operator="equal" id="{F301CF86-E7CB-49F3-871A-55043C07D8F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112" operator="equal" id="{3552EE82-6E28-4776-B3EF-7C8834B1DAF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Z157</xm:sqref>
        </x14:conditionalFormatting>
        <x14:conditionalFormatting xmlns:xm="http://schemas.microsoft.com/office/excel/2006/main">
          <x14:cfRule type="cellIs" priority="8777" operator="equal" id="{B3A48BFD-A262-4FEE-AD94-EB05EA54E6C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778" operator="equal" id="{8239321F-BC5F-4C7C-B508-A13C89FFE81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Z160 R160</xm:sqref>
        </x14:conditionalFormatting>
        <x14:conditionalFormatting xmlns:xm="http://schemas.microsoft.com/office/excel/2006/main">
          <x14:cfRule type="cellIs" priority="12105" operator="equal" id="{95FA202C-7ABE-4BA7-8F16-32A917487EA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106" operator="equal" id="{63F03692-5F53-4C94-9704-148B1C1B974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Z174</xm:sqref>
        </x14:conditionalFormatting>
        <x14:conditionalFormatting xmlns:xm="http://schemas.microsoft.com/office/excel/2006/main">
          <x14:cfRule type="cellIs" priority="12247" operator="equal" id="{8BA16992-C6E3-4520-BCCC-5847FA7F009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248" operator="equal" id="{6B6CAE59-30C7-4C7E-B7AF-77874295D11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Z177 R177</xm:sqref>
        </x14:conditionalFormatting>
        <x14:conditionalFormatting xmlns:xm="http://schemas.microsoft.com/office/excel/2006/main">
          <x14:cfRule type="cellIs" priority="9773" operator="equal" id="{868638C6-9B86-439F-AB42-D47C4636AAE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74" operator="equal" id="{F54337DE-7587-4DDD-B6F9-F2D65BB558E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Z327</xm:sqref>
        </x14:conditionalFormatting>
        <x14:conditionalFormatting xmlns:xm="http://schemas.microsoft.com/office/excel/2006/main">
          <x14:cfRule type="cellIs" priority="9302" operator="equal" id="{D4826521-0C87-4505-A9C1-40ABACF977E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303" operator="equal" id="{8DDDC1B2-6C2F-467E-A239-38238E2EF6C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Z328</xm:sqref>
        </x14:conditionalFormatting>
        <x14:conditionalFormatting xmlns:xm="http://schemas.microsoft.com/office/excel/2006/main">
          <x14:cfRule type="cellIs" priority="8759" operator="equal" id="{725A825A-2D5E-4810-A74C-F6918A63E9B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760" operator="equal" id="{A8B08D64-49AF-4D32-99C2-F25BAB5E9CA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Z329 R329</xm:sqref>
        </x14:conditionalFormatting>
        <x14:conditionalFormatting xmlns:xm="http://schemas.microsoft.com/office/excel/2006/main">
          <x14:cfRule type="cellIs" priority="9795" operator="equal" id="{DF6CB17A-5DAA-44DD-84F7-66AECA0446F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96" operator="equal" id="{967359C7-5619-448F-BDAA-30EE8D52A8D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Z335</xm:sqref>
        </x14:conditionalFormatting>
        <x14:conditionalFormatting xmlns:xm="http://schemas.microsoft.com/office/excel/2006/main">
          <x14:cfRule type="cellIs" priority="9715" operator="equal" id="{F586CCC0-3F20-493B-9BF6-6804A0C9398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16" operator="equal" id="{0C96DDA5-33A8-448C-A2EB-01949C206BF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Z345</xm:sqref>
        </x14:conditionalFormatting>
        <x14:conditionalFormatting xmlns:xm="http://schemas.microsoft.com/office/excel/2006/main">
          <x14:cfRule type="cellIs" priority="9351" operator="equal" id="{33EC26A9-5202-48FA-9E1A-5B00A2A8A1C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352" operator="equal" id="{E60CE2C9-DF18-4E97-A8EE-00F7639AEC3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Z346 W346</xm:sqref>
        </x14:conditionalFormatting>
        <x14:conditionalFormatting xmlns:xm="http://schemas.microsoft.com/office/excel/2006/main">
          <x14:cfRule type="cellIs" priority="8752" operator="equal" id="{796AE321-F2E5-4663-89A4-77B930C42A3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753" operator="equal" id="{5656E263-69FD-4927-80E5-17293CC1C76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754" operator="equal" id="{9821D959-39BF-43AE-BFD8-728BA4E0B225}">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M221</xm:sqref>
        </x14:conditionalFormatting>
        <x14:conditionalFormatting xmlns:xm="http://schemas.microsoft.com/office/excel/2006/main">
          <x14:cfRule type="cellIs" priority="8745" operator="equal" id="{B28E463C-455C-4605-9160-7CE9589C63D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M221</xm:sqref>
        </x14:conditionalFormatting>
        <x14:conditionalFormatting xmlns:xm="http://schemas.microsoft.com/office/excel/2006/main">
          <x14:cfRule type="cellIs" priority="8748" operator="equal" id="{3150A88F-5147-496F-AB93-7E4FBC3D84CC}">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749" operator="equal" id="{566D6AB5-3A90-4A78-8C8A-E566F050DD6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750" operator="equal" id="{F5755B03-B35D-4E79-BE40-53FE719FF7C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751" operator="equal" id="{825598D1-49B0-46C4-80B0-EF37E505BFA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O221</xm:sqref>
        </x14:conditionalFormatting>
        <x14:conditionalFormatting xmlns:xm="http://schemas.microsoft.com/office/excel/2006/main">
          <x14:cfRule type="cellIs" priority="8746" operator="equal" id="{957610CC-84C8-4AED-8CE5-5A9BB4931D1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747" operator="equal" id="{23B462C5-0EDE-4A57-A17A-5B089C9484B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R221</xm:sqref>
        </x14:conditionalFormatting>
        <x14:conditionalFormatting xmlns:xm="http://schemas.microsoft.com/office/excel/2006/main">
          <x14:cfRule type="cellIs" priority="8755" operator="equal" id="{1672BEED-2FFC-4E57-BD6D-5416E27D159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756" operator="equal" id="{83FE43E4-CD86-4C12-A809-E96827F2C27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Z221 W221</xm:sqref>
        </x14:conditionalFormatting>
        <x14:conditionalFormatting xmlns:xm="http://schemas.microsoft.com/office/excel/2006/main">
          <x14:cfRule type="cellIs" priority="8037" operator="equal" id="{0FD924DA-55F3-4C46-AAF8-D8236D505F8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038" operator="equal" id="{48BD1029-6F84-4B32-86B1-9FDA476D8C2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039" operator="equal" id="{388D0BA8-A19C-48A6-ABC9-E82909D8046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M20</xm:sqref>
        </x14:conditionalFormatting>
        <x14:conditionalFormatting xmlns:xm="http://schemas.microsoft.com/office/excel/2006/main">
          <x14:cfRule type="cellIs" priority="8033" operator="equal" id="{C3541DF7-8AF5-4F91-A554-B320159B46F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034" operator="equal" id="{7F0C48F0-9F7E-442E-A085-454DE0DD5AF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035" operator="equal" id="{9EE55D87-761F-44D7-A21D-09500335E4A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036" operator="equal" id="{EE51C831-FEE2-4FF6-B010-1ACF7ACECEA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O20</xm:sqref>
        </x14:conditionalFormatting>
        <x14:conditionalFormatting xmlns:xm="http://schemas.microsoft.com/office/excel/2006/main">
          <x14:cfRule type="cellIs" priority="8031" operator="equal" id="{895072C6-FBD6-4DAE-816B-CD3EB883177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032" operator="equal" id="{ABDDE1EA-0F9A-43E3-952F-1C6D83066EB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R20 Z20</xm:sqref>
        </x14:conditionalFormatting>
        <x14:conditionalFormatting xmlns:xm="http://schemas.microsoft.com/office/excel/2006/main">
          <x14:cfRule type="cellIs" priority="8103" operator="equal" id="{AC487EA1-4F62-4AFF-9801-66E49EBB9FA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104" operator="equal" id="{DC62164C-1E79-45A7-AA43-5975906D5CB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W334</xm:sqref>
        </x14:conditionalFormatting>
        <x14:conditionalFormatting xmlns:xm="http://schemas.microsoft.com/office/excel/2006/main">
          <x14:cfRule type="cellIs" priority="8040" operator="equal" id="{CB30D8B2-4846-4C6E-81DC-98CBD555E28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041" operator="equal" id="{5D8C2206-B6AC-427B-B373-F9D11574BDA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W20</xm:sqref>
        </x14:conditionalFormatting>
        <x14:conditionalFormatting xmlns:xm="http://schemas.microsoft.com/office/excel/2006/main">
          <x14:cfRule type="cellIs" priority="8452" operator="equal" id="{E314ABCD-0F12-4B65-94B8-D429BAF09E0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453" operator="equal" id="{06036919-7B6E-4F20-9ABE-D3AF06CEA54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454" operator="equal" id="{653101EC-FF03-42B9-AEFD-17A0CC422B8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455" operator="equal" id="{D1D48954-084C-4162-9E1C-59BD3AFFE04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O246</xm:sqref>
        </x14:conditionalFormatting>
        <x14:conditionalFormatting xmlns:xm="http://schemas.microsoft.com/office/excel/2006/main">
          <x14:cfRule type="cellIs" priority="8450" operator="equal" id="{1EA24B0B-5ECA-4410-BB87-F28BCF7BAFF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451" operator="equal" id="{1B654EDB-86C5-45FA-A403-91915D0D860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R246</xm:sqref>
        </x14:conditionalFormatting>
        <x14:conditionalFormatting xmlns:xm="http://schemas.microsoft.com/office/excel/2006/main">
          <x14:cfRule type="cellIs" priority="8159" operator="equal" id="{62F9AA62-4DA3-413E-A148-FCE1B8013B6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160" operator="equal" id="{BEBF13E9-CF4A-4A0C-AF68-B72A69AC2CC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161" operator="equal" id="{8692057C-0F8D-4E44-8291-DFAD9BBEE96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W77</xm:sqref>
        </x14:conditionalFormatting>
        <x14:conditionalFormatting xmlns:xm="http://schemas.microsoft.com/office/excel/2006/main">
          <x14:cfRule type="cellIs" priority="8629" operator="equal" id="{0250879B-984F-4B7D-B264-9887E6325CC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630" operator="equal" id="{0C9B9492-ECBB-4334-867F-89FBEE901E6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Z75</xm:sqref>
        </x14:conditionalFormatting>
        <x14:conditionalFormatting xmlns:xm="http://schemas.microsoft.com/office/excel/2006/main">
          <x14:cfRule type="cellIs" priority="8639" operator="equal" id="{CD4F7A53-D3A6-4EF7-AC96-190BB78977F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640" operator="equal" id="{A04CA423-25D5-4763-831D-4CCFDB42E91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641" operator="equal" id="{CB37978E-EED4-4581-B579-0632D6AE112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W75</xm:sqref>
        </x14:conditionalFormatting>
        <x14:conditionalFormatting xmlns:xm="http://schemas.microsoft.com/office/excel/2006/main">
          <x14:cfRule type="cellIs" priority="8262" operator="equal" id="{F65095A1-6307-4143-AF87-990B54078F0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263" operator="equal" id="{031C37E7-10A7-4494-ABEA-F2438AA2647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264" operator="equal" id="{A9CA678B-CD34-45BE-8617-B82B7BB3364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265" operator="equal" id="{5D2C8891-1748-45AE-9C8D-DED431632D0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O267</xm:sqref>
        </x14:conditionalFormatting>
        <x14:conditionalFormatting xmlns:xm="http://schemas.microsoft.com/office/excel/2006/main">
          <x14:cfRule type="cellIs" priority="8260" operator="equal" id="{87113052-507D-43E8-8F87-D5744368FEA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261" operator="equal" id="{9C657BB4-5539-4AE6-AA2E-F6B486A52F5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R267 Z267</xm:sqref>
        </x14:conditionalFormatting>
        <x14:conditionalFormatting xmlns:xm="http://schemas.microsoft.com/office/excel/2006/main">
          <x14:cfRule type="cellIs" priority="8410" operator="equal" id="{76701051-E492-4B65-BB4A-E05CBBF08C2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411" operator="equal" id="{DEE4DA0C-4104-4133-AB4B-4A4E803ED1A0}">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412" operator="equal" id="{FB8EBD6C-5E26-4A03-AB67-9C6F6FA3F5C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413" operator="equal" id="{7643210C-157D-4BFE-9B52-5B924597E37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O248</xm:sqref>
        </x14:conditionalFormatting>
        <x14:conditionalFormatting xmlns:xm="http://schemas.microsoft.com/office/excel/2006/main">
          <x14:cfRule type="cellIs" priority="8408" operator="equal" id="{D4A4D32A-F617-4CBC-A1AA-9D905F51D4B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409" operator="equal" id="{9F16CF34-471C-417C-BD43-A7BC43D0830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R248</xm:sqref>
        </x14:conditionalFormatting>
        <x14:conditionalFormatting xmlns:xm="http://schemas.microsoft.com/office/excel/2006/main">
          <x14:cfRule type="cellIs" priority="8364" operator="equal" id="{ED3CC553-629D-4325-B366-2CC3FCA4148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365" operator="equal" id="{9C0B393C-B608-4787-8FF3-F517331EBB8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366" operator="equal" id="{270AD33A-0FAC-4175-A35D-0893ED78B28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M245</xm:sqref>
        </x14:conditionalFormatting>
        <x14:conditionalFormatting xmlns:xm="http://schemas.microsoft.com/office/excel/2006/main">
          <x14:cfRule type="cellIs" priority="8456" operator="equal" id="{E2ED6B4C-80D3-4244-8DAB-D3689240479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457" operator="equal" id="{DDD8A6F6-C1AE-4C37-85B7-401AA417D9F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458" operator="equal" id="{EABAAA8B-C685-4D44-8946-43783706183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M246</xm:sqref>
        </x14:conditionalFormatting>
        <x14:conditionalFormatting xmlns:xm="http://schemas.microsoft.com/office/excel/2006/main">
          <x14:cfRule type="cellIs" priority="8414" operator="equal" id="{13D704D3-FD86-4224-96AD-967154CD23E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415" operator="equal" id="{3C4A7A1B-798D-496F-AC38-14231D248E6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416" operator="equal" id="{438DDE1D-0CF6-4AF8-9470-F50162EB40B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M248</xm:sqref>
        </x14:conditionalFormatting>
        <x14:conditionalFormatting xmlns:xm="http://schemas.microsoft.com/office/excel/2006/main">
          <x14:cfRule type="cellIs" priority="8397" operator="equal" id="{38062ED2-6440-4D4B-B89A-5C7933452C8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398" operator="equal" id="{8695FC35-EA31-40A6-B153-00D68F2637A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399" operator="equal" id="{1C72DD93-D116-480D-B6F4-556DAE916FE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M266</xm:sqref>
        </x14:conditionalFormatting>
        <x14:conditionalFormatting xmlns:xm="http://schemas.microsoft.com/office/excel/2006/main">
          <x14:cfRule type="cellIs" priority="8266" operator="equal" id="{341C6B1F-799E-4495-A2D6-29F29354C90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267" operator="equal" id="{CC113D73-B67A-4517-9449-1A850F33BA0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268" operator="equal" id="{34F0C1A0-8AFB-4C6F-9177-FCEF34FCBD8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M267</xm:sqref>
        </x14:conditionalFormatting>
        <x14:conditionalFormatting xmlns:xm="http://schemas.microsoft.com/office/excel/2006/main">
          <x14:cfRule type="cellIs" priority="8360" operator="equal" id="{A899B3D8-1BC4-4F71-9D7B-006ADFDED9B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361" operator="equal" id="{1C378F2F-6E01-41BB-B0FB-461062A8ED9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362" operator="equal" id="{48807320-859A-430F-A1E7-B045622F2B7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363" operator="equal" id="{DF344E89-01F7-416E-BECF-85AFA409CCA0}">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O245</xm:sqref>
        </x14:conditionalFormatting>
        <x14:conditionalFormatting xmlns:xm="http://schemas.microsoft.com/office/excel/2006/main">
          <x14:cfRule type="cellIs" priority="8393" operator="equal" id="{BA9EBDAE-1841-494B-B2EA-D2013558BD8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394" operator="equal" id="{F1152C28-2545-4A7B-94EA-FDA30A44A62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395" operator="equal" id="{EEF19A9C-5018-4E1E-930B-AA4248DABCF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396" operator="equal" id="{5CFC2D04-F80F-48DE-8567-E1E10BBC73B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O266</xm:sqref>
        </x14:conditionalFormatting>
        <x14:conditionalFormatting xmlns:xm="http://schemas.microsoft.com/office/excel/2006/main">
          <x14:cfRule type="cellIs" priority="7578" operator="equal" id="{661F9699-EC79-421C-88E2-30D7BAC36B5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579" operator="equal" id="{5C7D4698-2B20-4199-8C0F-2B75D573399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580" operator="equal" id="{DE7FA8A6-CEDE-464B-AF3F-882A313575C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581" operator="equal" id="{2BC1DDCC-1E5E-4F30-A7C2-A9982419EC5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O259</xm:sqref>
        </x14:conditionalFormatting>
        <x14:conditionalFormatting xmlns:xm="http://schemas.microsoft.com/office/excel/2006/main">
          <x14:cfRule type="cellIs" priority="8358" operator="equal" id="{B0EBECA3-71DC-4C4F-9394-F1E8956D1A1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359" operator="equal" id="{D8BF9751-26B8-49B5-AE35-3DBAEE18492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R245</xm:sqref>
        </x14:conditionalFormatting>
        <x14:conditionalFormatting xmlns:xm="http://schemas.microsoft.com/office/excel/2006/main">
          <x14:cfRule type="cellIs" priority="8149" operator="equal" id="{C09467F8-69C6-4982-9E4B-6CA49572C9E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150" operator="equal" id="{AF04B180-C7DC-4F08-B333-6199363493F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Z77</xm:sqref>
        </x14:conditionalFormatting>
        <x14:conditionalFormatting xmlns:xm="http://schemas.microsoft.com/office/excel/2006/main">
          <x14:cfRule type="cellIs" priority="8227" operator="equal" id="{8F35F376-2E29-45A2-B0EF-48D1824CBE4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228" operator="equal" id="{F73ACABE-CB90-4269-97E5-46F7E9C84A0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Z247</xm:sqref>
        </x14:conditionalFormatting>
        <x14:conditionalFormatting xmlns:xm="http://schemas.microsoft.com/office/excel/2006/main">
          <x14:cfRule type="cellIs" priority="8439" operator="equal" id="{60E586BE-9DA8-445B-8D38-C9651E23B7C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440" operator="equal" id="{02A575D9-07BC-4F19-965F-613ACBD5B88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Z254</xm:sqref>
        </x14:conditionalFormatting>
        <x14:conditionalFormatting xmlns:xm="http://schemas.microsoft.com/office/excel/2006/main">
          <x14:cfRule type="cellIs" priority="8459" operator="equal" id="{4965590D-0DCC-40C5-B303-6F45DC0828C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460" operator="equal" id="{EC0D2FF2-95B4-4535-9A61-633504B281A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W246</xm:sqref>
        </x14:conditionalFormatting>
        <x14:conditionalFormatting xmlns:xm="http://schemas.microsoft.com/office/excel/2006/main">
          <x14:cfRule type="cellIs" priority="8236" operator="equal" id="{91E3CD12-9442-46FD-9B4C-7B86B2E7F67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237" operator="equal" id="{E601F8FB-9AAF-414D-8BCF-A79E46E23BB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W247</xm:sqref>
        </x14:conditionalFormatting>
        <x14:conditionalFormatting xmlns:xm="http://schemas.microsoft.com/office/excel/2006/main">
          <x14:cfRule type="cellIs" priority="8406" operator="equal" id="{1CBCE6C6-B267-4DFB-A718-4AD17145418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407" operator="equal" id="{7AF3A1D8-5C95-4D05-A855-C0E182DB383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W248</xm:sqref>
        </x14:conditionalFormatting>
        <x14:conditionalFormatting xmlns:xm="http://schemas.microsoft.com/office/excel/2006/main">
          <x14:cfRule type="cellIs" priority="8448" operator="equal" id="{84B6D083-B1E3-494C-B8C1-DBC85377EF1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449" operator="equal" id="{DB629559-1F1F-4658-99EB-161F4073EDF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W254</xm:sqref>
        </x14:conditionalFormatting>
        <x14:conditionalFormatting xmlns:xm="http://schemas.microsoft.com/office/excel/2006/main">
          <x14:cfRule type="cellIs" priority="8400" operator="equal" id="{F7F70CD0-55D2-4F7A-87D1-8710B3AEA67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401" operator="equal" id="{56E68208-6CDE-4698-8426-0089FC4316E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W266</xm:sqref>
        </x14:conditionalFormatting>
        <x14:conditionalFormatting xmlns:xm="http://schemas.microsoft.com/office/excel/2006/main">
          <x14:cfRule type="cellIs" priority="8269" operator="equal" id="{C54D189E-7DDA-4124-AC2B-45A68338083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270" operator="equal" id="{B416CCC9-2410-4DFA-B891-DCE23B83A32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W267</xm:sqref>
        </x14:conditionalFormatting>
        <x14:conditionalFormatting xmlns:xm="http://schemas.microsoft.com/office/excel/2006/main">
          <x14:cfRule type="cellIs" priority="8367" operator="equal" id="{49FD2EC7-F613-4252-84D8-22C8A78BA17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368" operator="equal" id="{2AB6A0EB-9889-4C3B-B73E-58637CAC917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Z245 W245</xm:sqref>
        </x14:conditionalFormatting>
        <x14:conditionalFormatting xmlns:xm="http://schemas.microsoft.com/office/excel/2006/main">
          <x14:cfRule type="cellIs" priority="8461" operator="equal" id="{2C18D8DB-2F6F-4721-A6AB-9F73564888D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462" operator="equal" id="{EDEDF132-2ADF-4224-8B90-E29B051DD31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Z246</xm:sqref>
        </x14:conditionalFormatting>
        <x14:conditionalFormatting xmlns:xm="http://schemas.microsoft.com/office/excel/2006/main">
          <x14:cfRule type="cellIs" priority="8404" operator="equal" id="{B736E256-3A99-4AE1-A2A8-E10DDA4081D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405" operator="equal" id="{4BCB441B-0926-444F-9905-1085FDF5BE4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Z248</xm:sqref>
        </x14:conditionalFormatting>
        <x14:conditionalFormatting xmlns:xm="http://schemas.microsoft.com/office/excel/2006/main">
          <x14:cfRule type="cellIs" priority="7576" operator="equal" id="{05E40BAC-9E3B-49F2-9789-DC36114B2ED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577" operator="equal" id="{F32DDC12-B624-41E0-92DC-F3E7C7761CE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R259</xm:sqref>
        </x14:conditionalFormatting>
        <x14:conditionalFormatting xmlns:xm="http://schemas.microsoft.com/office/excel/2006/main">
          <x14:cfRule type="cellIs" priority="8402" operator="equal" id="{67312468-BBA4-468D-8D3C-6824F87B07E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403" operator="equal" id="{37D5176F-9067-47A2-BD40-1701C4EF88D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Z266 R266</xm:sqref>
        </x14:conditionalFormatting>
        <x14:conditionalFormatting xmlns:xm="http://schemas.microsoft.com/office/excel/2006/main">
          <x14:cfRule type="cellIs" priority="8091" operator="equal" id="{BA433F24-96E0-42A2-9CE3-2469243F5B2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092" operator="equal" id="{18E724D4-1703-48A8-967C-E9198420ABB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Z111 W111</xm:sqref>
        </x14:conditionalFormatting>
        <x14:conditionalFormatting xmlns:xm="http://schemas.microsoft.com/office/excel/2006/main">
          <x14:cfRule type="cellIs" priority="7994" operator="equal" id="{54688667-08E5-4B52-8A28-68367EF7406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995" operator="equal" id="{172E38A5-E1DC-4B11-A7A6-5A5F4A28369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996" operator="equal" id="{1ACA0322-252E-4576-A146-58613724222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997" operator="equal" id="{D3011F20-0705-4C7F-85FA-AEA7AD33538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O257</xm:sqref>
        </x14:conditionalFormatting>
        <x14:conditionalFormatting xmlns:xm="http://schemas.microsoft.com/office/excel/2006/main">
          <x14:cfRule type="cellIs" priority="7992" operator="equal" id="{9C21B1E7-3C50-4372-BD35-B1F1EA01C8C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993" operator="equal" id="{D450DB98-9818-4981-B21B-FD318CC9A9B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R257 Z257</xm:sqref>
        </x14:conditionalFormatting>
        <x14:conditionalFormatting xmlns:xm="http://schemas.microsoft.com/office/excel/2006/main">
          <x14:cfRule type="cellIs" priority="8140" operator="equal" id="{56D30267-7D78-4675-AD58-3E212DB28B6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141" operator="equal" id="{DB2B3CF6-D466-40A0-AB38-69E9A2D212F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W225 Z225</xm:sqref>
        </x14:conditionalFormatting>
        <x14:conditionalFormatting xmlns:xm="http://schemas.microsoft.com/office/excel/2006/main">
          <x14:cfRule type="cellIs" priority="8138" operator="equal" id="{8C83CA38-19FF-41B5-A166-48E4706FE13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139" operator="equal" id="{C2EA2F51-58D3-442E-8E80-BDED16BD8F6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W77</xm:sqref>
        </x14:conditionalFormatting>
        <x14:conditionalFormatting xmlns:xm="http://schemas.microsoft.com/office/excel/2006/main">
          <x14:cfRule type="cellIs" priority="8136" operator="equal" id="{22626506-231E-4474-BE5C-08795E90397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137" operator="equal" id="{001B0437-A21D-4CFD-A0BB-4EAA7DC12D4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W225</xm:sqref>
        </x14:conditionalFormatting>
        <x14:conditionalFormatting xmlns:xm="http://schemas.microsoft.com/office/excel/2006/main">
          <x14:cfRule type="cellIs" priority="8134" operator="equal" id="{97E710A6-D260-4811-8DE5-ACD3FD15400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135" operator="equal" id="{7D9C4F43-7398-42E2-B235-7EFE7D71AF1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W254</xm:sqref>
        </x14:conditionalFormatting>
        <x14:conditionalFormatting xmlns:xm="http://schemas.microsoft.com/office/excel/2006/main">
          <x14:cfRule type="cellIs" priority="8119" operator="equal" id="{1AE7DAA3-86B7-4DD4-84DF-2348F44A5C6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120" operator="equal" id="{428DB5ED-4FE8-441B-972A-8631D759072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Z403</xm:sqref>
        </x14:conditionalFormatting>
        <x14:conditionalFormatting xmlns:xm="http://schemas.microsoft.com/office/excel/2006/main">
          <x14:cfRule type="cellIs" priority="8129" operator="equal" id="{BC67186B-C45A-45D3-B8CF-9B9B5A435E3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130" operator="equal" id="{568D7B8A-D314-4D69-88AC-9E2FA74E6BC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131" operator="equal" id="{F28DBFED-9963-4662-ADCF-8E0F22B6580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W403</xm:sqref>
        </x14:conditionalFormatting>
        <x14:conditionalFormatting xmlns:xm="http://schemas.microsoft.com/office/excel/2006/main">
          <x14:cfRule type="cellIs" priority="8117" operator="equal" id="{011B0A7C-6F80-4902-A8E3-4E3E8DBF028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118" operator="equal" id="{AF04C12D-0BC8-43EE-94A9-D4D8D604481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W403</xm:sqref>
        </x14:conditionalFormatting>
        <x14:conditionalFormatting xmlns:xm="http://schemas.microsoft.com/office/excel/2006/main">
          <x14:cfRule type="cellIs" priority="8106" operator="equal" id="{BB09692A-8CE3-4848-B817-3A107CCBA26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107" operator="equal" id="{63B549BF-3924-4BCE-9CE3-8C27906DE11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Z166</xm:sqref>
        </x14:conditionalFormatting>
        <x14:conditionalFormatting xmlns:xm="http://schemas.microsoft.com/office/excel/2006/main">
          <x14:cfRule type="cellIs" priority="8115" operator="equal" id="{DB57A913-E7B7-44C4-AC22-1C98D784518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116" operator="equal" id="{DA728CAA-173A-4797-A0E6-3901D16FF31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W166</xm:sqref>
        </x14:conditionalFormatting>
        <x14:conditionalFormatting xmlns:xm="http://schemas.microsoft.com/office/excel/2006/main">
          <x14:cfRule type="cellIs" priority="8094" operator="equal" id="{C739FE7D-8A38-4927-ABBB-38ACAFEECA4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095" operator="equal" id="{BDE021D7-F975-4564-BA98-AE2E3821F44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Z334</xm:sqref>
        </x14:conditionalFormatting>
        <x14:conditionalFormatting xmlns:xm="http://schemas.microsoft.com/office/excel/2006/main">
          <x14:cfRule type="cellIs" priority="8081" operator="equal" id="{060BC251-9BE3-4AEE-A079-A77CBCBDC33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M111</xm:sqref>
        </x14:conditionalFormatting>
        <x14:conditionalFormatting xmlns:xm="http://schemas.microsoft.com/office/excel/2006/main">
          <x14:cfRule type="cellIs" priority="8088" operator="equal" id="{4EE0A86E-9748-4B32-9BCE-A197EDCADB3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089" operator="equal" id="{2FF72600-A4A8-4822-8AE7-A66795F4737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090" operator="equal" id="{945AB731-F898-47F1-93F5-281587AD81F3}">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M111</xm:sqref>
        </x14:conditionalFormatting>
        <x14:conditionalFormatting xmlns:xm="http://schemas.microsoft.com/office/excel/2006/main">
          <x14:cfRule type="cellIs" priority="8084" operator="equal" id="{E32290AF-47F1-4643-A2E9-1177200620F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085" operator="equal" id="{BAA176E9-6FC3-4DB3-9F2E-8763AEB0A1A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086" operator="equal" id="{F8CBB914-C0B7-43ED-AFCF-D7F2E73FB35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087" operator="equal" id="{0F1EC161-C92C-4B46-B4A7-CFE6E4599A2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O111</xm:sqref>
        </x14:conditionalFormatting>
        <x14:conditionalFormatting xmlns:xm="http://schemas.microsoft.com/office/excel/2006/main">
          <x14:cfRule type="cellIs" priority="8082" operator="equal" id="{349F7467-2267-466A-8011-0D9FB0F4A36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083" operator="equal" id="{A7C2F7DE-F414-415D-B57F-3AEA8C4815D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R111</xm:sqref>
        </x14:conditionalFormatting>
        <x14:conditionalFormatting xmlns:xm="http://schemas.microsoft.com/office/excel/2006/main">
          <x14:cfRule type="cellIs" priority="8003" operator="equal" id="{DE5CDFD2-B739-4EA6-8C3A-99AB1FF830C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M228</xm:sqref>
        </x14:conditionalFormatting>
        <x14:conditionalFormatting xmlns:xm="http://schemas.microsoft.com/office/excel/2006/main">
          <x14:cfRule type="cellIs" priority="7998" operator="equal" id="{FB244A71-FE4F-4940-8C32-10F9F6DBF7D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999" operator="equal" id="{023B061B-B87C-4807-AFF8-D426B28F369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000" operator="equal" id="{088F60DB-6709-42EA-8237-0D1C73C8EBC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M257</xm:sqref>
        </x14:conditionalFormatting>
        <x14:conditionalFormatting xmlns:xm="http://schemas.microsoft.com/office/excel/2006/main">
          <x14:cfRule type="cellIs" priority="8029" operator="equal" id="{A3906CB7-7DC6-45EB-94E6-1B29C7203438}">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M20</xm:sqref>
        </x14:conditionalFormatting>
        <x14:conditionalFormatting xmlns:xm="http://schemas.microsoft.com/office/excel/2006/main">
          <x14:cfRule type="cellIs" priority="8014" operator="equal" id="{747A4A7A-F42F-4EB0-BD27-9F36555314E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015" operator="equal" id="{41144CB2-412D-467C-A78C-51370FA96CF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W228</xm:sqref>
        </x14:conditionalFormatting>
        <x14:conditionalFormatting xmlns:xm="http://schemas.microsoft.com/office/excel/2006/main">
          <x14:cfRule type="cellIs" priority="8030" operator="equal" id="{3A0C7ACC-D3F4-4983-B775-0749DF32878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W20</xm:sqref>
        </x14:conditionalFormatting>
        <x14:conditionalFormatting xmlns:xm="http://schemas.microsoft.com/office/excel/2006/main">
          <x14:cfRule type="cellIs" priority="8001" operator="equal" id="{7743373F-D72F-47F8-8CEC-6F8E10FB860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002" operator="equal" id="{A7341441-3AC4-4E3A-969A-6E31A8BDB3B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W257</xm:sqref>
        </x14:conditionalFormatting>
        <x14:conditionalFormatting xmlns:xm="http://schemas.microsoft.com/office/excel/2006/main">
          <x14:cfRule type="cellIs" priority="8011" operator="equal" id="{399AD6A6-8936-480E-90A1-8E2859AADDB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012" operator="equal" id="{8F01B64E-8ACF-4C7F-B6E2-C29EEF702CC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013" operator="equal" id="{A8CFCAD1-B95E-4623-871A-62C16DDC1A4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M228</xm:sqref>
        </x14:conditionalFormatting>
        <x14:conditionalFormatting xmlns:xm="http://schemas.microsoft.com/office/excel/2006/main">
          <x14:cfRule type="cellIs" priority="8007" operator="equal" id="{295F6E1B-E7B6-41C9-9D50-EE166852C65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008" operator="equal" id="{76F632BD-E82A-422B-AFFA-15E059EE2DD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009" operator="equal" id="{470ACC29-9C8A-413E-9A08-2C6669766D6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010" operator="equal" id="{03ED89E0-B58E-457E-A59B-1C17A66B9FB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O228</xm:sqref>
        </x14:conditionalFormatting>
        <x14:conditionalFormatting xmlns:xm="http://schemas.microsoft.com/office/excel/2006/main">
          <x14:cfRule type="cellIs" priority="8005" operator="equal" id="{7DAB919B-026F-4F1A-8937-E02009422A2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006" operator="equal" id="{322C7DB9-C128-4B40-BB31-A7775E8BE17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R228 Z228</xm:sqref>
        </x14:conditionalFormatting>
        <x14:conditionalFormatting xmlns:xm="http://schemas.microsoft.com/office/excel/2006/main">
          <x14:cfRule type="cellIs" priority="8004" operator="equal" id="{5E6D2F84-F2D1-4856-9DCE-5A85A4BB010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W228</xm:sqref>
        </x14:conditionalFormatting>
        <x14:conditionalFormatting xmlns:xm="http://schemas.microsoft.com/office/excel/2006/main">
          <x14:cfRule type="cellIs" priority="7990" operator="equal" id="{92EDF9DE-44D7-426F-8789-EB9A463F377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M257</xm:sqref>
        </x14:conditionalFormatting>
        <x14:conditionalFormatting xmlns:xm="http://schemas.microsoft.com/office/excel/2006/main">
          <x14:cfRule type="cellIs" priority="7991" operator="equal" id="{E62D7CA7-9D40-44B6-BC41-5C3FE2EF7C2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W257</xm:sqref>
        </x14:conditionalFormatting>
        <x14:conditionalFormatting xmlns:xm="http://schemas.microsoft.com/office/excel/2006/main">
          <x14:cfRule type="cellIs" priority="7965" operator="equal" id="{D06EE24C-810D-48CA-A5F5-5AB363BCCF4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M308</xm:sqref>
        </x14:conditionalFormatting>
        <x14:conditionalFormatting xmlns:xm="http://schemas.microsoft.com/office/excel/2006/main">
          <x14:cfRule type="cellIs" priority="7960" operator="equal" id="{2561E54A-F350-4B88-9805-4688E05AD34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961" operator="equal" id="{19C0BB65-CFDD-4AAE-98BD-52E1B756AE1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962" operator="equal" id="{062984DC-D146-407B-B603-4F638806B56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M308</xm:sqref>
        </x14:conditionalFormatting>
        <x14:conditionalFormatting xmlns:xm="http://schemas.microsoft.com/office/excel/2006/main">
          <x14:cfRule type="cellIs" priority="7956" operator="equal" id="{7562992D-4006-4FC1-9D5C-280D5332139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957" operator="equal" id="{8A9D6162-E778-45C6-9643-10238AD7F0D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958" operator="equal" id="{1B7FD8F3-9898-4702-A456-377B7A2F58B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959" operator="equal" id="{40BDFC40-36C9-4F5A-A80E-A2EC80FE843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O308</xm:sqref>
        </x14:conditionalFormatting>
        <x14:conditionalFormatting xmlns:xm="http://schemas.microsoft.com/office/excel/2006/main">
          <x14:cfRule type="cellIs" priority="7954" operator="equal" id="{96C250CC-5B22-41CB-8CE3-3169D2AFDB9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955" operator="equal" id="{8DCBB9C2-B0F5-463B-8A36-0BCF8AD5BC4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R308 Z308</xm:sqref>
        </x14:conditionalFormatting>
        <x14:conditionalFormatting xmlns:xm="http://schemas.microsoft.com/office/excel/2006/main">
          <x14:cfRule type="cellIs" priority="7953" operator="equal" id="{6D2FFC94-D491-45AE-8BD1-1538635786F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W308</xm:sqref>
        </x14:conditionalFormatting>
        <x14:conditionalFormatting xmlns:xm="http://schemas.microsoft.com/office/excel/2006/main">
          <x14:cfRule type="cellIs" priority="7963" operator="equal" id="{C5F57FC4-091A-4CCF-8673-0E9390C6176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964" operator="equal" id="{F3CB2748-E913-4DE6-A543-79D71BD3361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W308</xm:sqref>
        </x14:conditionalFormatting>
        <x14:conditionalFormatting xmlns:xm="http://schemas.microsoft.com/office/excel/2006/main">
          <x14:cfRule type="cellIs" priority="7939" operator="equal" id="{3DBC8EA5-A61E-4D09-B7BC-6E67CECD0526}">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M337</xm:sqref>
        </x14:conditionalFormatting>
        <x14:conditionalFormatting xmlns:xm="http://schemas.microsoft.com/office/excel/2006/main">
          <x14:cfRule type="cellIs" priority="7934" operator="equal" id="{B9FB0224-72FE-4295-BD2C-67BFCCF8B6F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935" operator="equal" id="{5C3AE92E-2D53-4E99-9DB1-6BEFF001DF7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936" operator="equal" id="{A5E4454E-EF02-401B-BAB1-B1E6C4D6751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M337</xm:sqref>
        </x14:conditionalFormatting>
        <x14:conditionalFormatting xmlns:xm="http://schemas.microsoft.com/office/excel/2006/main">
          <x14:cfRule type="cellIs" priority="7930" operator="equal" id="{742B4773-EEBF-428F-B9E0-ED30782CDD9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931" operator="equal" id="{26CC4460-D965-4F7A-9A7D-6A05FB773C7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932" operator="equal" id="{B752285C-2A7F-443A-B825-123361C1B3A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933" operator="equal" id="{9B5F42F6-9B89-4A74-93F9-23D99FC1DAB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O337</xm:sqref>
        </x14:conditionalFormatting>
        <x14:conditionalFormatting xmlns:xm="http://schemas.microsoft.com/office/excel/2006/main">
          <x14:cfRule type="cellIs" priority="7928" operator="equal" id="{DA00C6DC-944F-4FC9-9E86-6A657D0F32F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929" operator="equal" id="{FE0EE0DF-BEB5-48D1-B0AF-9B8E5D230DA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R337 Z337</xm:sqref>
        </x14:conditionalFormatting>
        <x14:conditionalFormatting xmlns:xm="http://schemas.microsoft.com/office/excel/2006/main">
          <x14:cfRule type="cellIs" priority="7927" operator="equal" id="{F4A38D22-C97C-48DE-B246-A32BE8840CE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W337</xm:sqref>
        </x14:conditionalFormatting>
        <x14:conditionalFormatting xmlns:xm="http://schemas.microsoft.com/office/excel/2006/main">
          <x14:cfRule type="cellIs" priority="7937" operator="equal" id="{FC72C2B9-25F0-4CC5-86FA-58EE986BA47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938" operator="equal" id="{D2F3A153-7D85-4B40-8395-0F270DA5C8B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W337</xm:sqref>
        </x14:conditionalFormatting>
        <x14:conditionalFormatting xmlns:xm="http://schemas.microsoft.com/office/excel/2006/main">
          <x14:cfRule type="cellIs" priority="7915" operator="equal" id="{A75D8AE0-831A-4DFD-BADD-76C913A23181}">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M198</xm:sqref>
        </x14:conditionalFormatting>
        <x14:conditionalFormatting xmlns:xm="http://schemas.microsoft.com/office/excel/2006/main">
          <x14:cfRule type="cellIs" priority="7922" operator="equal" id="{C8ADDDB2-1D3F-4FF7-A688-1FF6B262804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923" operator="equal" id="{DE67444E-D1E8-4009-93CA-1B1D57DB04B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924" operator="equal" id="{3CAE05BF-7B48-4464-90EB-BC3D4D0B668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M198</xm:sqref>
        </x14:conditionalFormatting>
        <x14:conditionalFormatting xmlns:xm="http://schemas.microsoft.com/office/excel/2006/main">
          <x14:cfRule type="cellIs" priority="7918" operator="equal" id="{2CACA181-686A-41FE-8C09-EE87FF27525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919" operator="equal" id="{B242F804-C7D3-4A3F-A573-234FF80B579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920" operator="equal" id="{A84F00A8-B9C2-4AF5-A2BA-368C036D69B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921" operator="equal" id="{33116573-7207-49F8-8873-B809AF8B6C10}">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O198</xm:sqref>
        </x14:conditionalFormatting>
        <x14:conditionalFormatting xmlns:xm="http://schemas.microsoft.com/office/excel/2006/main">
          <x14:cfRule type="cellIs" priority="7916" operator="equal" id="{477D1FEB-F71E-4923-B270-309B6B9F012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917" operator="equal" id="{7A9A91AB-6B1B-463F-8CAA-E23B48AF873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R198</xm:sqref>
        </x14:conditionalFormatting>
        <x14:conditionalFormatting xmlns:xm="http://schemas.microsoft.com/office/excel/2006/main">
          <x14:cfRule type="cellIs" priority="7925" operator="equal" id="{34791506-A6CC-4CD7-97D2-A71A256A080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926" operator="equal" id="{7DA819CC-6E9C-4602-A7F1-66F30D3036B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Z198 W198</xm:sqref>
        </x14:conditionalFormatting>
        <x14:conditionalFormatting xmlns:xm="http://schemas.microsoft.com/office/excel/2006/main">
          <x14:cfRule type="cellIs" priority="7850" operator="equal" id="{3D192A0C-8DB5-4367-8078-0A81C6C815D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851" operator="equal" id="{22214AF2-7742-4E4A-AF17-8229D84569E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852" operator="equal" id="{90316736-EBE3-49AB-AA69-A30D7472008F}">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853" operator="equal" id="{F764D1A4-5963-4BCB-8298-4C0E40D7FF0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M49</xm:sqref>
        </x14:conditionalFormatting>
        <x14:conditionalFormatting xmlns:xm="http://schemas.microsoft.com/office/excel/2006/main">
          <x14:cfRule type="cellIs" priority="7846" operator="equal" id="{347AD637-64BB-4D7C-93AD-4168B454CCD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847" operator="equal" id="{87C1A1BF-11AC-4DD7-B8BA-CE5F5557E5A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848" operator="equal" id="{07CFBFB9-88B4-4689-9DB8-605EECE35B5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849" operator="equal" id="{DD016061-5C63-4298-ABE2-DBBA2D7CBAF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O49</xm:sqref>
        </x14:conditionalFormatting>
        <x14:conditionalFormatting xmlns:xm="http://schemas.microsoft.com/office/excel/2006/main">
          <x14:cfRule type="cellIs" priority="7844" operator="equal" id="{A891476E-449A-46BF-AC75-FB4792726DE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845" operator="equal" id="{CA7478FD-1586-424A-8020-D13287C41BB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R49</xm:sqref>
        </x14:conditionalFormatting>
        <x14:conditionalFormatting xmlns:xm="http://schemas.microsoft.com/office/excel/2006/main">
          <x14:cfRule type="cellIs" priority="7854" operator="equal" id="{A244C239-251B-4B4C-8D45-BBFC2FEDB8D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855" operator="equal" id="{DCE7CDCE-861B-4F29-A16A-D593209753C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856" operator="equal" id="{96AF8345-4ED6-4736-B6BE-96A64B6B651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W49</xm:sqref>
        </x14:conditionalFormatting>
        <x14:conditionalFormatting xmlns:xm="http://schemas.microsoft.com/office/excel/2006/main">
          <x14:cfRule type="cellIs" priority="7832" operator="equal" id="{1FC58940-B480-4140-B458-F7FEB45E38B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M112</xm:sqref>
        </x14:conditionalFormatting>
        <x14:conditionalFormatting xmlns:xm="http://schemas.microsoft.com/office/excel/2006/main">
          <x14:cfRule type="cellIs" priority="7839" operator="equal" id="{2D55A224-0056-4AAB-B0EF-B0F84118691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840" operator="equal" id="{274B1285-BC7A-4F55-9507-8EE55132F6F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841" operator="equal" id="{8D90D399-9AF5-4677-8C25-028CA3E32D3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M112</xm:sqref>
        </x14:conditionalFormatting>
        <x14:conditionalFormatting xmlns:xm="http://schemas.microsoft.com/office/excel/2006/main">
          <x14:cfRule type="cellIs" priority="7835" operator="equal" id="{D70B30BA-510C-4607-BB9C-163453E39A3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836" operator="equal" id="{7720ED60-6DA5-4474-AE6C-BC37075552D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837" operator="equal" id="{483CAC83-9F2E-40C7-A10B-27293BDC20E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838" operator="equal" id="{E495F2F5-1925-4FE2-98E5-7BD4B921958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O112</xm:sqref>
        </x14:conditionalFormatting>
        <x14:conditionalFormatting xmlns:xm="http://schemas.microsoft.com/office/excel/2006/main">
          <x14:cfRule type="cellIs" priority="7833" operator="equal" id="{C53856E6-0123-4CAC-BCC6-B835062B4B0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834" operator="equal" id="{3C370985-1AA8-483D-8828-0A22D25FA60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R112</xm:sqref>
        </x14:conditionalFormatting>
        <x14:conditionalFormatting xmlns:xm="http://schemas.microsoft.com/office/excel/2006/main">
          <x14:cfRule type="cellIs" priority="7842" operator="equal" id="{92786F41-8F48-413D-8674-956B7A32081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843" operator="equal" id="{23E68B48-36C7-4FF1-B821-01A72753A41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Z112 W112</xm:sqref>
        </x14:conditionalFormatting>
        <x14:conditionalFormatting xmlns:xm="http://schemas.microsoft.com/office/excel/2006/main">
          <x14:cfRule type="cellIs" priority="7820" operator="equal" id="{62C22056-6331-4078-BA28-570904906D9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M405</xm:sqref>
        </x14:conditionalFormatting>
        <x14:conditionalFormatting xmlns:xm="http://schemas.microsoft.com/office/excel/2006/main">
          <x14:cfRule type="cellIs" priority="7827" operator="equal" id="{FF625FF4-3175-4206-B0D2-5134483277D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828" operator="equal" id="{D4AAC032-EDB2-4DD2-993C-9D2E11F39CE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829" operator="equal" id="{049FF7A0-72E6-4DC0-A39E-596524874ED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M405</xm:sqref>
        </x14:conditionalFormatting>
        <x14:conditionalFormatting xmlns:xm="http://schemas.microsoft.com/office/excel/2006/main">
          <x14:cfRule type="cellIs" priority="7823" operator="equal" id="{4563F4F0-1BE9-4108-9D39-78CB5923E2F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824" operator="equal" id="{48B72DCE-56FB-4566-82CE-D0D66281170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825" operator="equal" id="{D1D9DE75-5817-404B-B00F-B43655B3BC5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826" operator="equal" id="{586F69D4-8E02-4058-AED4-29B59F268C0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O405</xm:sqref>
        </x14:conditionalFormatting>
        <x14:conditionalFormatting xmlns:xm="http://schemas.microsoft.com/office/excel/2006/main">
          <x14:cfRule type="cellIs" priority="7821" operator="equal" id="{12A834C8-5616-4745-B44C-E84B323F294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822" operator="equal" id="{566A83F9-8E46-4723-90FA-CA2A4AA0223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R405</xm:sqref>
        </x14:conditionalFormatting>
        <x14:conditionalFormatting xmlns:xm="http://schemas.microsoft.com/office/excel/2006/main">
          <x14:cfRule type="cellIs" priority="7830" operator="equal" id="{1EEE19BF-01F7-4364-9214-3FC96107DD8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831" operator="equal" id="{D5AF0306-1B1F-4B7C-9A0E-A9C130EB0DE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Z405 W405</xm:sqref>
        </x14:conditionalFormatting>
        <x14:conditionalFormatting xmlns:xm="http://schemas.microsoft.com/office/excel/2006/main">
          <x14:cfRule type="cellIs" priority="7796" operator="equal" id="{04120B4F-232D-4C11-ABAB-66D0C6C28A9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M309</xm:sqref>
        </x14:conditionalFormatting>
        <x14:conditionalFormatting xmlns:xm="http://schemas.microsoft.com/office/excel/2006/main">
          <x14:cfRule type="cellIs" priority="7803" operator="equal" id="{E01687AB-157E-4A94-900D-CF58661D3FB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804" operator="equal" id="{D6539283-7DA0-46F9-BD35-7E60226D966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805" operator="equal" id="{AF63A6CA-A719-44BB-9164-2719CC0FA87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M309</xm:sqref>
        </x14:conditionalFormatting>
        <x14:conditionalFormatting xmlns:xm="http://schemas.microsoft.com/office/excel/2006/main">
          <x14:cfRule type="cellIs" priority="7799" operator="equal" id="{613F2E0A-1BDC-42DD-AE1F-1B8B7434CCA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800" operator="equal" id="{A7DFC7DC-3361-4960-96E3-04FBDA318B4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801" operator="equal" id="{8E3EE977-EF1D-4C61-8664-536939A7A4B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802" operator="equal" id="{3D53C1C2-890A-41A5-8ED4-0F1385B1CA5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O309</xm:sqref>
        </x14:conditionalFormatting>
        <x14:conditionalFormatting xmlns:xm="http://schemas.microsoft.com/office/excel/2006/main">
          <x14:cfRule type="cellIs" priority="7797" operator="equal" id="{0188947C-D896-4E47-9A9B-3FC1B659DEF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798" operator="equal" id="{96F60E46-1566-4B93-8DC3-094F10DBF44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R309</xm:sqref>
        </x14:conditionalFormatting>
        <x14:conditionalFormatting xmlns:xm="http://schemas.microsoft.com/office/excel/2006/main">
          <x14:cfRule type="cellIs" priority="7806" operator="equal" id="{DD13F490-6C59-42D1-9C08-F80EA0ECBA5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807" operator="equal" id="{DD47B3AB-6DA2-42EA-B2E5-FF695D08510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Z309 W309</xm:sqref>
        </x14:conditionalFormatting>
        <x14:conditionalFormatting xmlns:xm="http://schemas.microsoft.com/office/excel/2006/main">
          <x14:cfRule type="cellIs" priority="7733" operator="equal" id="{3F71E99E-8F3F-40A2-A770-5D436A830C4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734" operator="equal" id="{CB1F091B-3063-49E9-BC25-8E5C0096417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Z81</xm:sqref>
        </x14:conditionalFormatting>
        <x14:conditionalFormatting xmlns:xm="http://schemas.microsoft.com/office/excel/2006/main">
          <x14:cfRule type="cellIs" priority="7794" operator="equal" id="{CA036F3C-D5CA-42DA-8DE3-2AFE46585FC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795" operator="equal" id="{CC2CFF5C-6402-4E02-8B81-EF680B41267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Z169 W169</xm:sqref>
        </x14:conditionalFormatting>
        <x14:conditionalFormatting xmlns:xm="http://schemas.microsoft.com/office/excel/2006/main">
          <x14:cfRule type="cellIs" priority="7772" operator="equal" id="{0A2FB663-CE55-4A47-864D-3CFE0A5EA90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M338</xm:sqref>
        </x14:conditionalFormatting>
        <x14:conditionalFormatting xmlns:xm="http://schemas.microsoft.com/office/excel/2006/main">
          <x14:cfRule type="cellIs" priority="7779" operator="equal" id="{24BA6BB0-75AE-4F6B-BB5F-C5C5D945315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780" operator="equal" id="{B6A2FF6D-0887-48F1-9C4D-9BED5684313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781" operator="equal" id="{10DBC60F-8326-465B-9B4C-D01A378F482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M338</xm:sqref>
        </x14:conditionalFormatting>
        <x14:conditionalFormatting xmlns:xm="http://schemas.microsoft.com/office/excel/2006/main">
          <x14:cfRule type="cellIs" priority="7775" operator="equal" id="{379CCBCE-8EB3-4610-8FB7-51B97A0882CA}">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776" operator="equal" id="{A9703FF7-A3F7-40C7-94D7-DB349D64F13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777" operator="equal" id="{85F23FD4-1E07-4B71-AE39-F102DFA18CE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778" operator="equal" id="{89103DAC-48C2-4395-BE9A-0381E41FD21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O338</xm:sqref>
        </x14:conditionalFormatting>
        <x14:conditionalFormatting xmlns:xm="http://schemas.microsoft.com/office/excel/2006/main">
          <x14:cfRule type="cellIs" priority="7773" operator="equal" id="{CDFBEF89-7D45-4988-B1FA-343A85E6115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774" operator="equal" id="{E057F4CF-9181-4B75-9BBF-34537993729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R338</xm:sqref>
        </x14:conditionalFormatting>
        <x14:conditionalFormatting xmlns:xm="http://schemas.microsoft.com/office/excel/2006/main">
          <x14:cfRule type="cellIs" priority="7782" operator="equal" id="{861F82E3-10D4-419A-AF77-205621ACF1B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783" operator="equal" id="{03845401-BF9D-44B4-8D7E-35CFC212FBD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Z338 W338</xm:sqref>
        </x14:conditionalFormatting>
        <x14:conditionalFormatting xmlns:xm="http://schemas.microsoft.com/office/excel/2006/main">
          <x14:cfRule type="cellIs" priority="7759" operator="equal" id="{C1809E99-9E51-4BFC-87DD-20BF5A749AF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760" operator="equal" id="{AB03E31D-7D58-4897-8497-61B162D8A1B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Z22</xm:sqref>
        </x14:conditionalFormatting>
        <x14:conditionalFormatting xmlns:xm="http://schemas.microsoft.com/office/excel/2006/main">
          <x14:cfRule type="cellIs" priority="7769" operator="equal" id="{82E8F504-7BB7-41AA-8AE2-429306CBE0F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W22</xm:sqref>
        </x14:conditionalFormatting>
        <x14:conditionalFormatting xmlns:xm="http://schemas.microsoft.com/office/excel/2006/main">
          <x14:cfRule type="cellIs" priority="7770" operator="equal" id="{18CFF12D-5005-4ACD-A51C-E7462EAE17C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771" operator="equal" id="{2F44AD12-5F37-4082-BC45-41925A40DA7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W22</xm:sqref>
        </x14:conditionalFormatting>
        <x14:conditionalFormatting xmlns:xm="http://schemas.microsoft.com/office/excel/2006/main">
          <x14:cfRule type="cellIs" priority="7743" operator="equal" id="{447C3C0D-5847-405A-9DA5-888917AF46E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W81</xm:sqref>
        </x14:conditionalFormatting>
        <x14:conditionalFormatting xmlns:xm="http://schemas.microsoft.com/office/excel/2006/main">
          <x14:cfRule type="cellIs" priority="7744" operator="equal" id="{64EE82A4-CE66-480E-BE3D-7D648109394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745" operator="equal" id="{5BC50317-41BA-4226-AC10-E1EF233C2F3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W81</xm:sqref>
        </x14:conditionalFormatting>
        <x14:conditionalFormatting xmlns:xm="http://schemas.microsoft.com/office/excel/2006/main">
          <x14:cfRule type="cellIs" priority="7707" operator="equal" id="{434D2C4A-FC5D-4FD8-BCAD-F6F58F7D056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708" operator="equal" id="{E59126E2-E5D5-4BE9-8CEA-0DD36A9C9D0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Z259</xm:sqref>
        </x14:conditionalFormatting>
        <x14:conditionalFormatting xmlns:xm="http://schemas.microsoft.com/office/excel/2006/main">
          <x14:cfRule type="cellIs" priority="7717" operator="equal" id="{2687F35A-2EF5-4B54-9F8E-7DA5DC7B7AE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W259</xm:sqref>
        </x14:conditionalFormatting>
        <x14:conditionalFormatting xmlns:xm="http://schemas.microsoft.com/office/excel/2006/main">
          <x14:cfRule type="cellIs" priority="7718" operator="equal" id="{1935A7BD-FF07-41AD-A513-4F5E51592EA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719" operator="equal" id="{34893791-54FE-49BB-B4FB-11E50FFE040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W259</xm:sqref>
        </x14:conditionalFormatting>
        <x14:conditionalFormatting xmlns:xm="http://schemas.microsoft.com/office/excel/2006/main">
          <x14:cfRule type="cellIs" priority="7681" operator="equal" id="{700841FE-5A6C-45AE-AD12-5464467C04C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682" operator="equal" id="{5672F602-327A-426E-92A0-0C4865194B2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Z406</xm:sqref>
        </x14:conditionalFormatting>
        <x14:conditionalFormatting xmlns:xm="http://schemas.microsoft.com/office/excel/2006/main">
          <x14:cfRule type="cellIs" priority="7691" operator="equal" id="{D082CB02-422B-479A-BA70-C1C6BB178C9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W406</xm:sqref>
        </x14:conditionalFormatting>
        <x14:conditionalFormatting xmlns:xm="http://schemas.microsoft.com/office/excel/2006/main">
          <x14:cfRule type="cellIs" priority="7692" operator="equal" id="{BFDCB6F4-D71D-45E1-9EB0-C3B80BF5CEF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693" operator="equal" id="{A720A041-CACE-4CCA-B561-23AC941B9E6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W406</xm:sqref>
        </x14:conditionalFormatting>
        <x14:conditionalFormatting xmlns:xm="http://schemas.microsoft.com/office/excel/2006/main">
          <x14:cfRule type="cellIs" priority="7638" operator="equal" id="{4F55E084-55EF-42BB-AA13-CB5BE99242E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M22</xm:sqref>
        </x14:conditionalFormatting>
        <x14:conditionalFormatting xmlns:xm="http://schemas.microsoft.com/office/excel/2006/main">
          <x14:cfRule type="cellIs" priority="7639" operator="equal" id="{9923A1E7-B007-4146-AA67-5889790668E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640" operator="equal" id="{3D436B6A-F03C-4117-AB4D-825EBE47654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641" operator="equal" id="{A0651E44-7779-47FA-B00B-709FA1C00C6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M22</xm:sqref>
        </x14:conditionalFormatting>
        <x14:conditionalFormatting xmlns:xm="http://schemas.microsoft.com/office/excel/2006/main">
          <x14:cfRule type="cellIs" priority="7634" operator="equal" id="{30718B52-C3CE-4F31-84F2-355F58C14DE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635" operator="equal" id="{6D06807C-9025-4900-84F6-92F8245DFDD0}">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636" operator="equal" id="{73B31863-9E82-4AF3-AD52-90F644A8ADD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637" operator="equal" id="{158C1B71-87D0-41A0-8D85-AD2C8412858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O22</xm:sqref>
        </x14:conditionalFormatting>
        <x14:conditionalFormatting xmlns:xm="http://schemas.microsoft.com/office/excel/2006/main">
          <x14:cfRule type="cellIs" priority="7632" operator="equal" id="{E7376667-D833-42F3-8B23-CE1FFEF2E52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633" operator="equal" id="{A9741F67-06A4-4ED3-B9DE-641EE1F4B6F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R22</xm:sqref>
        </x14:conditionalFormatting>
        <x14:conditionalFormatting xmlns:xm="http://schemas.microsoft.com/office/excel/2006/main">
          <x14:cfRule type="cellIs" priority="7628" operator="equal" id="{0ADF98F6-C8D4-4EBA-9A3E-1DE61BFB803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M81</xm:sqref>
        </x14:conditionalFormatting>
        <x14:conditionalFormatting xmlns:xm="http://schemas.microsoft.com/office/excel/2006/main">
          <x14:cfRule type="cellIs" priority="7629" operator="equal" id="{EA5D1BC2-DADB-40FD-B912-A1080EA8DFF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630" operator="equal" id="{AF421A0A-28C9-4B8C-A3EE-56DAECB5C1C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631" operator="equal" id="{E19647D9-633F-4F59-A82A-D094F896F99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M81</xm:sqref>
        </x14:conditionalFormatting>
        <x14:conditionalFormatting xmlns:xm="http://schemas.microsoft.com/office/excel/2006/main">
          <x14:cfRule type="cellIs" priority="7624" operator="equal" id="{CDFC1AC6-76D8-4679-A312-AA73D648E75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625" operator="equal" id="{6DD4D18E-267D-479A-A354-78A9D665265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626" operator="equal" id="{0B8023B4-3F8C-4A0B-AA0E-C4E9CB2D638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627" operator="equal" id="{AD5096F6-4DC2-48FD-AD86-ED16644CC25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O81</xm:sqref>
        </x14:conditionalFormatting>
        <x14:conditionalFormatting xmlns:xm="http://schemas.microsoft.com/office/excel/2006/main">
          <x14:cfRule type="cellIs" priority="7622" operator="equal" id="{604FA7F0-B3A1-4AAF-B2CF-C3A3136534E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623" operator="equal" id="{E0A8B393-18E8-428B-8638-BAF3B4A6986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R81</xm:sqref>
        </x14:conditionalFormatting>
        <x14:conditionalFormatting xmlns:xm="http://schemas.microsoft.com/office/excel/2006/main">
          <x14:cfRule type="cellIs" priority="7610" operator="equal" id="{7144E1A4-C0E3-4211-8275-CF4B8A66F2F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611" operator="equal" id="{1B7416A2-AB4F-4B10-BB9A-0AF9DA8AE92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612" operator="equal" id="{2424D33A-20D9-460C-9E2E-C3F9E9C1971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M406</xm:sqref>
        </x14:conditionalFormatting>
        <x14:conditionalFormatting xmlns:xm="http://schemas.microsoft.com/office/excel/2006/main">
          <x14:cfRule type="cellIs" priority="7606" operator="equal" id="{183ABD87-9659-49AD-BFA0-22220921861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607" operator="equal" id="{AD63F7F8-605E-4D8B-8BB3-B9BA10CA09B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608" operator="equal" id="{3C960E0C-81E8-4F0D-A449-48942B558B1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609" operator="equal" id="{42200B85-F277-4730-A4B7-38D051F416D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O406</xm:sqref>
        </x14:conditionalFormatting>
        <x14:conditionalFormatting xmlns:xm="http://schemas.microsoft.com/office/excel/2006/main">
          <x14:cfRule type="cellIs" priority="7604" operator="equal" id="{38CE8CDE-2E92-45A7-875A-4AB89DEE144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605" operator="equal" id="{268AA2F3-3C03-4AAE-B8CF-5D8C5C7DECB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R406</xm:sqref>
        </x14:conditionalFormatting>
        <x14:conditionalFormatting xmlns:xm="http://schemas.microsoft.com/office/excel/2006/main">
          <x14:cfRule type="cellIs" priority="7582" operator="equal" id="{5B189B69-F281-47FD-9342-158360A5A916}">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M259</xm:sqref>
        </x14:conditionalFormatting>
        <x14:conditionalFormatting xmlns:xm="http://schemas.microsoft.com/office/excel/2006/main">
          <x14:cfRule type="cellIs" priority="7583" operator="equal" id="{C2A55C28-AEFC-4FA1-90C2-F0EBAAC2C06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584" operator="equal" id="{8181E8CD-3F63-4218-97D4-46CC86764C6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585" operator="equal" id="{F06506E9-9C3F-4EDC-A236-2279C4E720C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M259</xm:sqref>
        </x14:conditionalFormatting>
        <x14:conditionalFormatting xmlns:xm="http://schemas.microsoft.com/office/excel/2006/main">
          <x14:cfRule type="cellIs" priority="7421" operator="equal" id="{686F1C97-3E94-4668-BA6A-FAF088E559E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M115</xm:sqref>
        </x14:conditionalFormatting>
        <x14:conditionalFormatting xmlns:xm="http://schemas.microsoft.com/office/excel/2006/main">
          <x14:cfRule type="cellIs" priority="7081" operator="equal" id="{7DFD7855-C0F3-41E9-A03F-1508C45C4AC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82" operator="equal" id="{EF00A316-DF37-4A5C-9FB0-27FFCB5A09D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W465</xm:sqref>
        </x14:conditionalFormatting>
        <x14:conditionalFormatting xmlns:xm="http://schemas.microsoft.com/office/excel/2006/main">
          <x14:cfRule type="cellIs" priority="7428" operator="equal" id="{3471E316-5647-47A2-B543-F86D59248EF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429" operator="equal" id="{25C19BBB-A8B2-4825-8609-06FE3A2A9EA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430" operator="equal" id="{47FAE03E-680E-4F06-B069-78774166CDA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M115</xm:sqref>
        </x14:conditionalFormatting>
        <x14:conditionalFormatting xmlns:xm="http://schemas.microsoft.com/office/excel/2006/main">
          <x14:cfRule type="cellIs" priority="7424" operator="equal" id="{A72BDFD9-2052-46D0-9654-4681258E4C4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425" operator="equal" id="{4FEE54C2-F628-4ACD-BA48-3ED24FF78B4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426" operator="equal" id="{3D263201-3564-4ADD-B997-A871CA92BF0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427" operator="equal" id="{712D768A-369C-4631-84B8-DF6390A8FBF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O115</xm:sqref>
        </x14:conditionalFormatting>
        <x14:conditionalFormatting xmlns:xm="http://schemas.microsoft.com/office/excel/2006/main">
          <x14:cfRule type="cellIs" priority="7431" operator="equal" id="{B6DF08E7-19FE-4D9A-BBE0-7C705672587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432" operator="equal" id="{5BC2439B-3436-4195-96DF-E8F336B332E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W115</xm:sqref>
        </x14:conditionalFormatting>
        <x14:conditionalFormatting xmlns:xm="http://schemas.microsoft.com/office/excel/2006/main">
          <x14:cfRule type="cellIs" priority="7422" operator="equal" id="{307EC915-7693-40D3-A9A2-F597C175F54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423" operator="equal" id="{2D77C583-0AD5-4E08-B5EA-9A28EBA7442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Z115 R115</xm:sqref>
        </x14:conditionalFormatting>
        <x14:conditionalFormatting xmlns:xm="http://schemas.microsoft.com/office/excel/2006/main">
          <x14:cfRule type="cellIs" priority="7118" operator="equal" id="{F62C66EB-3238-4777-BB09-77D01A3D4C5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19" operator="equal" id="{4DEE0313-612B-4195-9ADB-338E4B7E468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R459</xm:sqref>
        </x14:conditionalFormatting>
        <x14:conditionalFormatting xmlns:xm="http://schemas.microsoft.com/office/excel/2006/main">
          <x14:cfRule type="cellIs" priority="7114" operator="equal" id="{2C7217E4-D840-469D-81DE-6BF39DB5C1C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15" operator="equal" id="{1787D0C4-7C7A-4A6D-AE33-D9B12F7D500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W450</xm:sqref>
        </x14:conditionalFormatting>
        <x14:conditionalFormatting xmlns:xm="http://schemas.microsoft.com/office/excel/2006/main">
          <x14:cfRule type="cellIs" priority="7162" operator="equal" id="{1C5577B4-08BD-425C-8D69-DAE1E99C766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M344</xm:sqref>
        </x14:conditionalFormatting>
        <x14:conditionalFormatting xmlns:xm="http://schemas.microsoft.com/office/excel/2006/main">
          <x14:cfRule type="cellIs" priority="7173" operator="equal" id="{7964FACA-5746-4C88-8B89-4CDA44DAEA1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174" operator="equal" id="{6C3E61EF-40DB-41F3-8A1F-EABB7D70D0B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75" operator="equal" id="{12E3761D-BCA4-49A2-9996-281D6CB6C84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M344</xm:sqref>
        </x14:conditionalFormatting>
        <x14:conditionalFormatting xmlns:xm="http://schemas.microsoft.com/office/excel/2006/main">
          <x14:cfRule type="cellIs" priority="7169" operator="equal" id="{49A50B15-A20F-4B26-A51B-DCCDD70B4E9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170" operator="equal" id="{D6291082-8561-4785-9D70-995A72D83F0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171" operator="equal" id="{994B1B73-055B-462E-BB39-08D9F166B5A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72" operator="equal" id="{A7B47B44-822A-484B-A80B-CE4CCC14613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O344</xm:sqref>
        </x14:conditionalFormatting>
        <x14:conditionalFormatting xmlns:xm="http://schemas.microsoft.com/office/excel/2006/main">
          <x14:cfRule type="cellIs" priority="7167" operator="equal" id="{D66F2D24-EE0E-4497-AC28-1AC0AECC188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68" operator="equal" id="{841D3A26-9EE6-47F1-B292-F742D8EF5AF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R344</xm:sqref>
        </x14:conditionalFormatting>
        <x14:conditionalFormatting xmlns:xm="http://schemas.microsoft.com/office/excel/2006/main">
          <x14:cfRule type="cellIs" priority="7165" operator="equal" id="{69F04601-E24C-4F74-B69C-8A6CD879B18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66" operator="equal" id="{2EC0F118-3899-47CF-9E6F-6522DA85659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W344</xm:sqref>
        </x14:conditionalFormatting>
        <x14:conditionalFormatting xmlns:xm="http://schemas.microsoft.com/office/excel/2006/main">
          <x14:cfRule type="cellIs" priority="7163" operator="equal" id="{73A7255C-7762-4F96-BC4C-B6F86CAD7D0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64" operator="equal" id="{720F3B13-38B4-4079-8665-84C90A66EBC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Z344</xm:sqref>
        </x14:conditionalFormatting>
        <x14:conditionalFormatting xmlns:xm="http://schemas.microsoft.com/office/excel/2006/main">
          <x14:cfRule type="cellIs" priority="7149" operator="equal" id="{A106D7E3-3C63-41A0-B8F2-689F1A8506FE}">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M64</xm:sqref>
        </x14:conditionalFormatting>
        <x14:conditionalFormatting xmlns:xm="http://schemas.microsoft.com/office/excel/2006/main">
          <x14:cfRule type="cellIs" priority="7150" operator="equal" id="{6E8273BD-7F54-4F4F-80A0-C327A43FE6B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M64</xm:sqref>
        </x14:conditionalFormatting>
        <x14:conditionalFormatting xmlns:xm="http://schemas.microsoft.com/office/excel/2006/main">
          <x14:cfRule type="cellIs" priority="7157" operator="equal" id="{F48541FA-A484-49CE-86D6-932E0675CD7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158" operator="equal" id="{014158CC-1901-4B16-A52D-A5A9DBB6D0A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59" operator="equal" id="{BC54E7B3-4A0A-4957-A445-61D1922C520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M64</xm:sqref>
        </x14:conditionalFormatting>
        <x14:conditionalFormatting xmlns:xm="http://schemas.microsoft.com/office/excel/2006/main">
          <x14:cfRule type="cellIs" priority="7148" operator="equal" id="{EEEEDFB5-BA04-4813-BF79-1FDBF4D1371C}">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O64</xm:sqref>
        </x14:conditionalFormatting>
        <x14:conditionalFormatting xmlns:xm="http://schemas.microsoft.com/office/excel/2006/main">
          <x14:cfRule type="cellIs" priority="7153" operator="equal" id="{98033C78-AC74-4577-9BEA-8A7FD0291B5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154" operator="equal" id="{68B93F5B-A401-43DF-A521-7ED518E3A4A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155" operator="equal" id="{0FA9582C-164D-4D04-8648-4B7D72147CE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56" operator="equal" id="{2FEC8F69-1ABB-473F-A6D5-D777CD3191C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O64</xm:sqref>
        </x14:conditionalFormatting>
        <x14:conditionalFormatting xmlns:xm="http://schemas.microsoft.com/office/excel/2006/main">
          <x14:cfRule type="cellIs" priority="7146" operator="equal" id="{E7AA6D99-2B53-47B0-B516-057B62A8242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R64 W64 Z64</xm:sqref>
        </x14:conditionalFormatting>
        <x14:conditionalFormatting xmlns:xm="http://schemas.microsoft.com/office/excel/2006/main">
          <x14:cfRule type="cellIs" priority="7147" operator="equal" id="{9B28509E-BD2B-4514-AEAD-317C2EC6555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W64 Z64 R64</xm:sqref>
        </x14:conditionalFormatting>
        <x14:conditionalFormatting xmlns:xm="http://schemas.microsoft.com/office/excel/2006/main">
          <x14:cfRule type="cellIs" priority="7151" operator="equal" id="{3CEF19D4-BD57-4625-85DD-65432CE648E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52" operator="equal" id="{F5BB8BB1-A150-4673-8BB5-16CE7348821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R64</xm:sqref>
        </x14:conditionalFormatting>
        <x14:conditionalFormatting xmlns:xm="http://schemas.microsoft.com/office/excel/2006/main">
          <x14:cfRule type="cellIs" priority="7160" operator="equal" id="{0FEB3758-C3EF-4B4D-ABB6-8F1B9168780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61" operator="equal" id="{C74C4AC9-DA0B-4A00-8D31-4F501B44CBA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Z64 W64</xm:sqref>
        </x14:conditionalFormatting>
        <x14:conditionalFormatting xmlns:xm="http://schemas.microsoft.com/office/excel/2006/main">
          <x14:cfRule type="cellIs" priority="6959" operator="equal" id="{E4921C35-81D4-4982-A687-9DF614D6A325}">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M449:M450</xm:sqref>
        </x14:conditionalFormatting>
        <x14:conditionalFormatting xmlns:xm="http://schemas.microsoft.com/office/excel/2006/main">
          <x14:cfRule type="cellIs" priority="7142" operator="equal" id="{23C9F962-D096-48E5-AA44-229A25ABFEA6}">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M459</xm:sqref>
        </x14:conditionalFormatting>
        <x14:conditionalFormatting xmlns:xm="http://schemas.microsoft.com/office/excel/2006/main">
          <x14:cfRule type="cellIs" priority="6976" operator="equal" id="{28AB7925-E3A1-4CA1-9893-6DFC48CE20A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M449:M450</xm:sqref>
        </x14:conditionalFormatting>
        <x14:conditionalFormatting xmlns:xm="http://schemas.microsoft.com/office/excel/2006/main">
          <x14:cfRule type="cellIs" priority="7076" operator="equal" id="{6B35EA36-5428-4D89-BA63-3DEA6855E97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077" operator="equal" id="{EFE22DCD-AAA3-4B13-9B7E-236C3BE101C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78" operator="equal" id="{AB10E1DA-42BD-42F0-9D18-D932D31D7C6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M449</xm:sqref>
        </x14:conditionalFormatting>
        <x14:conditionalFormatting xmlns:xm="http://schemas.microsoft.com/office/excel/2006/main">
          <x14:cfRule type="cellIs" priority="7111" operator="equal" id="{6BDB4778-7AA3-4F13-BFC8-DC90F849FEE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112" operator="equal" id="{F8C0343E-95CA-45BC-9A6A-AC9C59C3332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13" operator="equal" id="{35AE3736-9B72-4667-B76B-6B4644D964A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M450</xm:sqref>
        </x14:conditionalFormatting>
        <x14:conditionalFormatting xmlns:xm="http://schemas.microsoft.com/office/excel/2006/main">
          <x14:cfRule type="cellIs" priority="7124" operator="equal" id="{CE848FF2-BE01-458E-83D3-B8F37456474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125" operator="equal" id="{00BDDF00-3CD7-44F0-80F5-B706832A880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26" operator="equal" id="{BFF627AA-B0A7-4959-96E0-67EFEA67F0E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M459</xm:sqref>
        </x14:conditionalFormatting>
        <x14:conditionalFormatting xmlns:xm="http://schemas.microsoft.com/office/excel/2006/main">
          <x14:cfRule type="cellIs" priority="7089" operator="equal" id="{82E2245B-D688-455D-9E81-1E197A06595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090" operator="equal" id="{09DC6F6C-24A9-4C15-9C27-A4C469C8C9C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91" operator="equal" id="{982E1A27-42CE-4460-9B40-3B8AA64210C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M465</xm:sqref>
        </x14:conditionalFormatting>
        <x14:conditionalFormatting xmlns:xm="http://schemas.microsoft.com/office/excel/2006/main">
          <x14:cfRule type="cellIs" priority="7054" operator="equal" id="{7CFB542E-F203-4C87-84DC-A7C0F5ED5EE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055" operator="equal" id="{16BD57E9-DB6B-4534-AD5C-E42710A69F7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56" operator="equal" id="{1E9B1A65-3165-4142-9E76-E485996E37E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M468</xm:sqref>
        </x14:conditionalFormatting>
        <x14:conditionalFormatting xmlns:xm="http://schemas.microsoft.com/office/excel/2006/main">
          <x14:cfRule type="cellIs" priority="7098" operator="equal" id="{75FF52D4-0CBC-4366-B084-B5F77B6E054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099" operator="equal" id="{5D161DA2-BCC6-4541-9413-8145D666999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00" operator="equal" id="{68258415-1AAA-4D7C-B6EB-586BC1E83AE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M469</xm:sqref>
        </x14:conditionalFormatting>
        <x14:conditionalFormatting xmlns:xm="http://schemas.microsoft.com/office/excel/2006/main">
          <x14:cfRule type="cellIs" priority="7137" operator="equal" id="{6BD4607E-37F3-4B99-8B9F-4264D2F4F56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138" operator="equal" id="{A08CEE39-B001-44E6-BAC1-A748603BEBF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39" operator="equal" id="{2E0A610F-1364-4DE5-99FE-B1F71F879DD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M470</xm:sqref>
        </x14:conditionalFormatting>
        <x14:conditionalFormatting xmlns:xm="http://schemas.microsoft.com/office/excel/2006/main">
          <x14:cfRule type="cellIs" priority="7043" operator="equal" id="{E4943FD5-8B40-4567-BBB6-7F99CA6C45F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044" operator="equal" id="{5A31D617-2EA0-4FF4-832A-A1F2E1B3926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45" operator="equal" id="{C1A651C1-A7E3-459D-A991-FD02E435F37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M471</xm:sqref>
        </x14:conditionalFormatting>
        <x14:conditionalFormatting xmlns:xm="http://schemas.microsoft.com/office/excel/2006/main">
          <x14:cfRule type="cellIs" priority="7021" operator="equal" id="{B550FCB3-9703-4814-ABE2-E84F14C94A2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022" operator="equal" id="{E8014E3A-3779-4773-993A-8606C6C40B3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23" operator="equal" id="{18CDBA09-FAC9-4081-A9FE-4931F62190D5}">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M472:M473</xm:sqref>
        </x14:conditionalFormatting>
        <x14:conditionalFormatting xmlns:xm="http://schemas.microsoft.com/office/excel/2006/main">
          <x14:cfRule type="cellIs" priority="6954" operator="equal" id="{7C062D73-C25D-4860-A46A-4A751646C4EB}">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O449:O450</xm:sqref>
        </x14:conditionalFormatting>
        <x14:conditionalFormatting xmlns:xm="http://schemas.microsoft.com/office/excel/2006/main">
          <x14:cfRule type="cellIs" priority="7072" operator="equal" id="{89DD080B-075C-41C5-8790-1F64EA443B3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073" operator="equal" id="{E61D864D-2B74-44D2-A3B0-45187A6DC75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074" operator="equal" id="{30F1F8C0-A6CB-446E-B4AE-BED84329670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75" operator="equal" id="{82D1B793-3273-4582-89A1-7566ECB0791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O449</xm:sqref>
        </x14:conditionalFormatting>
        <x14:conditionalFormatting xmlns:xm="http://schemas.microsoft.com/office/excel/2006/main">
          <x14:cfRule type="cellIs" priority="7107" operator="equal" id="{69C2A0F7-293A-4CE9-A31F-B732D443C93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108" operator="equal" id="{F8465F98-4747-4B19-830E-734CF97DDBC0}">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109" operator="equal" id="{F89EE25C-1437-4AB4-A042-0DF80612458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10" operator="equal" id="{5C5558DF-BFEF-43E0-AAB6-6A71C2BD5DC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O450</xm:sqref>
        </x14:conditionalFormatting>
        <x14:conditionalFormatting xmlns:xm="http://schemas.microsoft.com/office/excel/2006/main">
          <x14:cfRule type="cellIs" priority="7120" operator="equal" id="{D1A25E5A-4F17-4BFF-A1D2-1585EB10528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121" operator="equal" id="{072950DC-078C-4AFB-B426-7642F14EBDC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122" operator="equal" id="{FF7103AA-5A36-44B7-94ED-2E029C6CED1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23" operator="equal" id="{4056FA17-F5B1-4674-BCDE-DBFEF6302AC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O459</xm:sqref>
        </x14:conditionalFormatting>
        <x14:conditionalFormatting xmlns:xm="http://schemas.microsoft.com/office/excel/2006/main">
          <x14:cfRule type="cellIs" priority="7085" operator="equal" id="{20E96215-3233-4A70-923F-44D984B043E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086" operator="equal" id="{4850B9C4-CB7D-4343-BB11-31AA0F1704D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087" operator="equal" id="{A459CCEE-65AC-4684-8D51-C91E36B2A27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88" operator="equal" id="{5A44419F-375D-4095-9CD0-82581EDB484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O465</xm:sqref>
        </x14:conditionalFormatting>
        <x14:conditionalFormatting xmlns:xm="http://schemas.microsoft.com/office/excel/2006/main">
          <x14:cfRule type="cellIs" priority="7050" operator="equal" id="{4CC6D1D4-D342-43CD-92A6-52E6884BD2A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051" operator="equal" id="{CA0F5CE8-0188-4ABA-BA53-11260D75AC5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052" operator="equal" id="{BE308A58-6F6F-4DE0-BABA-3C02C501A58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53" operator="equal" id="{28EA3ACF-366A-4B69-B618-AF4BB70F2B0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O468</xm:sqref>
        </x14:conditionalFormatting>
        <x14:conditionalFormatting xmlns:xm="http://schemas.microsoft.com/office/excel/2006/main">
          <x14:cfRule type="cellIs" priority="7094" operator="equal" id="{6A3EA2C4-A748-406B-9017-A1219A38D5E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095" operator="equal" id="{3338B008-0BD9-4DBB-B8EA-842613A0962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096" operator="equal" id="{898632E6-EE1D-46C3-A68C-2E69D198620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97" operator="equal" id="{8B78E5B6-921B-4D3E-8909-6FF2D092636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O469</xm:sqref>
        </x14:conditionalFormatting>
        <x14:conditionalFormatting xmlns:xm="http://schemas.microsoft.com/office/excel/2006/main">
          <x14:cfRule type="cellIs" priority="7133" operator="equal" id="{16160D2E-F462-4093-AD60-9FAE1F94F6AA}">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134" operator="equal" id="{EB0CF3E8-86DF-42D5-BC2D-F4F4C5B2189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135" operator="equal" id="{36C929B1-EB3B-447F-A3EE-A3078031ED0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36" operator="equal" id="{6CD14D28-8F8C-4813-A3E7-86C9896C06A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O470</xm:sqref>
        </x14:conditionalFormatting>
        <x14:conditionalFormatting xmlns:xm="http://schemas.microsoft.com/office/excel/2006/main">
          <x14:cfRule type="cellIs" priority="7039" operator="equal" id="{9E67F45C-AC06-49B8-80EB-FD9649275D9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040" operator="equal" id="{CF6D400B-960F-4740-A368-645C7FEFFF4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041" operator="equal" id="{9FCC3F65-DACB-4A72-BA11-C6C83A8801F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42" operator="equal" id="{9AE34392-AFE7-4D25-B026-56DF368A1F8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O471</xm:sqref>
        </x14:conditionalFormatting>
        <x14:conditionalFormatting xmlns:xm="http://schemas.microsoft.com/office/excel/2006/main">
          <x14:cfRule type="cellIs" priority="7017" operator="equal" id="{627A311C-47BE-4D82-B922-63348ADC387C}">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018" operator="equal" id="{3A7E8D18-2E6E-4755-98BB-21DD525F484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019" operator="equal" id="{AF4F94AB-9CFE-4FC3-827B-C7E6A19D0DD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20" operator="equal" id="{6147900E-8CD1-45F3-858B-9F82BA84ABB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O472:O473</xm:sqref>
        </x14:conditionalFormatting>
        <x14:conditionalFormatting xmlns:xm="http://schemas.microsoft.com/office/excel/2006/main">
          <x14:cfRule type="cellIs" priority="6950" operator="equal" id="{08625D04-B57E-47E0-A4A7-24B6CBE1FF2B}">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R449:R450 W449:W451 Z449:Z451</xm:sqref>
        </x14:conditionalFormatting>
        <x14:conditionalFormatting xmlns:xm="http://schemas.microsoft.com/office/excel/2006/main">
          <x14:cfRule type="cellIs" priority="6951" operator="equal" id="{B82CC0E6-6191-4F47-8786-90B89202532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W449:W451 W458:W459 W461 Z449:Z451 R449:R450</xm:sqref>
        </x14:conditionalFormatting>
        <x14:conditionalFormatting xmlns:xm="http://schemas.microsoft.com/office/excel/2006/main">
          <x14:cfRule type="cellIs" priority="7070" operator="equal" id="{53F1D15E-C09D-46D9-80D1-FE2778DC3BE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71" operator="equal" id="{C487C0E4-5094-4650-AD72-86D52D0F570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R449</xm:sqref>
        </x14:conditionalFormatting>
        <x14:conditionalFormatting xmlns:xm="http://schemas.microsoft.com/office/excel/2006/main">
          <x14:cfRule type="cellIs" priority="7105" operator="equal" id="{639C156D-0295-49B1-9718-B77A35FD1E7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06" operator="equal" id="{5552B2B6-FFEF-4C80-BEC1-457F1C7C428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R450</xm:sqref>
        </x14:conditionalFormatting>
        <x14:conditionalFormatting xmlns:xm="http://schemas.microsoft.com/office/excel/2006/main">
          <x14:cfRule type="cellIs" priority="7083" operator="equal" id="{48719C8E-8DA6-4C30-BF67-0B12BEB7831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84" operator="equal" id="{B46B69EC-9CEE-4EAA-9E71-390EE60DA81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R465</xm:sqref>
        </x14:conditionalFormatting>
        <x14:conditionalFormatting xmlns:xm="http://schemas.microsoft.com/office/excel/2006/main">
          <x14:cfRule type="cellIs" priority="7048" operator="equal" id="{B26F2BCF-B1AE-4DF2-BD6E-90A1C7F56C8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49" operator="equal" id="{D948CBA5-A884-46C4-A1B2-EED7677C105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R468 Z468</xm:sqref>
        </x14:conditionalFormatting>
        <x14:conditionalFormatting xmlns:xm="http://schemas.microsoft.com/office/excel/2006/main">
          <x14:cfRule type="cellIs" priority="7131" operator="equal" id="{F2372E50-DBBC-40EC-AB94-04465A69F00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32" operator="equal" id="{A3AB8B63-5B8B-42D9-AE42-46999C640A4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R470</xm:sqref>
        </x14:conditionalFormatting>
        <x14:conditionalFormatting xmlns:xm="http://schemas.microsoft.com/office/excel/2006/main">
          <x14:cfRule type="cellIs" priority="7037" operator="equal" id="{BF26A561-462B-4FFD-8A35-8C00864BEA9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38" operator="equal" id="{C074E035-D8E9-43A7-AAEF-1D9BDA7BD4A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R471 Z471</xm:sqref>
        </x14:conditionalFormatting>
        <x14:conditionalFormatting xmlns:xm="http://schemas.microsoft.com/office/excel/2006/main">
          <x14:cfRule type="cellIs" priority="7015" operator="equal" id="{894BC254-32BF-4821-8FF1-143FE6D76B5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16" operator="equal" id="{4654C449-8882-4DBD-A0E2-20B4D44B127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R472:R473 Z472:Z473</xm:sqref>
        </x14:conditionalFormatting>
        <x14:conditionalFormatting xmlns:xm="http://schemas.microsoft.com/office/excel/2006/main">
          <x14:cfRule type="cellIs" priority="7143" operator="equal" id="{E837296B-A1C2-4810-A47A-8026D82AC83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W462</xm:sqref>
        </x14:conditionalFormatting>
        <x14:conditionalFormatting xmlns:xm="http://schemas.microsoft.com/office/excel/2006/main">
          <x14:cfRule type="cellIs" priority="7144" operator="equal" id="{44B995A4-8DE6-480B-84DA-FCB9C3B0D76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45" operator="equal" id="{EC7A3D08-12C9-4498-86E9-F0261539A67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W462</xm:sqref>
        </x14:conditionalFormatting>
        <x14:conditionalFormatting xmlns:xm="http://schemas.microsoft.com/office/excel/2006/main">
          <x14:cfRule type="cellIs" priority="6972" operator="equal" id="{CA5CFE3C-0A94-4377-A837-215E91E32B9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973" operator="equal" id="{917EC25B-5EBD-4EF9-A947-91806F383AB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W451</xm:sqref>
        </x14:conditionalFormatting>
        <x14:conditionalFormatting xmlns:xm="http://schemas.microsoft.com/office/excel/2006/main">
          <x14:cfRule type="cellIs" priority="7127" operator="equal" id="{7D442D97-91EA-4E59-AD08-617FD5C590F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28" operator="equal" id="{5A07FD14-7E3B-4F0B-B191-4519F94493A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W459</xm:sqref>
        </x14:conditionalFormatting>
        <x14:conditionalFormatting xmlns:xm="http://schemas.microsoft.com/office/excel/2006/main">
          <x14:cfRule type="cellIs" priority="7057" operator="equal" id="{D6568AD7-2B02-4C14-91D9-F201DDBD707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58" operator="equal" id="{0EE51CEE-71F5-4DC0-9785-9CECB962276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W468</xm:sqref>
        </x14:conditionalFormatting>
        <x14:conditionalFormatting xmlns:xm="http://schemas.microsoft.com/office/excel/2006/main">
          <x14:cfRule type="cellIs" priority="7101" operator="equal" id="{A2FA8A4C-5B33-4F8B-BBB6-C17EC9FE71A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02" operator="equal" id="{AF74B494-4F7D-4EB2-A925-67F5AC9E79E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W469</xm:sqref>
        </x14:conditionalFormatting>
        <x14:conditionalFormatting xmlns:xm="http://schemas.microsoft.com/office/excel/2006/main">
          <x14:cfRule type="cellIs" priority="7140" operator="equal" id="{F9A3F114-CF2F-4791-BC73-B3A275ECCF3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41" operator="equal" id="{6E12F7CD-F8D4-492A-A24D-DB01B7082BC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W470 Z470</xm:sqref>
        </x14:conditionalFormatting>
        <x14:conditionalFormatting xmlns:xm="http://schemas.microsoft.com/office/excel/2006/main">
          <x14:cfRule type="cellIs" priority="7046" operator="equal" id="{1C055494-525C-4526-BAF5-801CB6E5942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47" operator="equal" id="{6C5E2845-855C-43EF-A6C1-6F09E20C749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W471</xm:sqref>
        </x14:conditionalFormatting>
        <x14:conditionalFormatting xmlns:xm="http://schemas.microsoft.com/office/excel/2006/main">
          <x14:cfRule type="cellIs" priority="7024" operator="equal" id="{DE74A4C7-C052-48DE-92F5-584C70998ED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25" operator="equal" id="{2C99AB71-75F8-4033-8ADF-62D41F57112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W472:W473</xm:sqref>
        </x14:conditionalFormatting>
        <x14:conditionalFormatting xmlns:xm="http://schemas.microsoft.com/office/excel/2006/main">
          <x14:cfRule type="cellIs" priority="7079" operator="equal" id="{9B237546-187C-4F1D-9FA0-96B6B396048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80" operator="equal" id="{6624ABAE-6C0A-46F3-BF92-3351B2A917C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Z449 W449</xm:sqref>
        </x14:conditionalFormatting>
        <x14:conditionalFormatting xmlns:xm="http://schemas.microsoft.com/office/excel/2006/main">
          <x14:cfRule type="cellIs" priority="7116" operator="equal" id="{86C2E2C7-384C-4CE3-9C4C-2B84DE6D51D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17" operator="equal" id="{68C2471F-3742-4207-92FE-156F602D287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Z450</xm:sqref>
        </x14:conditionalFormatting>
        <x14:conditionalFormatting xmlns:xm="http://schemas.microsoft.com/office/excel/2006/main">
          <x14:cfRule type="cellIs" priority="6974" operator="equal" id="{EC0D0530-85EC-4CE8-8A16-2F580B99174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975" operator="equal" id="{6A07B51D-D587-4C1C-B11F-16904F33742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Z451</xm:sqref>
        </x14:conditionalFormatting>
        <x14:conditionalFormatting xmlns:xm="http://schemas.microsoft.com/office/excel/2006/main">
          <x14:cfRule type="cellIs" priority="7129" operator="equal" id="{705905CD-67A6-4ECF-8427-3AEFB532241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30" operator="equal" id="{7C18FF6E-A107-4A1D-9D83-F06C218AA96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Z459</xm:sqref>
        </x14:conditionalFormatting>
        <x14:conditionalFormatting xmlns:xm="http://schemas.microsoft.com/office/excel/2006/main">
          <x14:cfRule type="cellIs" priority="7092" operator="equal" id="{1DF739A0-859A-4762-B1C9-C660A900F00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093" operator="equal" id="{70700914-BB10-46AB-92A1-765242C6425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Z465</xm:sqref>
        </x14:conditionalFormatting>
        <x14:conditionalFormatting xmlns:xm="http://schemas.microsoft.com/office/excel/2006/main">
          <x14:cfRule type="cellIs" priority="7103" operator="equal" id="{C366503A-49EF-457B-9C9D-CBE6F907BE8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104" operator="equal" id="{455FD2EB-9037-4252-A132-E03E83687F7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Z469 R469</xm:sqref>
        </x14:conditionalFormatting>
        <x14:conditionalFormatting xmlns:xm="http://schemas.microsoft.com/office/excel/2006/main">
          <x14:cfRule type="cellIs" priority="6930" operator="equal" id="{327FC820-9347-4DE0-8C14-B74371A24E31}">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931" operator="equal" id="{14DF055E-F0C3-4EEF-AFD9-0CB4FBD509F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932" operator="equal" id="{B8387CAD-8AF4-4596-A099-9CCB928BB58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933" operator="equal" id="{F607FCDA-3077-40AC-ADCA-23363D94639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M456</xm:sqref>
        </x14:conditionalFormatting>
        <x14:conditionalFormatting xmlns:xm="http://schemas.microsoft.com/office/excel/2006/main">
          <x14:cfRule type="cellIs" priority="6926" operator="equal" id="{ED161ACE-9314-4A6A-BC2A-F129F96138C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927" operator="equal" id="{8E1C5592-AC25-426E-8616-8FCF379ABF7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928" operator="equal" id="{81647CE9-D7E0-4DC7-8E0A-328483F9F11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929" operator="equal" id="{981BD3A9-1293-485A-BDED-BE9510ED490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O456</xm:sqref>
        </x14:conditionalFormatting>
        <x14:conditionalFormatting xmlns:xm="http://schemas.microsoft.com/office/excel/2006/main">
          <x14:cfRule type="cellIs" priority="6924" operator="equal" id="{1BD5558C-5C99-4E11-8050-972C220A3E9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925" operator="equal" id="{AB28118B-013B-42C6-B9C8-9671FE51EF4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R456 Z456</xm:sqref>
        </x14:conditionalFormatting>
        <x14:conditionalFormatting xmlns:xm="http://schemas.microsoft.com/office/excel/2006/main">
          <x14:cfRule type="cellIs" priority="6934" operator="equal" id="{DBBA7AF0-B0D1-4431-A33B-A58FB3369DC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935" operator="equal" id="{D4000F6E-D0A0-4CC0-9182-C2CD320815F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936" operator="equal" id="{80E7592B-9B9E-4D3A-973E-EAFCC04B5D7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W456</xm:sqref>
        </x14:conditionalFormatting>
        <x14:conditionalFormatting xmlns:xm="http://schemas.microsoft.com/office/excel/2006/main">
          <x14:cfRule type="cellIs" priority="6906" operator="equal" id="{9B6029DE-16D4-4455-AE4C-CAC69C72352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907" operator="equal" id="{335EAAA2-06E5-425D-8B8A-F8C9A4A7FB8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908" operator="equal" id="{80175758-1489-436B-906A-EB6B32BAE74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M458</xm:sqref>
        </x14:conditionalFormatting>
        <x14:conditionalFormatting xmlns:xm="http://schemas.microsoft.com/office/excel/2006/main">
          <x14:cfRule type="cellIs" priority="6899" operator="equal" id="{52255741-FAE8-41C9-AD46-BC7ED2F0658E}">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M458</xm:sqref>
        </x14:conditionalFormatting>
        <x14:conditionalFormatting xmlns:xm="http://schemas.microsoft.com/office/excel/2006/main">
          <x14:cfRule type="cellIs" priority="6902" operator="equal" id="{B799A0C5-F6B2-4DB8-BBB3-1B2E1D65B56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903" operator="equal" id="{179D877D-06C0-42FD-8E56-278A06EDF00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904" operator="equal" id="{48A42E72-F4D8-498D-987C-872A603144C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905" operator="equal" id="{74406F5B-73A2-47D1-B04F-A55E8DA49E7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O458</xm:sqref>
        </x14:conditionalFormatting>
        <x14:conditionalFormatting xmlns:xm="http://schemas.microsoft.com/office/excel/2006/main">
          <x14:cfRule type="cellIs" priority="6900" operator="equal" id="{0F13CF46-2ED7-48D5-99B0-12C3A91A560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901" operator="equal" id="{18F80DBD-EB82-4F46-8545-E6D2311BD8D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R458 Z458</xm:sqref>
        </x14:conditionalFormatting>
        <x14:conditionalFormatting xmlns:xm="http://schemas.microsoft.com/office/excel/2006/main">
          <x14:cfRule type="cellIs" priority="6909" operator="equal" id="{8C990BC9-89A6-4383-ABFF-15621B6953E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910" operator="equal" id="{3EC5823E-9E59-4F2A-B304-2672B98DC1E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W458</xm:sqref>
        </x14:conditionalFormatting>
        <x14:conditionalFormatting xmlns:xm="http://schemas.microsoft.com/office/excel/2006/main">
          <x14:cfRule type="cellIs" priority="6898" operator="equal" id="{78414CD3-1915-4F50-8176-1C41EF9F4C8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M460</xm:sqref>
        </x14:conditionalFormatting>
        <x14:conditionalFormatting xmlns:xm="http://schemas.microsoft.com/office/excel/2006/main">
          <x14:cfRule type="cellIs" priority="6893" operator="equal" id="{8F836651-5DC3-4132-840B-FD01348C41A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894" operator="equal" id="{6FBB34A1-EB6D-4874-A441-1136C86730C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95" operator="equal" id="{2C903503-3AFD-4EA2-8C9B-FC1AF3E7B2F5}">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M460</xm:sqref>
        </x14:conditionalFormatting>
        <x14:conditionalFormatting xmlns:xm="http://schemas.microsoft.com/office/excel/2006/main">
          <x14:cfRule type="cellIs" priority="6889" operator="equal" id="{DE6EE41C-7F2E-4CD8-A959-DBDB83BDC7B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890" operator="equal" id="{F9CC7924-41C2-44CC-AD4D-EC048FAE822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891" operator="equal" id="{FCD46F42-13A0-42EE-9C46-4BABB787F40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92" operator="equal" id="{25068CB1-0EBA-4C52-A046-8BBA68DBF93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O460</xm:sqref>
        </x14:conditionalFormatting>
        <x14:conditionalFormatting xmlns:xm="http://schemas.microsoft.com/office/excel/2006/main">
          <x14:cfRule type="cellIs" priority="6887" operator="equal" id="{85E01759-41D7-4142-8BCD-516E02570FC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88" operator="equal" id="{988C854A-004E-4A14-B51F-3EECDC8AFC0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R460 Z460</xm:sqref>
        </x14:conditionalFormatting>
        <x14:conditionalFormatting xmlns:xm="http://schemas.microsoft.com/office/excel/2006/main">
          <x14:cfRule type="cellIs" priority="6886" operator="equal" id="{339E13CB-4252-4638-B5E6-35075B59465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W460</xm:sqref>
        </x14:conditionalFormatting>
        <x14:conditionalFormatting xmlns:xm="http://schemas.microsoft.com/office/excel/2006/main">
          <x14:cfRule type="cellIs" priority="6896" operator="equal" id="{68D67A76-A30E-44EB-A955-7F5E2BF5ECD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97" operator="equal" id="{5690F4E8-F3A9-40FC-A6DE-818AFC84AE1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W460</xm:sqref>
        </x14:conditionalFormatting>
        <x14:conditionalFormatting xmlns:xm="http://schemas.microsoft.com/office/excel/2006/main">
          <x14:cfRule type="cellIs" priority="6874" operator="equal" id="{E8319F07-4CEA-4320-B1A2-2CACF0E171D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M461</xm:sqref>
        </x14:conditionalFormatting>
        <x14:conditionalFormatting xmlns:xm="http://schemas.microsoft.com/office/excel/2006/main">
          <x14:cfRule type="cellIs" priority="6881" operator="equal" id="{4BC465D7-9BE5-4FFD-8D01-46541CC4BF4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882" operator="equal" id="{6EB981C2-3892-4079-A4E7-05C13AE5FAE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83" operator="equal" id="{7BC4990A-01EA-4F96-96BE-40850777BBD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M461</xm:sqref>
        </x14:conditionalFormatting>
        <x14:conditionalFormatting xmlns:xm="http://schemas.microsoft.com/office/excel/2006/main">
          <x14:cfRule type="cellIs" priority="6877" operator="equal" id="{AEF5B7AD-CDD0-46F5-BBDA-8E9FF557260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878" operator="equal" id="{5B6C4535-BA94-40DE-8D7B-20BD75D5B28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879" operator="equal" id="{EF376F7A-C290-4009-9E12-6FD684A80E4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80" operator="equal" id="{FA252F2D-4346-410E-A38A-2CABC3A5A63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O461</xm:sqref>
        </x14:conditionalFormatting>
        <x14:conditionalFormatting xmlns:xm="http://schemas.microsoft.com/office/excel/2006/main">
          <x14:cfRule type="cellIs" priority="6875" operator="equal" id="{BCF15F6C-4064-4BEC-9F22-D098F6F1646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76" operator="equal" id="{B999D748-6A1A-4466-B639-77EE0CA939B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R461</xm:sqref>
        </x14:conditionalFormatting>
        <x14:conditionalFormatting xmlns:xm="http://schemas.microsoft.com/office/excel/2006/main">
          <x14:cfRule type="cellIs" priority="6884" operator="equal" id="{6F4C6256-F1DD-4871-BE50-D17CBD3254F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85" operator="equal" id="{7DD0F4FD-315C-4842-8A86-7966623F750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Z461 W461</xm:sqref>
        </x14:conditionalFormatting>
        <x14:conditionalFormatting xmlns:xm="http://schemas.microsoft.com/office/excel/2006/main">
          <x14:cfRule type="cellIs" priority="6869" operator="equal" id="{8B7C3AF6-BA0B-4026-9022-49A28988240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70" operator="equal" id="{84842A27-0C52-44B5-9F20-E11F320A534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Z462</xm:sqref>
        </x14:conditionalFormatting>
        <x14:conditionalFormatting xmlns:xm="http://schemas.microsoft.com/office/excel/2006/main">
          <x14:cfRule type="cellIs" priority="6871" operator="equal" id="{39834741-BC10-4684-824D-C9CDB502B75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W462</xm:sqref>
        </x14:conditionalFormatting>
        <x14:conditionalFormatting xmlns:xm="http://schemas.microsoft.com/office/excel/2006/main">
          <x14:cfRule type="cellIs" priority="6872" operator="equal" id="{42539EE8-7D18-48F6-8EE7-0601EA684D0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73" operator="equal" id="{0EE86ACA-3BEE-4303-8B1F-52E93EF33CB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W462</xm:sqref>
        </x14:conditionalFormatting>
        <x14:conditionalFormatting xmlns:xm="http://schemas.microsoft.com/office/excel/2006/main">
          <x14:cfRule type="cellIs" priority="6607" operator="equal" id="{70EFCF91-7E07-4464-AFC7-BC3D97FEAA8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608" operator="equal" id="{AE75E9A2-BDE5-4543-9020-8AF56C292F1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09" operator="equal" id="{80CF6B77-5000-4C5D-BEE6-1664A48F5F8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M153</xm:sqref>
        </x14:conditionalFormatting>
        <x14:conditionalFormatting xmlns:xm="http://schemas.microsoft.com/office/excel/2006/main">
          <x14:cfRule type="cellIs" priority="6603" operator="equal" id="{E8B075D2-5B3E-46A6-99EC-62BD08983B7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604" operator="equal" id="{39839CBA-4931-453A-87B5-F69C614B3B9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605" operator="equal" id="{25F9BD81-8A65-46FF-AD0A-3DC21C66E3B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06" operator="equal" id="{A8487D52-7417-42FE-9AB1-ED0205EF192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O153</xm:sqref>
        </x14:conditionalFormatting>
        <x14:conditionalFormatting xmlns:xm="http://schemas.microsoft.com/office/excel/2006/main">
          <x14:cfRule type="cellIs" priority="6814" operator="equal" id="{C4C4000C-920B-4D2C-995B-7E2A34CC6FB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15" operator="equal" id="{477C5BD8-52D8-40C0-A893-60EFFD74C74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W464</xm:sqref>
        </x14:conditionalFormatting>
        <x14:conditionalFormatting xmlns:xm="http://schemas.microsoft.com/office/excel/2006/main">
          <x14:cfRule type="cellIs" priority="6601" operator="equal" id="{27572FBC-319E-4CDB-B924-71EC6AAD3CA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02" operator="equal" id="{3EAD577C-41E9-453B-ABE4-9C25DF610F7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R153</xm:sqref>
        </x14:conditionalFormatting>
        <x14:conditionalFormatting xmlns:xm="http://schemas.microsoft.com/office/excel/2006/main">
          <x14:cfRule type="cellIs" priority="6811" operator="equal" id="{9352CADD-8D84-4A7F-9D2D-FB9C4AABB9E8}">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M464</xm:sqref>
        </x14:conditionalFormatting>
        <x14:conditionalFormatting xmlns:xm="http://schemas.microsoft.com/office/excel/2006/main">
          <x14:cfRule type="cellIs" priority="6822" operator="equal" id="{4E12BF90-960D-4E48-A0F1-4E32959FA4F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823" operator="equal" id="{C4980A75-594F-422A-A41C-A701819CC07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24" operator="equal" id="{76B46E10-145C-4523-AF38-661F4BF3E7D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M464</xm:sqref>
        </x14:conditionalFormatting>
        <x14:conditionalFormatting xmlns:xm="http://schemas.microsoft.com/office/excel/2006/main">
          <x14:cfRule type="cellIs" priority="6818" operator="equal" id="{DDF4C2FA-6908-4C3F-AC81-7872C08BF11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819" operator="equal" id="{0978A451-9616-47BF-8B50-30D2E1C540D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820" operator="equal" id="{3705F328-02F5-49EB-9A9A-A478F4475F2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21" operator="equal" id="{B54C828F-7E87-498F-9188-9AAA6E6EA78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O464</xm:sqref>
        </x14:conditionalFormatting>
        <x14:conditionalFormatting xmlns:xm="http://schemas.microsoft.com/office/excel/2006/main">
          <x14:cfRule type="cellIs" priority="6816" operator="equal" id="{A3C1CBC5-CE74-4564-AB65-2087FD90C8B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17" operator="equal" id="{06BC5CF9-0F8E-43FF-92DA-1F8393F0847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R464</xm:sqref>
        </x14:conditionalFormatting>
        <x14:conditionalFormatting xmlns:xm="http://schemas.microsoft.com/office/excel/2006/main">
          <x14:cfRule type="cellIs" priority="6610" operator="equal" id="{DD8FE38D-A81E-46DC-A48C-C368DA52CFC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11" operator="equal" id="{BDB084AC-1717-4D4C-A54E-C5341C5D815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W153 Z153</xm:sqref>
        </x14:conditionalFormatting>
        <x14:conditionalFormatting xmlns:xm="http://schemas.microsoft.com/office/excel/2006/main">
          <x14:cfRule type="cellIs" priority="6812" operator="equal" id="{F8DDB25C-DF4F-471E-9AFF-D374567D554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13" operator="equal" id="{7B96366B-2A45-4EDD-B979-4F3956BD4A6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Z464</xm:sqref>
        </x14:conditionalFormatting>
        <x14:conditionalFormatting xmlns:xm="http://schemas.microsoft.com/office/excel/2006/main">
          <x14:cfRule type="cellIs" priority="6798" operator="equal" id="{5510441D-CEB2-4025-AAC1-6BA2B0671580}">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M326</xm:sqref>
        </x14:conditionalFormatting>
        <x14:conditionalFormatting xmlns:xm="http://schemas.microsoft.com/office/excel/2006/main">
          <x14:cfRule type="cellIs" priority="6799" operator="equal" id="{196C27B0-C51D-4F57-870A-105397953E6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M326</xm:sqref>
        </x14:conditionalFormatting>
        <x14:conditionalFormatting xmlns:xm="http://schemas.microsoft.com/office/excel/2006/main">
          <x14:cfRule type="cellIs" priority="6806" operator="equal" id="{62FD033C-026B-4F5D-8CA8-2F270F53C2E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807" operator="equal" id="{8E0D1059-69B4-4671-BFD2-8892D49FED2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08" operator="equal" id="{F6CFFDF9-3C8A-4FAF-84A2-A2ACF2A84B2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M326</xm:sqref>
        </x14:conditionalFormatting>
        <x14:conditionalFormatting xmlns:xm="http://schemas.microsoft.com/office/excel/2006/main">
          <x14:cfRule type="cellIs" priority="6797" operator="equal" id="{508C94FE-166C-461E-AEBE-C6975707B972}">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O326</xm:sqref>
        </x14:conditionalFormatting>
        <x14:conditionalFormatting xmlns:xm="http://schemas.microsoft.com/office/excel/2006/main">
          <x14:cfRule type="cellIs" priority="6802" operator="equal" id="{FA0D7D9D-CD4C-4577-95C3-D0D3BA307DE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803" operator="equal" id="{5657B2CC-E769-4CC3-BD12-D0EB9429E5F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804" operator="equal" id="{6050B165-3E0D-4F7F-A857-8EADD5AF931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05" operator="equal" id="{BD88703E-62BC-44D7-B5EA-C212242C0B1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O326</xm:sqref>
        </x14:conditionalFormatting>
        <x14:conditionalFormatting xmlns:xm="http://schemas.microsoft.com/office/excel/2006/main">
          <x14:cfRule type="cellIs" priority="6795" operator="equal" id="{3349C132-684B-4160-9502-DD75A75EDEB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R326 W326 Z326</xm:sqref>
        </x14:conditionalFormatting>
        <x14:conditionalFormatting xmlns:xm="http://schemas.microsoft.com/office/excel/2006/main">
          <x14:cfRule type="cellIs" priority="6796" operator="equal" id="{772BD5C2-B79A-47AC-A9B8-35E39AB412D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W326 Z326 R326</xm:sqref>
        </x14:conditionalFormatting>
        <x14:conditionalFormatting xmlns:xm="http://schemas.microsoft.com/office/excel/2006/main">
          <x14:cfRule type="cellIs" priority="6800" operator="equal" id="{8519965B-188F-4D94-A5E2-268238D7ACA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01" operator="equal" id="{DC534909-7439-4593-B2C4-6BDB7CA0540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R326</xm:sqref>
        </x14:conditionalFormatting>
        <x14:conditionalFormatting xmlns:xm="http://schemas.microsoft.com/office/excel/2006/main">
          <x14:cfRule type="cellIs" priority="6809" operator="equal" id="{7937765F-3B33-4D06-BE4D-E0092034231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810" operator="equal" id="{019604B6-7375-4784-A24B-BB95F04E291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Z326 W326</xm:sqref>
        </x14:conditionalFormatting>
        <x14:conditionalFormatting xmlns:xm="http://schemas.microsoft.com/office/excel/2006/main">
          <x14:cfRule type="cellIs" priority="6782" operator="equal" id="{D6110BBA-3356-4561-8B2B-EFBCF4445F81}">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M325</xm:sqref>
        </x14:conditionalFormatting>
        <x14:conditionalFormatting xmlns:xm="http://schemas.microsoft.com/office/excel/2006/main">
          <x14:cfRule type="cellIs" priority="6783" operator="equal" id="{497A224C-3AF4-4627-97C4-D1320B0F847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M325</xm:sqref>
        </x14:conditionalFormatting>
        <x14:conditionalFormatting xmlns:xm="http://schemas.microsoft.com/office/excel/2006/main">
          <x14:cfRule type="cellIs" priority="6790" operator="equal" id="{3B2A564C-0739-4445-8160-3CB42D1FAC1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791" operator="equal" id="{50FC711C-80C8-4507-97AB-9F553D04B5D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792" operator="equal" id="{C963253C-CD9A-4C60-8BC1-EACD3116926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M325</xm:sqref>
        </x14:conditionalFormatting>
        <x14:conditionalFormatting xmlns:xm="http://schemas.microsoft.com/office/excel/2006/main">
          <x14:cfRule type="cellIs" priority="6781" operator="equal" id="{0361B3C6-E42C-44B8-AB8A-1AAB41051D74}">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O325</xm:sqref>
        </x14:conditionalFormatting>
        <x14:conditionalFormatting xmlns:xm="http://schemas.microsoft.com/office/excel/2006/main">
          <x14:cfRule type="cellIs" priority="6786" operator="equal" id="{EFA71AB4-0771-4C15-A23C-756A7B1423E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787" operator="equal" id="{EAC482E3-4817-4775-B5C6-2BF41454B42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788" operator="equal" id="{85342742-1749-4241-A9A6-F61F792DB16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789" operator="equal" id="{2D2B365F-1CB7-4B50-A47C-F8491D6C40E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O325</xm:sqref>
        </x14:conditionalFormatting>
        <x14:conditionalFormatting xmlns:xm="http://schemas.microsoft.com/office/excel/2006/main">
          <x14:cfRule type="cellIs" priority="6779" operator="equal" id="{7330C8B3-3355-4936-BAC8-37FDBAA0E2C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R325 W325 Z325</xm:sqref>
        </x14:conditionalFormatting>
        <x14:conditionalFormatting xmlns:xm="http://schemas.microsoft.com/office/excel/2006/main">
          <x14:cfRule type="cellIs" priority="6780" operator="equal" id="{C805CF82-7BA0-448D-9840-021583DE1F6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W325 Z325 R325</xm:sqref>
        </x14:conditionalFormatting>
        <x14:conditionalFormatting xmlns:xm="http://schemas.microsoft.com/office/excel/2006/main">
          <x14:cfRule type="cellIs" priority="6784" operator="equal" id="{7B414A44-1A9E-4274-B4BF-B20C36B5BC5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785" operator="equal" id="{9C37EDAC-B2B3-4576-8C07-BC486E2DEED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R325</xm:sqref>
        </x14:conditionalFormatting>
        <x14:conditionalFormatting xmlns:xm="http://schemas.microsoft.com/office/excel/2006/main">
          <x14:cfRule type="cellIs" priority="6793" operator="equal" id="{78C164D5-6B68-4E87-9772-C2ECA07FF8B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794" operator="equal" id="{B1DA27FF-D343-4418-AF9C-313FEBC3C64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Z325 W325</xm:sqref>
        </x14:conditionalFormatting>
        <x14:conditionalFormatting xmlns:xm="http://schemas.microsoft.com/office/excel/2006/main">
          <x14:cfRule type="cellIs" priority="6566" operator="equal" id="{74BF075D-CB17-466B-A276-24710A98B4BE}">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M128:M130</xm:sqref>
        </x14:conditionalFormatting>
        <x14:conditionalFormatting xmlns:xm="http://schemas.microsoft.com/office/excel/2006/main">
          <x14:cfRule type="cellIs" priority="6629" operator="equal" id="{01E00DC6-37B9-475E-BAFE-C6B01D51C4F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630" operator="equal" id="{E539C2BE-E975-438D-927F-EF98B697B42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31" operator="equal" id="{EC2109EF-94D8-438C-8874-B44441C87B3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M128</xm:sqref>
        </x14:conditionalFormatting>
        <x14:conditionalFormatting xmlns:xm="http://schemas.microsoft.com/office/excel/2006/main">
          <x14:cfRule type="cellIs" priority="6413" operator="equal" id="{EA7A68F5-02BB-4C90-9219-85C1230E48B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414" operator="equal" id="{6F27B358-3DF1-4C01-ADF7-1C9B3A57234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415" operator="equal" id="{B1DA9857-EEB3-45E0-93FF-4304DC63A41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M129</xm:sqref>
        </x14:conditionalFormatting>
        <x14:conditionalFormatting xmlns:xm="http://schemas.microsoft.com/office/excel/2006/main">
          <x14:cfRule type="cellIs" priority="6750" operator="equal" id="{F5A7F54D-9413-4280-B467-F574F104AEE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751" operator="equal" id="{26276C62-1661-430E-8C82-83F27C53D19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752" operator="equal" id="{F10FB133-5927-4005-BE36-5C2F2D7CC89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M130</xm:sqref>
        </x14:conditionalFormatting>
        <x14:conditionalFormatting xmlns:xm="http://schemas.microsoft.com/office/excel/2006/main">
          <x14:cfRule type="cellIs" priority="6692" operator="equal" id="{66D21576-0C47-48B1-80B1-8FC647A48FDE}">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693" operator="equal" id="{45A9E551-A7E0-44D3-9123-403FB433F57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694" operator="equal" id="{2F743135-BF69-4923-A11D-D6DD07BF327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95" operator="equal" id="{836E1013-C991-4D43-A909-193D67EBB9C3}">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M132</xm:sqref>
        </x14:conditionalFormatting>
        <x14:conditionalFormatting xmlns:xm="http://schemas.microsoft.com/office/excel/2006/main">
          <x14:cfRule type="cellIs" priority="6386" operator="equal" id="{FAF2B46C-3CA7-4515-90C1-CDE1F739FB4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387" operator="equal" id="{D4C4FCD4-FA14-4F36-A796-31686F43D0A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388" operator="equal" id="{E383C7BD-51C6-40DB-B74E-0398A0FE879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389" operator="equal" id="{915D4276-678C-4A29-A07C-35E6B3AACB9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M133</xm:sqref>
        </x14:conditionalFormatting>
        <x14:conditionalFormatting xmlns:xm="http://schemas.microsoft.com/office/excel/2006/main">
          <x14:cfRule type="cellIs" priority="6549" operator="equal" id="{27A51078-3FD7-4C64-841E-C2C81C1C1F9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550" operator="equal" id="{9AA28032-FDC6-4ED2-B9A5-B3EA8C45567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551" operator="equal" id="{BA1A1C05-52AA-47DA-8E4A-2D40BBD8EF5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M138</xm:sqref>
        </x14:conditionalFormatting>
        <x14:conditionalFormatting xmlns:xm="http://schemas.microsoft.com/office/excel/2006/main">
          <x14:cfRule type="cellIs" priority="6459" operator="equal" id="{4B5F330C-6E01-47CC-B692-A07EA754DE74}">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M138</xm:sqref>
        </x14:conditionalFormatting>
        <x14:conditionalFormatting xmlns:xm="http://schemas.microsoft.com/office/excel/2006/main">
          <x14:cfRule type="cellIs" priority="6653" operator="equal" id="{BAEB1B6D-23A4-4DCA-A960-6438FDEEBB7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654" operator="equal" id="{AA00F758-4100-452D-A68E-22AB588A0CCF}">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55" operator="equal" id="{0B40950D-01D1-4C33-892C-44AA72FFAC3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M148</xm:sqref>
        </x14:conditionalFormatting>
        <x14:conditionalFormatting xmlns:xm="http://schemas.microsoft.com/office/excel/2006/main">
          <x14:cfRule type="cellIs" priority="6713" operator="equal" id="{6C4FA328-FE58-4DA3-A0F8-E9995F9097E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714" operator="equal" id="{9659AABA-495F-4A94-93EF-77429A2A2C7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715" operator="equal" id="{36A4BCD1-FD5A-42B7-997F-67E689478225}">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M149</xm:sqref>
        </x14:conditionalFormatting>
        <x14:conditionalFormatting xmlns:xm="http://schemas.microsoft.com/office/excel/2006/main">
          <x14:cfRule type="cellIs" priority="6538" operator="equal" id="{6DE70BBB-A509-431A-9B85-1FC69CE37B4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539" operator="equal" id="{63121A76-8424-490C-B947-87626FAB79EF}">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540" operator="equal" id="{ED7DBA98-0EBE-4F9F-A4C8-95292230CB5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M150</xm:sqref>
        </x14:conditionalFormatting>
        <x14:conditionalFormatting xmlns:xm="http://schemas.microsoft.com/office/excel/2006/main">
          <x14:cfRule type="cellIs" priority="6675" operator="equal" id="{02F7D9F5-D367-46E6-A0BA-584AC919D47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676" operator="equal" id="{DB6C2F95-D725-4E38-BF59-E022744FB70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77" operator="equal" id="{826776A8-9F04-44FF-B636-045930E0E41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M151</xm:sqref>
        </x14:conditionalFormatting>
        <x14:conditionalFormatting xmlns:xm="http://schemas.microsoft.com/office/excel/2006/main">
          <x14:cfRule type="cellIs" priority="6527" operator="equal" id="{D02AB9BE-5513-4587-9309-92332F3CD96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528" operator="equal" id="{947DC4EB-9E6F-4449-BEA5-40770CC8205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529" operator="equal" id="{C5F63452-0018-404C-8C21-6D8F977E8C4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M152</xm:sqref>
        </x14:conditionalFormatting>
        <x14:conditionalFormatting xmlns:xm="http://schemas.microsoft.com/office/excel/2006/main">
          <x14:cfRule type="cellIs" priority="6625" operator="equal" id="{0281C501-25A0-4BDF-9DD9-67ED948B251C}">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626" operator="equal" id="{98D4B1BA-2DC2-4CEF-85F1-0DA4DB2FA57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627" operator="equal" id="{B3F1FED4-FB1F-4364-9561-EB479D3BB59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28" operator="equal" id="{9D823BA8-C814-4AA5-9B44-B9C264B701F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O128</xm:sqref>
        </x14:conditionalFormatting>
        <x14:conditionalFormatting xmlns:xm="http://schemas.microsoft.com/office/excel/2006/main">
          <x14:cfRule type="cellIs" priority="6409" operator="equal" id="{1CEA2B88-BA9B-4264-9242-1456BF741F4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410" operator="equal" id="{3FD3B82A-8F84-4767-A145-E6E48889371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411" operator="equal" id="{283DDC49-E1AC-41F1-AAE7-D57F9377347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412" operator="equal" id="{6A897643-BE23-43DF-B162-1D838C47AFD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O129</xm:sqref>
        </x14:conditionalFormatting>
        <x14:conditionalFormatting xmlns:xm="http://schemas.microsoft.com/office/excel/2006/main">
          <x14:cfRule type="cellIs" priority="6746" operator="equal" id="{0C9ED55A-1B57-47E2-AA08-7C66891399F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747" operator="equal" id="{A007158B-241E-4E41-A5C1-7A5F0557E34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748" operator="equal" id="{7058AF65-7134-4BB3-83FE-6400040A8ED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749" operator="equal" id="{93075A4C-FA11-4C1D-AA79-D78EEA93E84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O130</xm:sqref>
        </x14:conditionalFormatting>
        <x14:conditionalFormatting xmlns:xm="http://schemas.microsoft.com/office/excel/2006/main">
          <x14:cfRule type="cellIs" priority="6688" operator="equal" id="{F0861216-197F-4952-AA6F-85E7F57664D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689" operator="equal" id="{0DE33DFC-5A8C-44E0-984C-BD916755AE8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690" operator="equal" id="{69629B54-F1A4-4071-9C85-CA90046C23D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91" operator="equal" id="{ABE41F84-62E5-42FB-94DC-D5ABDA46A3C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O132</xm:sqref>
        </x14:conditionalFormatting>
        <x14:conditionalFormatting xmlns:xm="http://schemas.microsoft.com/office/excel/2006/main">
          <x14:cfRule type="cellIs" priority="6382" operator="equal" id="{C35A71D2-E7CF-4C96-AFBA-500A6615165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383" operator="equal" id="{8FEE8B9B-C64E-40BB-86FC-3A5E9D8ADF5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384" operator="equal" id="{EDBF35D4-FEBE-4CEE-BD0D-D2CF6B77673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385" operator="equal" id="{A9F4E7DC-034C-4E68-90B3-7ED400416EA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O133</xm:sqref>
        </x14:conditionalFormatting>
        <x14:conditionalFormatting xmlns:xm="http://schemas.microsoft.com/office/excel/2006/main">
          <x14:cfRule type="cellIs" priority="6545" operator="equal" id="{C6F2936D-045A-4ED1-B0D9-11AE277CDA5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546" operator="equal" id="{175055E3-6123-4BA5-B4EA-38709B015A0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547" operator="equal" id="{3F272D1D-D242-4128-92B2-D89A941CA6A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548" operator="equal" id="{DA49B1EB-5D8A-4B65-A5CB-EF79156DE32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O138</xm:sqref>
        </x14:conditionalFormatting>
        <x14:conditionalFormatting xmlns:xm="http://schemas.microsoft.com/office/excel/2006/main">
          <x14:cfRule type="cellIs" priority="6649" operator="equal" id="{F15FF694-2D78-4BF1-8BAC-50C9EAA06C6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650" operator="equal" id="{AC375784-2B11-4920-AEB3-72D890E003E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651" operator="equal" id="{8FCEC626-6475-455B-8D94-8E98448FB52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52" operator="equal" id="{5B38C463-712D-4816-A300-FED71A433F0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O148</xm:sqref>
        </x14:conditionalFormatting>
        <x14:conditionalFormatting xmlns:xm="http://schemas.microsoft.com/office/excel/2006/main">
          <x14:cfRule type="cellIs" priority="6709" operator="equal" id="{A350A732-0F1F-416C-AF58-9FE27DFC0D6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710" operator="equal" id="{83181BC4-F32A-43FA-9A26-D491E723BDC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711" operator="equal" id="{C23767C3-DA9E-4A46-9A28-B2A77B015D4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712" operator="equal" id="{E2A61E59-FACB-4ED9-9491-B667797659F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O149</xm:sqref>
        </x14:conditionalFormatting>
        <x14:conditionalFormatting xmlns:xm="http://schemas.microsoft.com/office/excel/2006/main">
          <x14:cfRule type="cellIs" priority="6534" operator="equal" id="{05EF0712-CDE7-421B-96D0-275F9812285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535" operator="equal" id="{6F9DB9F4-D921-43D3-9AA9-016D98F97D4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536" operator="equal" id="{1EDB899D-49FB-4906-9068-846C65B3D7A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537" operator="equal" id="{D3EBDCDE-C869-4464-84A6-8375B60E3BE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O150</xm:sqref>
        </x14:conditionalFormatting>
        <x14:conditionalFormatting xmlns:xm="http://schemas.microsoft.com/office/excel/2006/main">
          <x14:cfRule type="cellIs" priority="6671" operator="equal" id="{DC31AECB-B065-4D50-8D41-8E69E431D43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672" operator="equal" id="{2AF2A6C5-0F14-4448-83C9-F880FC21C24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673" operator="equal" id="{747ECB4B-9399-40B3-8B3A-A53027C2E42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74" operator="equal" id="{C1778986-F4AD-4C4B-A147-73F9F146E6A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O151</xm:sqref>
        </x14:conditionalFormatting>
        <x14:conditionalFormatting xmlns:xm="http://schemas.microsoft.com/office/excel/2006/main">
          <x14:cfRule type="cellIs" priority="6523" operator="equal" id="{C2D2D936-922E-4215-9663-296F7B954B2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524" operator="equal" id="{EB14C751-5AB6-4443-B72F-A56502E9793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525" operator="equal" id="{B5A392A7-B05A-4C33-90B5-66DEBA918FE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526" operator="equal" id="{4884A1E4-43B4-4C2A-821B-2DA4200BB5E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O152</xm:sqref>
        </x14:conditionalFormatting>
        <x14:conditionalFormatting xmlns:xm="http://schemas.microsoft.com/office/excel/2006/main">
          <x14:cfRule type="cellIs" priority="6363" operator="equal" id="{B134A9FA-8CB0-4D20-9820-62AC106D2F4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W138 W128:W133 W140:W141</xm:sqref>
        </x14:conditionalFormatting>
        <x14:conditionalFormatting xmlns:xm="http://schemas.microsoft.com/office/excel/2006/main">
          <x14:cfRule type="cellIs" priority="6623" operator="equal" id="{0DAB9EA9-BD19-46AB-BAFC-CFD00A183DB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24" operator="equal" id="{CA695842-FA21-4611-9C7E-39FA84836B0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R128</xm:sqref>
        </x14:conditionalFormatting>
        <x14:conditionalFormatting xmlns:xm="http://schemas.microsoft.com/office/excel/2006/main">
          <x14:cfRule type="cellIs" priority="6407" operator="equal" id="{F7BC5E18-4CC7-47A3-A984-6D3072C2724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408" operator="equal" id="{D25DADF2-BAD7-48A8-BB08-D029A1A8C0E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R129</xm:sqref>
        </x14:conditionalFormatting>
        <x14:conditionalFormatting xmlns:xm="http://schemas.microsoft.com/office/excel/2006/main">
          <x14:cfRule type="cellIs" priority="6744" operator="equal" id="{5590F5B2-D812-447C-BD68-02FA4B35C65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745" operator="equal" id="{B06F3D81-ADB8-40A0-95D5-DB9A1A4B06A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R130</xm:sqref>
        </x14:conditionalFormatting>
        <x14:conditionalFormatting xmlns:xm="http://schemas.microsoft.com/office/excel/2006/main">
          <x14:cfRule type="cellIs" priority="6686" operator="equal" id="{5492076C-8BCE-4D16-AAE7-5976CD263CE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87" operator="equal" id="{CA80D6A6-6DE2-494A-9603-72C72626351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R132</xm:sqref>
        </x14:conditionalFormatting>
        <x14:conditionalFormatting xmlns:xm="http://schemas.microsoft.com/office/excel/2006/main">
          <x14:cfRule type="cellIs" priority="6543" operator="equal" id="{A6E336C1-DC41-4EE3-B097-D2D377F193C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544" operator="equal" id="{11A4BCF6-117C-4FCF-B7B2-6DD7E30EEAA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R138 Z138</xm:sqref>
        </x14:conditionalFormatting>
        <x14:conditionalFormatting xmlns:xm="http://schemas.microsoft.com/office/excel/2006/main">
          <x14:cfRule type="cellIs" priority="6647" operator="equal" id="{F53DA6A2-DC2B-4F11-AF5B-C313C4B6E53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48" operator="equal" id="{30B5327E-52AF-448F-9268-4655D75CAAA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R148</xm:sqref>
        </x14:conditionalFormatting>
        <x14:conditionalFormatting xmlns:xm="http://schemas.microsoft.com/office/excel/2006/main">
          <x14:cfRule type="cellIs" priority="6532" operator="equal" id="{C3D04ABD-25DB-4F4D-AB95-98340BF0F14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533" operator="equal" id="{AEC9638F-862E-4478-BE9E-A92622A5686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R150 Z150</xm:sqref>
        </x14:conditionalFormatting>
        <x14:conditionalFormatting xmlns:xm="http://schemas.microsoft.com/office/excel/2006/main">
          <x14:cfRule type="cellIs" priority="6521" operator="equal" id="{5BEE4C5B-D58F-4863-843F-4F6B4D94230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522" operator="equal" id="{C942B33B-1D24-478F-B9B2-20C541D9894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R152 Z152</xm:sqref>
        </x14:conditionalFormatting>
        <x14:conditionalFormatting xmlns:xm="http://schemas.microsoft.com/office/excel/2006/main">
          <x14:cfRule type="cellIs" priority="6753" operator="equal" id="{B0138729-73B4-42D0-A8FF-FC405C45921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754" operator="equal" id="{117DA009-4FC1-4EFD-A33C-A8411EF7C3A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W130</xm:sqref>
        </x14:conditionalFormatting>
        <x14:conditionalFormatting xmlns:xm="http://schemas.microsoft.com/office/excel/2006/main">
          <x14:cfRule type="cellIs" priority="6576" operator="equal" id="{466A84E2-6AAE-4893-B16B-1BF3976607B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577" operator="equal" id="{D5F45C71-7D21-4F32-8F3A-3B79DF55223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W131</xm:sqref>
        </x14:conditionalFormatting>
        <x14:conditionalFormatting xmlns:xm="http://schemas.microsoft.com/office/excel/2006/main">
          <x14:cfRule type="cellIs" priority="6684" operator="equal" id="{13FDFD2E-68B7-4272-ABED-919A8BCE9CE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85" operator="equal" id="{F036C5CC-432C-4D72-8955-A6F306A9E8B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W132</xm:sqref>
        </x14:conditionalFormatting>
        <x14:conditionalFormatting xmlns:xm="http://schemas.microsoft.com/office/excel/2006/main">
          <x14:cfRule type="cellIs" priority="6390" operator="equal" id="{4E7B6A6F-0890-46EA-AB39-DD4564AE242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391" operator="equal" id="{ADB41BA6-4193-46B4-ABB5-CDBD09741A7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W133</xm:sqref>
        </x14:conditionalFormatting>
        <x14:conditionalFormatting xmlns:xm="http://schemas.microsoft.com/office/excel/2006/main">
          <x14:cfRule type="cellIs" priority="6552" operator="equal" id="{0D58E39C-9B5D-44F9-B14C-17DFBE2EA5B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553" operator="equal" id="{22F4DED5-31BD-4E1F-8244-7C25BB16034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W138</xm:sqref>
        </x14:conditionalFormatting>
        <x14:conditionalFormatting xmlns:xm="http://schemas.microsoft.com/office/excel/2006/main">
          <x14:cfRule type="cellIs" priority="6656" operator="equal" id="{8105DF77-50D7-4ACC-B659-5026927758A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57" operator="equal" id="{6B7244C8-315D-4BDB-85B1-6476167E001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W148</xm:sqref>
        </x14:conditionalFormatting>
        <x14:conditionalFormatting xmlns:xm="http://schemas.microsoft.com/office/excel/2006/main">
          <x14:cfRule type="cellIs" priority="6716" operator="equal" id="{52F40FC6-0622-4BE3-B834-893A277007B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717" operator="equal" id="{50138447-0051-4E87-825D-802A32980FF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W149</xm:sqref>
        </x14:conditionalFormatting>
        <x14:conditionalFormatting xmlns:xm="http://schemas.microsoft.com/office/excel/2006/main">
          <x14:cfRule type="cellIs" priority="6541" operator="equal" id="{731B76DB-DC8F-41BF-A6D2-9FB73971ACE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542" operator="equal" id="{5186E80E-2403-4F18-A6F5-5DA327D0C80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W150</xm:sqref>
        </x14:conditionalFormatting>
        <x14:conditionalFormatting xmlns:xm="http://schemas.microsoft.com/office/excel/2006/main">
          <x14:cfRule type="cellIs" priority="6678" operator="equal" id="{FC130235-17B7-4594-BDB5-14ACFEE9DC2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79" operator="equal" id="{4D14E3DC-316D-4750-92A9-11FB81E68C8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W151</xm:sqref>
        </x14:conditionalFormatting>
        <x14:conditionalFormatting xmlns:xm="http://schemas.microsoft.com/office/excel/2006/main">
          <x14:cfRule type="cellIs" priority="6530" operator="equal" id="{C397EC51-080A-40A5-A70C-E9AB98AB63D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531" operator="equal" id="{00A9059E-7BB1-414C-A944-4996E014C06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W152</xm:sqref>
        </x14:conditionalFormatting>
        <x14:conditionalFormatting xmlns:xm="http://schemas.microsoft.com/office/excel/2006/main">
          <x14:cfRule type="cellIs" priority="6632" operator="equal" id="{5618C39F-ACCD-4E64-9BED-5563659A6ED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33" operator="equal" id="{AA992F3B-29BB-48BC-8A39-C4C89297DDE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Z128 W128</xm:sqref>
        </x14:conditionalFormatting>
        <x14:conditionalFormatting xmlns:xm="http://schemas.microsoft.com/office/excel/2006/main">
          <x14:cfRule type="cellIs" priority="6416" operator="equal" id="{8209A071-9B0E-4F53-A5AD-737D97E8473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417" operator="equal" id="{1FA6E7C4-9F62-4AE4-8DB5-6FD84FB951E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Z129 W129</xm:sqref>
        </x14:conditionalFormatting>
        <x14:conditionalFormatting xmlns:xm="http://schemas.microsoft.com/office/excel/2006/main">
          <x14:cfRule type="cellIs" priority="6755" operator="equal" id="{9170CAFC-2FC8-4894-84FE-5AD98FA3E9B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756" operator="equal" id="{2E791752-6C98-4BBA-BA3F-09C5323CD4C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Z130</xm:sqref>
        </x14:conditionalFormatting>
        <x14:conditionalFormatting xmlns:xm="http://schemas.microsoft.com/office/excel/2006/main">
          <x14:cfRule type="cellIs" priority="6578" operator="equal" id="{76F07CBA-BAB0-4DF5-921D-3F41E5ACA75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579" operator="equal" id="{3767C169-8E8E-4831-AE92-075CBDD0E8D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Z131</xm:sqref>
        </x14:conditionalFormatting>
        <x14:conditionalFormatting xmlns:xm="http://schemas.microsoft.com/office/excel/2006/main">
          <x14:cfRule type="cellIs" priority="6682" operator="equal" id="{B5DF5C86-2294-4B02-A22C-3E25207E852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83" operator="equal" id="{F1193A92-3D80-4FD1-A7FF-27BD244B8E3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Z132</xm:sqref>
        </x14:conditionalFormatting>
        <x14:conditionalFormatting xmlns:xm="http://schemas.microsoft.com/office/excel/2006/main">
          <x14:cfRule type="cellIs" priority="6380" operator="equal" id="{EA0E4D24-6833-43C7-A51E-188B8FC5E6D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381" operator="equal" id="{3E5B4706-FF6F-4BA8-A1C4-1EA6F05DA51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Z133 R133</xm:sqref>
        </x14:conditionalFormatting>
        <x14:conditionalFormatting xmlns:xm="http://schemas.microsoft.com/office/excel/2006/main">
          <x14:cfRule type="cellIs" priority="6658" operator="equal" id="{44EA8C07-6347-46F4-8F05-76CDDB4DE2B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59" operator="equal" id="{8822BACE-71B9-4D6F-8D5F-CE06F46B7C9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Z148</xm:sqref>
        </x14:conditionalFormatting>
        <x14:conditionalFormatting xmlns:xm="http://schemas.microsoft.com/office/excel/2006/main">
          <x14:cfRule type="cellIs" priority="6707" operator="equal" id="{E105A90F-B40A-4364-B107-6AF4C8F6350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708" operator="equal" id="{2A8F1F02-5284-44B1-BB34-0D213A95ECC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Z149 R149</xm:sqref>
        </x14:conditionalFormatting>
        <x14:conditionalFormatting xmlns:xm="http://schemas.microsoft.com/office/excel/2006/main">
          <x14:cfRule type="cellIs" priority="6680" operator="equal" id="{577DB048-4053-4628-BFBA-BEC0F5F244D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81" operator="equal" id="{D84A75B5-E16C-4AA1-BA5D-5D70243BDFA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Z151 R151</xm:sqref>
        </x14:conditionalFormatting>
        <x14:conditionalFormatting xmlns:xm="http://schemas.microsoft.com/office/excel/2006/main">
          <x14:cfRule type="cellIs" priority="6274" operator="equal" id="{0514EE5C-9D30-4409-96C2-55738984B46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M140</xm:sqref>
        </x14:conditionalFormatting>
        <x14:conditionalFormatting xmlns:xm="http://schemas.microsoft.com/office/excel/2006/main">
          <x14:cfRule type="cellIs" priority="6281" operator="equal" id="{3270E541-970F-48CE-AE61-0E207724DF0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282" operator="equal" id="{BF8620F4-91FD-42B9-85A7-9C6F5076F97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283" operator="equal" id="{581163A1-EC84-4FA5-9F0B-FA4EA0BE750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M140</xm:sqref>
        </x14:conditionalFormatting>
        <x14:conditionalFormatting xmlns:xm="http://schemas.microsoft.com/office/excel/2006/main">
          <x14:cfRule type="cellIs" priority="6277" operator="equal" id="{E4EAD4B4-DFDC-497E-8BD2-19E342DE3D6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278" operator="equal" id="{9261CD96-A540-49C7-B2A4-C786C5B0FB90}">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279" operator="equal" id="{AC54BFEF-5BC2-4C9E-93A5-18C1BFA27F9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280" operator="equal" id="{1F673D09-197F-42E8-9E00-0664EE6CEE7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O140</xm:sqref>
        </x14:conditionalFormatting>
        <x14:conditionalFormatting xmlns:xm="http://schemas.microsoft.com/office/excel/2006/main">
          <x14:cfRule type="cellIs" priority="6275" operator="equal" id="{76FD2869-0BD3-4B80-A205-3FF5598582E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276" operator="equal" id="{E2922CEB-2691-4242-B3A2-3E1487DC674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R140</xm:sqref>
        </x14:conditionalFormatting>
        <x14:conditionalFormatting xmlns:xm="http://schemas.microsoft.com/office/excel/2006/main">
          <x14:cfRule type="cellIs" priority="6284" operator="equal" id="{E91D5C53-18C7-455C-8D62-5AC377590F6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285" operator="equal" id="{F2CB71DD-8FD4-4201-8C0B-B194B6995AF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Z140 W140</xm:sqref>
        </x14:conditionalFormatting>
        <x14:conditionalFormatting xmlns:xm="http://schemas.microsoft.com/office/excel/2006/main">
          <x14:cfRule type="cellIs" priority="6224" operator="equal" id="{37C33907-6AB5-403D-9C57-9CA4C698A27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M141</xm:sqref>
        </x14:conditionalFormatting>
        <x14:conditionalFormatting xmlns:xm="http://schemas.microsoft.com/office/excel/2006/main">
          <x14:cfRule type="cellIs" priority="6231" operator="equal" id="{52AACE66-CBD6-456D-A298-F87D91210A3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232" operator="equal" id="{96D13277-3B42-4518-B3B4-B2A0B953061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233" operator="equal" id="{1557CB47-7CA1-4926-8083-08F2431133F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M141</xm:sqref>
        </x14:conditionalFormatting>
        <x14:conditionalFormatting xmlns:xm="http://schemas.microsoft.com/office/excel/2006/main">
          <x14:cfRule type="cellIs" priority="6227" operator="equal" id="{C08B63DF-773F-4D63-9B10-EB324BF61C7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228" operator="equal" id="{FF7A7FD2-B6E3-4F0C-8103-10FB1367013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229" operator="equal" id="{C615810F-116A-44A5-9481-7EB62E296A0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230" operator="equal" id="{667FF0AD-3326-4067-802F-1B6819248B7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O141</xm:sqref>
        </x14:conditionalFormatting>
        <x14:conditionalFormatting xmlns:xm="http://schemas.microsoft.com/office/excel/2006/main">
          <x14:cfRule type="cellIs" priority="6225" operator="equal" id="{8AD9701E-3420-4FE5-BFDB-1F66FA9F66F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226" operator="equal" id="{1965D4C9-B129-4E97-98D1-C0DB29172A7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R141</xm:sqref>
        </x14:conditionalFormatting>
        <x14:conditionalFormatting xmlns:xm="http://schemas.microsoft.com/office/excel/2006/main">
          <x14:cfRule type="cellIs" priority="6234" operator="equal" id="{7145E40D-4C4D-4527-9A3C-EF580AAB223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235" operator="equal" id="{8FA89793-5EB7-4E27-9E60-3B7FC55EE44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Z141 W141</xm:sqref>
        </x14:conditionalFormatting>
        <x14:conditionalFormatting xmlns:xm="http://schemas.microsoft.com/office/excel/2006/main">
          <x14:cfRule type="cellIs" priority="5961" operator="equal" id="{921C9C30-3E70-4A58-BE30-CFE9EB821EC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M271:M272 M286:M287 M274</xm:sqref>
        </x14:conditionalFormatting>
        <x14:conditionalFormatting xmlns:xm="http://schemas.microsoft.com/office/excel/2006/main">
          <x14:cfRule type="cellIs" priority="5885" operator="equal" id="{2B2EA311-BBE2-4241-8E27-7ACE7965003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W286:W287</xm:sqref>
        </x14:conditionalFormatting>
        <x14:conditionalFormatting xmlns:xm="http://schemas.microsoft.com/office/excel/2006/main">
          <x14:cfRule type="cellIs" priority="5962" operator="equal" id="{66080065-503D-4011-B2F4-88C806C5EDC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W280</xm:sqref>
        </x14:conditionalFormatting>
        <x14:conditionalFormatting xmlns:xm="http://schemas.microsoft.com/office/excel/2006/main">
          <x14:cfRule type="cellIs" priority="5963" operator="equal" id="{3F2034EB-DC2F-4791-8473-0C5D8394207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964" operator="equal" id="{8A8D1AA1-A8EB-42C2-9629-7A0A8691AE4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W280</xm:sqref>
        </x14:conditionalFormatting>
        <x14:conditionalFormatting xmlns:xm="http://schemas.microsoft.com/office/excel/2006/main">
          <x14:cfRule type="cellIs" priority="5728" operator="equal" id="{32154225-7B80-497B-A935-A8A4B76DDFC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729" operator="equal" id="{FD77C627-7CCA-4448-AB08-B7EEBE1BB3D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730" operator="equal" id="{2CE71C05-22C2-46F4-8D8B-9327340DAC8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M271</xm:sqref>
        </x14:conditionalFormatting>
        <x14:conditionalFormatting xmlns:xm="http://schemas.microsoft.com/office/excel/2006/main">
          <x14:cfRule type="cellIs" priority="5809" operator="equal" id="{28560DB0-3132-4331-B8C9-07E0CCB45C2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810" operator="equal" id="{F7E07B47-8DDB-4CA5-BC99-E2BCB9A8C45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811" operator="equal" id="{B04291F8-7CE6-4159-B3CE-E08A120C6FB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M272</xm:sqref>
        </x14:conditionalFormatting>
        <x14:conditionalFormatting xmlns:xm="http://schemas.microsoft.com/office/excel/2006/main">
          <x14:cfRule type="cellIs" priority="5767" operator="equal" id="{0FAE6C22-FA6C-4ED8-BDA9-B709208F305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768" operator="equal" id="{30F5BC31-5556-486E-9559-AFAF281FC6B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769" operator="equal" id="{F2F34343-A7C7-454A-AFB1-53D91D65028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M274</xm:sqref>
        </x14:conditionalFormatting>
        <x14:conditionalFormatting xmlns:xm="http://schemas.microsoft.com/office/excel/2006/main">
          <x14:cfRule type="cellIs" priority="5643" operator="equal" id="{141A61CC-7D10-4475-8338-9A4EC644029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644" operator="equal" id="{3243CC27-8026-4EE8-992D-45303E70CA9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645" operator="equal" id="{5594268D-8461-45C2-B53A-A57FA1A43F8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646" operator="equal" id="{43468B9F-F339-4F0C-8C88-499F2407767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M275</xm:sqref>
        </x14:conditionalFormatting>
        <x14:conditionalFormatting xmlns:xm="http://schemas.microsoft.com/office/excel/2006/main">
          <x14:cfRule type="cellIs" priority="5739" operator="equal" id="{0E1602EF-AE6A-4B75-A16A-14AC8BDC6C6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740" operator="equal" id="{0E6CDE09-9895-433C-99FC-3BC704B2C00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741" operator="equal" id="{496C4C03-4820-4AFE-94F0-C853D3D9B93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M286</xm:sqref>
        </x14:conditionalFormatting>
        <x14:conditionalFormatting xmlns:xm="http://schemas.microsoft.com/office/excel/2006/main">
          <x14:cfRule type="cellIs" priority="5689" operator="equal" id="{431B66B4-1572-4625-AFD3-13B3B21C86C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690" operator="equal" id="{CC23637A-4D76-4AFC-A086-A8DE5E4A9D2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691" operator="equal" id="{6E703260-C75A-4310-B855-3D5A2690DD0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M287</xm:sqref>
        </x14:conditionalFormatting>
        <x14:conditionalFormatting xmlns:xm="http://schemas.microsoft.com/office/excel/2006/main">
          <x14:cfRule type="cellIs" priority="5678" operator="equal" id="{40CCC21B-3CFC-4E59-8E2D-C7D2B89A911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679" operator="equal" id="{1FE2519F-7B6C-42C0-BEDA-93F5E2D33CFF}">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680" operator="equal" id="{1337C92A-C5BA-49E6-BE88-66FE258E22B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M289</xm:sqref>
        </x14:conditionalFormatting>
        <x14:conditionalFormatting xmlns:xm="http://schemas.microsoft.com/office/excel/2006/main">
          <x14:cfRule type="cellIs" priority="5829" operator="equal" id="{87794B62-26D9-4080-9C5F-DF35021EFC2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830" operator="equal" id="{CF5352C0-8621-43D1-9B8B-CC0497E9A48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831" operator="equal" id="{6562419A-D022-4A69-8415-FBBBDFE5078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M290</xm:sqref>
        </x14:conditionalFormatting>
        <x14:conditionalFormatting xmlns:xm="http://schemas.microsoft.com/office/excel/2006/main">
          <x14:cfRule type="cellIs" priority="5724" operator="equal" id="{DFA8D788-68AA-4E42-8768-2201B5F6B99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725" operator="equal" id="{FE0F258E-4386-4A22-AF7F-487AE2223BE0}">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726" operator="equal" id="{B75FC4AC-7F1E-4DDF-835C-6A08F241CDC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727" operator="equal" id="{676A416D-F025-484F-8C5C-A994C44C8D0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O271</xm:sqref>
        </x14:conditionalFormatting>
        <x14:conditionalFormatting xmlns:xm="http://schemas.microsoft.com/office/excel/2006/main">
          <x14:cfRule type="cellIs" priority="5805" operator="equal" id="{F828B2D8-B047-4BCB-9E67-BB0B025F5F5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806" operator="equal" id="{7B4CED65-8AD7-48D7-A16E-958750AC288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807" operator="equal" id="{B2A3BD41-0AE0-4077-BFCC-8C930EFFEC5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808" operator="equal" id="{62BD1A50-C29F-4DB4-8F07-86936E89E43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O272</xm:sqref>
        </x14:conditionalFormatting>
        <x14:conditionalFormatting xmlns:xm="http://schemas.microsoft.com/office/excel/2006/main">
          <x14:cfRule type="cellIs" priority="5763" operator="equal" id="{AA0FDF61-897D-421C-8916-76D4DCA1B03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764" operator="equal" id="{662740A6-4FEA-48AC-9616-DB4BFF0AAA0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765" operator="equal" id="{A6CE2857-7A41-4FA8-89F1-A5CE950C5CC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766" operator="equal" id="{B0D14A83-6195-437C-A656-362F58A050B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O274</xm:sqref>
        </x14:conditionalFormatting>
        <x14:conditionalFormatting xmlns:xm="http://schemas.microsoft.com/office/excel/2006/main">
          <x14:cfRule type="cellIs" priority="5639" operator="equal" id="{7AFA3A5E-CA71-4AD0-AF25-4BF6624B076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640" operator="equal" id="{B0C43D52-A61A-4EF8-8DFE-3BFE39FCBB6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641" operator="equal" id="{FDB2964C-7AA9-4588-8994-468AAC94D95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642" operator="equal" id="{AF8C136D-D7EA-4E65-82D2-2548DC73356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O275</xm:sqref>
        </x14:conditionalFormatting>
        <x14:conditionalFormatting xmlns:xm="http://schemas.microsoft.com/office/excel/2006/main">
          <x14:cfRule type="cellIs" priority="5735" operator="equal" id="{BF2589A8-72F0-4E65-AA4C-EF31D7BA998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736" operator="equal" id="{D3A43EC9-9787-4553-8DDD-D09F24636B6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737" operator="equal" id="{F3DAFB5E-D277-4C98-9403-8DC0FD35854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738" operator="equal" id="{E8E31D20-3FB6-4806-A2A2-7D250C0448E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O286</xm:sqref>
        </x14:conditionalFormatting>
        <x14:conditionalFormatting xmlns:xm="http://schemas.microsoft.com/office/excel/2006/main">
          <x14:cfRule type="cellIs" priority="5685" operator="equal" id="{0DC160EE-1B83-40F6-B704-ABBB912B182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686" operator="equal" id="{2029C33A-B14E-44DA-B2AA-3AA678EC8D2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687" operator="equal" id="{54E558AE-0D64-436A-B899-043E5108444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688" operator="equal" id="{C36CF614-CB1D-4F1F-94AF-AB22AFF1CD1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O287</xm:sqref>
        </x14:conditionalFormatting>
        <x14:conditionalFormatting xmlns:xm="http://schemas.microsoft.com/office/excel/2006/main">
          <x14:cfRule type="cellIs" priority="5674" operator="equal" id="{CF8BC27F-C054-444B-A920-4B52A9EEEB4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675" operator="equal" id="{2F5FD1BA-143B-406B-B289-45E083F25AB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676" operator="equal" id="{1CBFB7D8-0DF6-4D36-9C32-D362D768CFE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677" operator="equal" id="{2FC0DBC1-5879-4116-994B-A15EE9236D5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O289</xm:sqref>
        </x14:conditionalFormatting>
        <x14:conditionalFormatting xmlns:xm="http://schemas.microsoft.com/office/excel/2006/main">
          <x14:cfRule type="cellIs" priority="5716" operator="equal" id="{4F144101-0C5B-44B7-9232-5E842512059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717" operator="equal" id="{076DE3AF-6522-48F7-B199-596292B8DBE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718" operator="equal" id="{7DA84645-6463-467A-99B4-B3E3A47CF47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719" operator="equal" id="{15640E9C-23B0-4D54-81C6-FF22C4AE8A0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O290</xm:sqref>
        </x14:conditionalFormatting>
        <x14:conditionalFormatting xmlns:xm="http://schemas.microsoft.com/office/excel/2006/main">
          <x14:cfRule type="cellIs" priority="5722" operator="equal" id="{08288338-F347-4533-BD6B-7E7A57385ED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723" operator="equal" id="{52A88755-C718-48A5-91D7-7005302FD6A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R271</xm:sqref>
        </x14:conditionalFormatting>
        <x14:conditionalFormatting xmlns:xm="http://schemas.microsoft.com/office/excel/2006/main">
          <x14:cfRule type="cellIs" priority="5803" operator="equal" id="{A3F0AA95-3F86-447E-A289-1544E685D50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804" operator="equal" id="{8DC2EE32-1D9B-449A-8A0D-CCEF3AE2AA6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R272</xm:sqref>
        </x14:conditionalFormatting>
        <x14:conditionalFormatting xmlns:xm="http://schemas.microsoft.com/office/excel/2006/main">
          <x14:cfRule type="cellIs" priority="5650" operator="equal" id="{CC22839B-09DA-4556-A2D8-09E6833E4E9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651" operator="equal" id="{17D2FB5E-AA19-45B2-B111-E5E5592F4C7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Z273</xm:sqref>
        </x14:conditionalFormatting>
        <x14:conditionalFormatting xmlns:xm="http://schemas.microsoft.com/office/excel/2006/main">
          <x14:cfRule type="cellIs" priority="5761" operator="equal" id="{967E053B-0E9F-49ED-8E8B-BAB001BAE38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762" operator="equal" id="{BBF77C6B-C06D-43DC-94F4-444406AEDA5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R274</xm:sqref>
        </x14:conditionalFormatting>
        <x14:conditionalFormatting xmlns:xm="http://schemas.microsoft.com/office/excel/2006/main">
          <x14:cfRule type="cellIs" priority="5733" operator="equal" id="{AA9F18E0-0F41-4237-A607-25C615E442B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734" operator="equal" id="{10A8878C-671A-4CC5-9188-334B26D3B74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R286</xm:sqref>
        </x14:conditionalFormatting>
        <x14:conditionalFormatting xmlns:xm="http://schemas.microsoft.com/office/excel/2006/main">
          <x14:cfRule type="cellIs" priority="5683" operator="equal" id="{BC5D45D4-8F5A-4A16-84B9-DD71272CB01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684" operator="equal" id="{7A7376D3-C71F-49C6-8E94-8B57340958D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R287 Z287</xm:sqref>
        </x14:conditionalFormatting>
        <x14:conditionalFormatting xmlns:xm="http://schemas.microsoft.com/office/excel/2006/main">
          <x14:cfRule type="cellIs" priority="5672" operator="equal" id="{50E78035-3CEE-4020-AE44-DCF3DFAB9D6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673" operator="equal" id="{80B4A9F4-FE5F-4D96-B254-DFAFEE7A6D3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R289 Z289</xm:sqref>
        </x14:conditionalFormatting>
        <x14:conditionalFormatting xmlns:xm="http://schemas.microsoft.com/office/excel/2006/main">
          <x14:cfRule type="cellIs" priority="5714" operator="equal" id="{E6430889-A1DC-4560-B51D-210907315E1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715" operator="equal" id="{E078F505-785B-4316-9123-80FD4720D28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R290</xm:sqref>
        </x14:conditionalFormatting>
        <x14:conditionalFormatting xmlns:xm="http://schemas.microsoft.com/office/excel/2006/main">
          <x14:cfRule type="cellIs" priority="5812" operator="equal" id="{41011FD1-4D37-4844-ACEC-6C47CACBE17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813" operator="equal" id="{663F2551-35E1-4930-92B2-E1E3D997485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W272</xm:sqref>
        </x14:conditionalFormatting>
        <x14:conditionalFormatting xmlns:xm="http://schemas.microsoft.com/office/excel/2006/main">
          <x14:cfRule type="cellIs" priority="5659" operator="equal" id="{D52406B8-B5A9-4CF5-BD11-F76330B4713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660" operator="equal" id="{3C4F7142-7E1E-4D77-A424-BA59787C71D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W273</xm:sqref>
        </x14:conditionalFormatting>
        <x14:conditionalFormatting xmlns:xm="http://schemas.microsoft.com/office/excel/2006/main">
          <x14:cfRule type="cellIs" priority="5759" operator="equal" id="{96BE64AB-8501-45C9-B291-197514DC3A8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760" operator="equal" id="{C00436A7-8237-4BDF-9C4A-B832153F59A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W274</xm:sqref>
        </x14:conditionalFormatting>
        <x14:conditionalFormatting xmlns:xm="http://schemas.microsoft.com/office/excel/2006/main">
          <x14:cfRule type="cellIs" priority="5647" operator="equal" id="{03A575C4-DCCE-461D-A8E1-AE2C5C6B7D0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648" operator="equal" id="{42F4F2FB-CA57-42E2-B692-2A77982E1B6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W275</xm:sqref>
        </x14:conditionalFormatting>
        <x14:conditionalFormatting xmlns:xm="http://schemas.microsoft.com/office/excel/2006/main">
          <x14:cfRule type="cellIs" priority="5742" operator="equal" id="{BA61B9C9-9905-4E33-A193-4A44B3150B7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743" operator="equal" id="{A0A66BF5-A7EC-4780-BF14-0C0BD18E3D8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W286</xm:sqref>
        </x14:conditionalFormatting>
        <x14:conditionalFormatting xmlns:xm="http://schemas.microsoft.com/office/excel/2006/main">
          <x14:cfRule type="cellIs" priority="5692" operator="equal" id="{06D3A120-0D6D-440D-A07D-A1F3CF3D26B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693" operator="equal" id="{F662C1C0-62EC-4420-9DA8-234CB615D28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W287</xm:sqref>
        </x14:conditionalFormatting>
        <x14:conditionalFormatting xmlns:xm="http://schemas.microsoft.com/office/excel/2006/main">
          <x14:cfRule type="cellIs" priority="5681" operator="equal" id="{190D39F6-B839-48B6-AF0F-0525BCDC4DF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682" operator="equal" id="{BB70BBD7-8650-40F7-B751-AE474FB2FFE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W289</xm:sqref>
        </x14:conditionalFormatting>
        <x14:conditionalFormatting xmlns:xm="http://schemas.microsoft.com/office/excel/2006/main">
          <x14:cfRule type="cellIs" priority="5720" operator="equal" id="{0F5B7789-9A55-485A-B425-5C0062BC1E9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721" operator="equal" id="{DE88D7D4-62AC-4EA8-8C2C-F5E1AD213FB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W290 Z290</xm:sqref>
        </x14:conditionalFormatting>
        <x14:conditionalFormatting xmlns:xm="http://schemas.microsoft.com/office/excel/2006/main">
          <x14:cfRule type="cellIs" priority="5731" operator="equal" id="{F385ED91-DA79-41CB-9682-A1318C104A4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732" operator="equal" id="{097DD2AB-7C13-4C00-9A85-94051CE6AB7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Z271 W271</xm:sqref>
        </x14:conditionalFormatting>
        <x14:conditionalFormatting xmlns:xm="http://schemas.microsoft.com/office/excel/2006/main">
          <x14:cfRule type="cellIs" priority="5814" operator="equal" id="{CA070ECB-36D4-473F-AF55-BB710D5D774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815" operator="equal" id="{FDE96C98-E0D0-4787-B86F-1BBFE22CDAA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Z272</xm:sqref>
        </x14:conditionalFormatting>
        <x14:conditionalFormatting xmlns:xm="http://schemas.microsoft.com/office/excel/2006/main">
          <x14:cfRule type="cellIs" priority="5757" operator="equal" id="{C24BEF57-2FD6-4850-85A4-A1523A93AF6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758" operator="equal" id="{E86E91B8-A29C-4F27-B173-9BD6C0A36C3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Z274</xm:sqref>
        </x14:conditionalFormatting>
        <x14:conditionalFormatting xmlns:xm="http://schemas.microsoft.com/office/excel/2006/main">
          <x14:cfRule type="cellIs" priority="5637" operator="equal" id="{B41AC0B1-8604-489E-97A4-7ECB03A5985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638" operator="equal" id="{EEFAC0B7-FA8B-4746-84E3-CADD46B2E84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Z275 R275</xm:sqref>
        </x14:conditionalFormatting>
        <x14:conditionalFormatting xmlns:xm="http://schemas.microsoft.com/office/excel/2006/main">
          <x14:cfRule type="cellIs" priority="5744" operator="equal" id="{60F8561D-47BD-4215-95C9-8667C4C8077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745" operator="equal" id="{EECA997B-FAFB-49F5-AC4C-B56AED83D4D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Z286</xm:sqref>
        </x14:conditionalFormatting>
        <x14:conditionalFormatting xmlns:xm="http://schemas.microsoft.com/office/excel/2006/main">
          <x14:cfRule type="cellIs" priority="5584" operator="equal" id="{589F5AEE-0C16-49E7-90CF-36CC22A1BBC1}">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M279</xm:sqref>
        </x14:conditionalFormatting>
        <x14:conditionalFormatting xmlns:xm="http://schemas.microsoft.com/office/excel/2006/main">
          <x14:cfRule type="cellIs" priority="5592" operator="equal" id="{5BE9E6E1-FE2E-4D69-BCCE-1A998DF15F2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593" operator="equal" id="{C0E7667E-6558-4258-A124-14233EDCA70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594" operator="equal" id="{3974A58C-8FB4-42DE-BA81-6F5C5DA6730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M279</xm:sqref>
        </x14:conditionalFormatting>
        <x14:conditionalFormatting xmlns:xm="http://schemas.microsoft.com/office/excel/2006/main">
          <x14:cfRule type="cellIs" priority="5588" operator="equal" id="{D26635B0-8F55-4084-B1C4-55C3252C8CA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589" operator="equal" id="{F4B1C205-FD51-4A7E-BFD5-B111E126117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590" operator="equal" id="{AF580F0E-A9DA-46EA-9ADB-991F586DA1F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591" operator="equal" id="{57B2B18D-4142-4880-8F69-7544BB1307B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O279</xm:sqref>
        </x14:conditionalFormatting>
        <x14:conditionalFormatting xmlns:xm="http://schemas.microsoft.com/office/excel/2006/main">
          <x14:cfRule type="cellIs" priority="5586" operator="equal" id="{9F54C934-0674-4C07-9517-2CAD65C2713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587" operator="equal" id="{DD7AA508-0DC4-4F62-95D3-51FE7C1E1C4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R279 Z279</xm:sqref>
        </x14:conditionalFormatting>
        <x14:conditionalFormatting xmlns:xm="http://schemas.microsoft.com/office/excel/2006/main">
          <x14:cfRule type="cellIs" priority="5585" operator="equal" id="{7BAAD739-238E-4CD0-90CB-3FB13A6D4D3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W279</xm:sqref>
        </x14:conditionalFormatting>
        <x14:conditionalFormatting xmlns:xm="http://schemas.microsoft.com/office/excel/2006/main">
          <x14:cfRule type="cellIs" priority="5595" operator="equal" id="{E5C0A3B2-7B76-4214-A38E-A081B878A96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596" operator="equal" id="{239707DE-2B98-41C2-9AC2-0C2E677F578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W279</xm:sqref>
        </x14:conditionalFormatting>
        <x14:conditionalFormatting xmlns:xm="http://schemas.microsoft.com/office/excel/2006/main">
          <x14:cfRule type="cellIs" priority="5555" operator="equal" id="{D72A030B-4FE9-45AC-9FAE-6C4C50135EE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556" operator="equal" id="{862455A6-B284-4B67-BF71-E907D05AA2C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Z280</xm:sqref>
        </x14:conditionalFormatting>
        <x14:conditionalFormatting xmlns:xm="http://schemas.microsoft.com/office/excel/2006/main">
          <x14:cfRule type="cellIs" priority="5557" operator="equal" id="{F2F3F3CB-E604-4284-97A7-7871912C912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W280</xm:sqref>
        </x14:conditionalFormatting>
        <x14:conditionalFormatting xmlns:xm="http://schemas.microsoft.com/office/excel/2006/main">
          <x14:cfRule type="cellIs" priority="5558" operator="equal" id="{90704DEA-F1E6-45DE-8B1C-6C9FC8B2C03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559" operator="equal" id="{97600AB9-C6D2-404D-A3C0-94DD27DBA7A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W280</xm:sqref>
        </x14:conditionalFormatting>
        <x14:conditionalFormatting xmlns:xm="http://schemas.microsoft.com/office/excel/2006/main">
          <x14:cfRule type="cellIs" priority="5537" operator="equal" id="{94EB40AF-FA19-4523-87C9-2FE8BD5B8C3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M280</xm:sqref>
        </x14:conditionalFormatting>
        <x14:conditionalFormatting xmlns:xm="http://schemas.microsoft.com/office/excel/2006/main">
          <x14:cfRule type="cellIs" priority="5538" operator="equal" id="{B58973FD-6A37-4165-9222-7A31D592222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539" operator="equal" id="{2FD9858D-E563-4069-8E8F-578DD666474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540" operator="equal" id="{23CF477B-A153-46BA-B9CA-CCB44732C47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M280</xm:sqref>
        </x14:conditionalFormatting>
        <x14:conditionalFormatting xmlns:xm="http://schemas.microsoft.com/office/excel/2006/main">
          <x14:cfRule type="cellIs" priority="5533" operator="equal" id="{2DD20C85-D430-493D-BA5E-F27CA53CCF1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534" operator="equal" id="{CF832198-137E-4697-8E2E-B7B6B11D694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535" operator="equal" id="{0392214D-7C81-49E6-A763-2BAEBE60A8D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536" operator="equal" id="{368D760E-6032-41CC-82D4-D2F57B56289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O280</xm:sqref>
        </x14:conditionalFormatting>
        <x14:conditionalFormatting xmlns:xm="http://schemas.microsoft.com/office/excel/2006/main">
          <x14:cfRule type="cellIs" priority="5531" operator="equal" id="{BD2F323C-2ED2-450F-ACA1-2D6378132AD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532" operator="equal" id="{EF930CB5-77D2-48DB-824B-650A20D5A6A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R280</xm:sqref>
        </x14:conditionalFormatting>
        <x14:conditionalFormatting xmlns:xm="http://schemas.microsoft.com/office/excel/2006/main">
          <x14:cfRule type="cellIs" priority="5417" operator="equal" id="{EC7E2419-4BFE-47AA-8783-70E24DCAD74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W393 Z393</xm:sqref>
        </x14:conditionalFormatting>
        <x14:conditionalFormatting xmlns:xm="http://schemas.microsoft.com/office/excel/2006/main">
          <x14:cfRule type="cellIs" priority="5418" operator="equal" id="{D2BF012F-2EC4-452B-880D-554BEA2239A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W393 Z393</xm:sqref>
        </x14:conditionalFormatting>
        <x14:conditionalFormatting xmlns:xm="http://schemas.microsoft.com/office/excel/2006/main">
          <x14:cfRule type="cellIs" priority="5422" operator="equal" id="{214C444D-BD82-4693-A028-8313C13F4C3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423" operator="equal" id="{5BD0E338-D66F-45FB-B015-223B8774E40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Z393</xm:sqref>
        </x14:conditionalFormatting>
        <x14:conditionalFormatting xmlns:xm="http://schemas.microsoft.com/office/excel/2006/main">
          <x14:cfRule type="cellIs" priority="5431" operator="equal" id="{410FD18B-CF60-45F9-AA39-754C5B3CE1A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432" operator="equal" id="{C9D4648C-40B7-4B84-8793-00BFB81CE24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W393</xm:sqref>
        </x14:conditionalFormatting>
        <x14:conditionalFormatting xmlns:xm="http://schemas.microsoft.com/office/excel/2006/main">
          <x14:cfRule type="cellIs" priority="5415" operator="equal" id="{A4A2782A-4DA2-4AD6-93F0-A14A9601F81A}">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M394</xm:sqref>
        </x14:conditionalFormatting>
        <x14:conditionalFormatting xmlns:xm="http://schemas.microsoft.com/office/excel/2006/main">
          <x14:cfRule type="cellIs" priority="5416" operator="equal" id="{501ACA6A-C56E-4162-90B0-D8DB91EC34F6}">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M394</xm:sqref>
        </x14:conditionalFormatting>
        <x14:conditionalFormatting xmlns:xm="http://schemas.microsoft.com/office/excel/2006/main">
          <x14:cfRule type="cellIs" priority="5414" operator="equal" id="{F846B1F3-AEFF-474A-A731-71EE416AECB1}">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O394</xm:sqref>
        </x14:conditionalFormatting>
        <x14:conditionalFormatting xmlns:xm="http://schemas.microsoft.com/office/excel/2006/main">
          <x14:cfRule type="cellIs" priority="5412" operator="equal" id="{5B673492-706C-4E4C-958F-130FAD75415C}">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R394 W394 Z394</xm:sqref>
        </x14:conditionalFormatting>
        <x14:conditionalFormatting xmlns:xm="http://schemas.microsoft.com/office/excel/2006/main">
          <x14:cfRule type="cellIs" priority="5413" operator="equal" id="{2D0EAC03-3906-4D52-8F49-FFFAC410090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W394 Z394 R394</xm:sqref>
        </x14:conditionalFormatting>
        <x14:conditionalFormatting xmlns:xm="http://schemas.microsoft.com/office/excel/2006/main">
          <x14:cfRule type="cellIs" priority="5409" operator="equal" id="{58AA84BA-AE2E-4018-9982-5C94B6F0B75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410" operator="equal" id="{9AFF33B3-6D15-4D31-BAF5-4D84F323483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411" operator="equal" id="{95FE5A3B-668B-41CE-92E4-90A264A0CA9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M394</xm:sqref>
        </x14:conditionalFormatting>
        <x14:conditionalFormatting xmlns:xm="http://schemas.microsoft.com/office/excel/2006/main">
          <x14:cfRule type="cellIs" priority="5405" operator="equal" id="{84A76BFC-115B-422E-BD85-302F09E8D81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406" operator="equal" id="{C19C0245-5522-459E-8B8F-00793417951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407" operator="equal" id="{5C0F0A29-DAEF-477C-9F51-95FDF516201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408" operator="equal" id="{CB1F706D-6527-4E74-83B7-EF89512C22D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O394</xm:sqref>
        </x14:conditionalFormatting>
        <x14:conditionalFormatting xmlns:xm="http://schemas.microsoft.com/office/excel/2006/main">
          <x14:cfRule type="cellIs" priority="5403" operator="equal" id="{ECC3E608-21B8-4002-B4B7-A18D85AC8F0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404" operator="equal" id="{AEC767DA-EA8B-4512-9756-74259A9CF86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R394</xm:sqref>
        </x14:conditionalFormatting>
        <x14:conditionalFormatting xmlns:xm="http://schemas.microsoft.com/office/excel/2006/main">
          <x14:cfRule type="cellIs" priority="5401" operator="equal" id="{3F46FFB5-5F77-4D2F-8E2D-61EA3533BC6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402" operator="equal" id="{5EACA9FF-8209-4745-B67D-C04B2F5FDE9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W394</xm:sqref>
        </x14:conditionalFormatting>
        <x14:conditionalFormatting xmlns:xm="http://schemas.microsoft.com/office/excel/2006/main">
          <x14:cfRule type="cellIs" priority="5399" operator="equal" id="{9C7963C1-5B0A-4A19-BF7C-C44B35AE97D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400" operator="equal" id="{AEF7229B-F57A-46AE-8627-71D842FFE69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Z394</xm:sqref>
        </x14:conditionalFormatting>
        <x14:conditionalFormatting xmlns:xm="http://schemas.microsoft.com/office/excel/2006/main">
          <x14:cfRule type="cellIs" priority="5383" operator="equal" id="{50252377-2C44-4093-BD85-8AB61621FE4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M186</xm:sqref>
        </x14:conditionalFormatting>
        <x14:conditionalFormatting xmlns:xm="http://schemas.microsoft.com/office/excel/2006/main">
          <x14:cfRule type="cellIs" priority="5395" operator="equal" id="{A0577C37-3798-4BAE-8EB7-998AD1DA20C9}">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396" operator="equal" id="{895FA3FF-35F4-43BB-A05F-F217707A119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397" operator="equal" id="{7EC4DE23-CA15-4F92-BFD6-630546FD1D2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98" operator="equal" id="{31C245F2-F702-46FA-A194-24A69A59A66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M186</xm:sqref>
        </x14:conditionalFormatting>
        <x14:conditionalFormatting xmlns:xm="http://schemas.microsoft.com/office/excel/2006/main">
          <x14:cfRule type="cellIs" priority="5382" operator="equal" id="{E9224EF5-59E6-4041-871E-C71F895D9477}">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O186</xm:sqref>
        </x14:conditionalFormatting>
        <x14:conditionalFormatting xmlns:xm="http://schemas.microsoft.com/office/excel/2006/main">
          <x14:cfRule type="cellIs" priority="5391" operator="equal" id="{6E4403F9-572A-48BE-9AD7-EFD875812C6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392" operator="equal" id="{B272465A-D09C-4425-9167-8E17AB4FF2F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393" operator="equal" id="{1AAF7EA8-114F-40F3-89A7-C7307E2E6B2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94" operator="equal" id="{7DC57BF4-1C7D-4BAF-8B78-B677A49413F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O186</xm:sqref>
        </x14:conditionalFormatting>
        <x14:conditionalFormatting xmlns:xm="http://schemas.microsoft.com/office/excel/2006/main">
          <x14:cfRule type="cellIs" priority="5380" operator="equal" id="{BF8211BD-F732-45F9-AE92-BACBC4F0371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R186 W186 Z186</xm:sqref>
        </x14:conditionalFormatting>
        <x14:conditionalFormatting xmlns:xm="http://schemas.microsoft.com/office/excel/2006/main">
          <x14:cfRule type="cellIs" priority="5381" operator="equal" id="{A299B6A4-6F52-44CD-A507-B7B406F2B44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R186 Z186</xm:sqref>
        </x14:conditionalFormatting>
        <x14:conditionalFormatting xmlns:xm="http://schemas.microsoft.com/office/excel/2006/main">
          <x14:cfRule type="cellIs" priority="5389" operator="equal" id="{F349EBDE-CA1A-4ACF-92EC-32D277F442C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90" operator="equal" id="{F3AC95DD-DD0B-4779-9B01-900702B5245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R186</xm:sqref>
        </x14:conditionalFormatting>
        <x14:conditionalFormatting xmlns:xm="http://schemas.microsoft.com/office/excel/2006/main">
          <x14:cfRule type="cellIs" priority="5386" operator="equal" id="{B1B9819E-9E03-4206-8C3C-4ECC6E40BD8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387" operator="equal" id="{DDC7D423-7396-466B-BA75-93D12D2F82E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88" operator="equal" id="{AFF2706D-AC37-4420-AD80-06BE4EB570E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W186</xm:sqref>
        </x14:conditionalFormatting>
        <x14:conditionalFormatting xmlns:xm="http://schemas.microsoft.com/office/excel/2006/main">
          <x14:cfRule type="cellIs" priority="5384" operator="equal" id="{68C10844-482C-45A9-9E63-29296FA1B33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85" operator="equal" id="{7F3FE72E-663F-4E17-8B0E-90789478D8A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Z186</xm:sqref>
        </x14:conditionalFormatting>
        <x14:conditionalFormatting xmlns:xm="http://schemas.microsoft.com/office/excel/2006/main">
          <x14:cfRule type="cellIs" priority="5364" operator="equal" id="{EE58BB7F-217D-43A2-A97D-F679AC8FF222}">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M9</xm:sqref>
        </x14:conditionalFormatting>
        <x14:conditionalFormatting xmlns:xm="http://schemas.microsoft.com/office/excel/2006/main">
          <x14:cfRule type="cellIs" priority="5376" operator="equal" id="{9733D21E-1F57-4955-95B3-A3D017A6ED6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377" operator="equal" id="{8D5BE18D-116A-406D-9798-AD770CD1394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378" operator="equal" id="{C864E4BD-77DF-4229-AA34-FE731FA47A2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79" operator="equal" id="{E55A169B-05F8-4208-8D4C-AED46D24BB6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M9</xm:sqref>
        </x14:conditionalFormatting>
        <x14:conditionalFormatting xmlns:xm="http://schemas.microsoft.com/office/excel/2006/main">
          <x14:cfRule type="cellIs" priority="5363" operator="equal" id="{9A48BCE4-67EA-45F9-A6E3-A851DB432A8C}">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O9</xm:sqref>
        </x14:conditionalFormatting>
        <x14:conditionalFormatting xmlns:xm="http://schemas.microsoft.com/office/excel/2006/main">
          <x14:cfRule type="cellIs" priority="5372" operator="equal" id="{3EADC446-469A-446F-9C3A-9E123A02C85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373" operator="equal" id="{C9B53E10-ADFF-4D37-82C2-68880F84AD9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374" operator="equal" id="{9DA7E21D-8609-41BD-AE7C-6F4F26EC3FF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75" operator="equal" id="{478168B0-4987-477C-A2DA-1504C888B310}">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O9</xm:sqref>
        </x14:conditionalFormatting>
        <x14:conditionalFormatting xmlns:xm="http://schemas.microsoft.com/office/excel/2006/main">
          <x14:cfRule type="cellIs" priority="5361" operator="equal" id="{61BED3E7-4879-4FB4-8B92-C116FB5F4FB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Z9 W9 R9</xm:sqref>
        </x14:conditionalFormatting>
        <x14:conditionalFormatting xmlns:xm="http://schemas.microsoft.com/office/excel/2006/main">
          <x14:cfRule type="cellIs" priority="5362" operator="equal" id="{87660C4F-9E07-45DB-BAD4-71CCF49BCBE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Z9 R9</xm:sqref>
        </x14:conditionalFormatting>
        <x14:conditionalFormatting xmlns:xm="http://schemas.microsoft.com/office/excel/2006/main">
          <x14:cfRule type="cellIs" priority="5370" operator="equal" id="{E68DD2E2-92B4-480C-98FB-F3E1B41401E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71" operator="equal" id="{232F6AA3-82E6-4454-853A-90AC3BA074C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R9</xm:sqref>
        </x14:conditionalFormatting>
        <x14:conditionalFormatting xmlns:xm="http://schemas.microsoft.com/office/excel/2006/main">
          <x14:cfRule type="cellIs" priority="5365" operator="equal" id="{866A675E-0A0C-434C-B7E7-1732ACD6775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W9</xm:sqref>
        </x14:conditionalFormatting>
        <x14:conditionalFormatting xmlns:xm="http://schemas.microsoft.com/office/excel/2006/main">
          <x14:cfRule type="cellIs" priority="5368" operator="equal" id="{6DDC193F-5702-4276-BDF2-749D9991EA7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69" operator="equal" id="{189EF6BE-EFA2-4168-B0B5-BE7786F467F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W9</xm:sqref>
        </x14:conditionalFormatting>
        <x14:conditionalFormatting xmlns:xm="http://schemas.microsoft.com/office/excel/2006/main">
          <x14:cfRule type="cellIs" priority="5366" operator="equal" id="{3C6BCA98-190F-4FE4-834E-C89E1813B0B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67" operator="equal" id="{70C8E695-34C6-4BD0-A5F9-7039639003B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Z9</xm:sqref>
        </x14:conditionalFormatting>
        <x14:conditionalFormatting xmlns:xm="http://schemas.microsoft.com/office/excel/2006/main">
          <x14:cfRule type="cellIs" priority="5346" operator="equal" id="{7F0CBE59-E852-4F2D-B6B7-68B20418ED89}">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M452</xm:sqref>
        </x14:conditionalFormatting>
        <x14:conditionalFormatting xmlns:xm="http://schemas.microsoft.com/office/excel/2006/main">
          <x14:cfRule type="cellIs" priority="5357" operator="equal" id="{7C7FD227-18DA-4C1A-AAD6-FA4DCBDFBED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M452</xm:sqref>
        </x14:conditionalFormatting>
        <x14:conditionalFormatting xmlns:xm="http://schemas.microsoft.com/office/excel/2006/main">
          <x14:cfRule type="cellIs" priority="5358" operator="equal" id="{CE40437F-4D72-4CDB-8463-265BAAAB454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359" operator="equal" id="{35E25635-1C06-4522-B41A-EEA6505EA0C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60" operator="equal" id="{D7B32233-0179-40E2-A36B-22271AB8256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M452</xm:sqref>
        </x14:conditionalFormatting>
        <x14:conditionalFormatting xmlns:xm="http://schemas.microsoft.com/office/excel/2006/main">
          <x14:cfRule type="cellIs" priority="5345" operator="equal" id="{1C19849A-DF26-419E-A992-7D7223C65992}">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O452</xm:sqref>
        </x14:conditionalFormatting>
        <x14:conditionalFormatting xmlns:xm="http://schemas.microsoft.com/office/excel/2006/main">
          <x14:cfRule type="cellIs" priority="5353" operator="equal" id="{A3CC889B-4CAA-4177-82B5-335849D9382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354" operator="equal" id="{D87013AE-C61D-45B4-9CD6-6CD6DFFEC4E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355" operator="equal" id="{EBF7E90D-1B7B-425E-B678-31677081599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56" operator="equal" id="{A47FD4E7-E7EF-4112-8EEC-85B3AC6166A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O452</xm:sqref>
        </x14:conditionalFormatting>
        <x14:conditionalFormatting xmlns:xm="http://schemas.microsoft.com/office/excel/2006/main">
          <x14:cfRule type="cellIs" priority="5343" operator="equal" id="{159461F7-D423-428F-9529-81AC1339806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R452 W452 Z452</xm:sqref>
        </x14:conditionalFormatting>
        <x14:conditionalFormatting xmlns:xm="http://schemas.microsoft.com/office/excel/2006/main">
          <x14:cfRule type="cellIs" priority="5344" operator="equal" id="{C3B07827-3F06-46BB-805B-1A10A50AD25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W452 Z452 R452</xm:sqref>
        </x14:conditionalFormatting>
        <x14:conditionalFormatting xmlns:xm="http://schemas.microsoft.com/office/excel/2006/main">
          <x14:cfRule type="cellIs" priority="5351" operator="equal" id="{39B8724A-0677-4B76-A2DE-C8E11406132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52" operator="equal" id="{197E2C3B-AD91-444B-B4E1-4CAEF70999A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R452</xm:sqref>
        </x14:conditionalFormatting>
        <x14:conditionalFormatting xmlns:xm="http://schemas.microsoft.com/office/excel/2006/main">
          <x14:cfRule type="cellIs" priority="5349" operator="equal" id="{8BB62ECF-6196-469C-A59E-6D802F3FA51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50" operator="equal" id="{06D15CFA-623A-4E89-9A38-5488871A060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W452</xm:sqref>
        </x14:conditionalFormatting>
        <x14:conditionalFormatting xmlns:xm="http://schemas.microsoft.com/office/excel/2006/main">
          <x14:cfRule type="cellIs" priority="5347" operator="equal" id="{5824BEDD-1238-4719-A9D1-B532F72346B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48" operator="equal" id="{1EA2265B-8C74-4EFB-8EC7-B0508EECFCB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Z452</xm:sqref>
        </x14:conditionalFormatting>
        <x14:conditionalFormatting xmlns:xm="http://schemas.microsoft.com/office/excel/2006/main">
          <x14:cfRule type="cellIs" priority="5341" operator="equal" id="{C65E96DB-2D12-4037-A81B-F1AFBD8C690C}">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M453</xm:sqref>
        </x14:conditionalFormatting>
        <x14:conditionalFormatting xmlns:xm="http://schemas.microsoft.com/office/excel/2006/main">
          <x14:cfRule type="cellIs" priority="5342" operator="equal" id="{C5DA4557-9644-4627-A3CC-CEE43733951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M453</xm:sqref>
        </x14:conditionalFormatting>
        <x14:conditionalFormatting xmlns:xm="http://schemas.microsoft.com/office/excel/2006/main">
          <x14:cfRule type="cellIs" priority="5340" operator="equal" id="{24FFCA1A-2530-41A5-959B-D98A750E0BE1}">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O453</xm:sqref>
        </x14:conditionalFormatting>
        <x14:conditionalFormatting xmlns:xm="http://schemas.microsoft.com/office/excel/2006/main">
          <x14:cfRule type="cellIs" priority="5338" operator="equal" id="{B54A8E01-CE32-473D-88B2-BD4E04D3439B}">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R453 W453 Z453</xm:sqref>
        </x14:conditionalFormatting>
        <x14:conditionalFormatting xmlns:xm="http://schemas.microsoft.com/office/excel/2006/main">
          <x14:cfRule type="cellIs" priority="5339" operator="equal" id="{F268CBB4-1538-42A4-82FF-F3D5B822B95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W453 Z453 R453</xm:sqref>
        </x14:conditionalFormatting>
        <x14:conditionalFormatting xmlns:xm="http://schemas.microsoft.com/office/excel/2006/main">
          <x14:cfRule type="cellIs" priority="5329" operator="equal" id="{B8579C08-9DEC-4C7B-BB2C-E05B54AEE71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30" operator="equal" id="{7567D522-5A8C-429E-B7E1-FE728198BA0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R453</xm:sqref>
        </x14:conditionalFormatting>
        <x14:conditionalFormatting xmlns:xm="http://schemas.microsoft.com/office/excel/2006/main">
          <x14:cfRule type="cellIs" priority="5335" operator="equal" id="{2AE89026-0D25-409F-9E51-FCA0C704BA2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336" operator="equal" id="{4615D0FB-0739-47BC-BFE8-69B07FD6B79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37" operator="equal" id="{39AB9EFD-FDC1-4DCF-B926-08C22DA4E325}">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M453</xm:sqref>
        </x14:conditionalFormatting>
        <x14:conditionalFormatting xmlns:xm="http://schemas.microsoft.com/office/excel/2006/main">
          <x14:cfRule type="cellIs" priority="5331" operator="equal" id="{8E99943C-424C-4A75-920C-FE0261CD087A}">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332" operator="equal" id="{7206AC1C-522C-4930-8C26-A4B981B5FB9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333" operator="equal" id="{B53609B5-4509-4C93-906C-09CA37CDAB5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34" operator="equal" id="{357F01B4-2E33-40E0-A0E2-0AA52F1186F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O453</xm:sqref>
        </x14:conditionalFormatting>
        <x14:conditionalFormatting xmlns:xm="http://schemas.microsoft.com/office/excel/2006/main">
          <x14:cfRule type="cellIs" priority="5327" operator="equal" id="{65212506-14DA-43A8-9A9A-315B7D86674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28" operator="equal" id="{000FD313-91B9-4BDB-9F03-6FB0CE3EA1F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W453</xm:sqref>
        </x14:conditionalFormatting>
        <x14:conditionalFormatting xmlns:xm="http://schemas.microsoft.com/office/excel/2006/main">
          <x14:cfRule type="cellIs" priority="5325" operator="equal" id="{9B3FBE0E-8DBA-48D3-BC99-5CF3293B9A8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26" operator="equal" id="{AF92F898-4608-4D3C-89B3-E2AFC116E56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Z453</xm:sqref>
        </x14:conditionalFormatting>
        <x14:conditionalFormatting xmlns:xm="http://schemas.microsoft.com/office/excel/2006/main">
          <x14:cfRule type="cellIs" priority="5323" operator="equal" id="{E0DC6D5B-C6BD-413F-84D4-2B4197E4F1C9}">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M70</xm:sqref>
        </x14:conditionalFormatting>
        <x14:conditionalFormatting xmlns:xm="http://schemas.microsoft.com/office/excel/2006/main">
          <x14:cfRule type="cellIs" priority="5324" operator="equal" id="{C9384B1B-F2F9-48B0-A255-099E7DA0F169}">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M70</xm:sqref>
        </x14:conditionalFormatting>
        <x14:conditionalFormatting xmlns:xm="http://schemas.microsoft.com/office/excel/2006/main">
          <x14:cfRule type="cellIs" priority="5322" operator="equal" id="{5CB7530B-A023-4204-A3E1-B3EDFD042E05}">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O70</xm:sqref>
        </x14:conditionalFormatting>
        <x14:conditionalFormatting xmlns:xm="http://schemas.microsoft.com/office/excel/2006/main">
          <x14:cfRule type="cellIs" priority="5320" operator="equal" id="{B442933C-D650-4B66-841E-D24293F0496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R70 W70 Z70</xm:sqref>
        </x14:conditionalFormatting>
        <x14:conditionalFormatting xmlns:xm="http://schemas.microsoft.com/office/excel/2006/main">
          <x14:cfRule type="cellIs" priority="5321" operator="equal" id="{0F4C51C5-D67B-435A-B7C6-DA2DCFFD64B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W70 Z70 R70</xm:sqref>
        </x14:conditionalFormatting>
        <x14:conditionalFormatting xmlns:xm="http://schemas.microsoft.com/office/excel/2006/main">
          <x14:cfRule type="cellIs" priority="5311" operator="equal" id="{838A045E-3AF9-4FD8-9319-E31BB70989D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12" operator="equal" id="{993A5B33-36C4-4B3E-B38B-094B9867D36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R70</xm:sqref>
        </x14:conditionalFormatting>
        <x14:conditionalFormatting xmlns:xm="http://schemas.microsoft.com/office/excel/2006/main">
          <x14:cfRule type="cellIs" priority="5317" operator="equal" id="{828DC3A5-50EA-4E45-88CD-7EC8EDEE646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318" operator="equal" id="{95616C45-6C5E-4D0F-9D2B-7F524E2D9C1F}">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19" operator="equal" id="{AA5CC65F-E636-451F-960D-731AB620A52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M70</xm:sqref>
        </x14:conditionalFormatting>
        <x14:conditionalFormatting xmlns:xm="http://schemas.microsoft.com/office/excel/2006/main">
          <x14:cfRule type="cellIs" priority="5313" operator="equal" id="{073777C9-9D5F-4436-904C-594500BB2B8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314" operator="equal" id="{1F7590C0-BE99-4250-9B2E-FF8D2566E84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315" operator="equal" id="{8845BA69-3EE9-4EF2-90EE-44992334E6D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16" operator="equal" id="{7496DFED-83F3-46D7-BB1E-43D5D086AB6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O70</xm:sqref>
        </x14:conditionalFormatting>
        <x14:conditionalFormatting xmlns:xm="http://schemas.microsoft.com/office/excel/2006/main">
          <x14:cfRule type="cellIs" priority="5309" operator="equal" id="{50CE1F12-7B6B-4DA9-BEDD-E043718407F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10" operator="equal" id="{6DFCAB25-D504-40BB-BD76-47C8B3D00B5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W70</xm:sqref>
        </x14:conditionalFormatting>
        <x14:conditionalFormatting xmlns:xm="http://schemas.microsoft.com/office/excel/2006/main">
          <x14:cfRule type="cellIs" priority="5307" operator="equal" id="{C52AB47B-84EC-4E08-B2A3-2A08726ADA7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08" operator="equal" id="{A878552F-02A5-4C59-876C-8807196045F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Z70</xm:sqref>
        </x14:conditionalFormatting>
        <x14:conditionalFormatting xmlns:xm="http://schemas.microsoft.com/office/excel/2006/main">
          <x14:cfRule type="cellIs" priority="5287" operator="equal" id="{08E2A7F8-BAEA-42BF-9D53-BB719E5EB2C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M396</xm:sqref>
        </x14:conditionalFormatting>
        <x14:conditionalFormatting xmlns:xm="http://schemas.microsoft.com/office/excel/2006/main">
          <x14:cfRule type="cellIs" priority="5288" operator="equal" id="{840A8A89-0F7A-4692-AC5E-A0354ADE5A11}">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M396</xm:sqref>
        </x14:conditionalFormatting>
        <x14:conditionalFormatting xmlns:xm="http://schemas.microsoft.com/office/excel/2006/main">
          <x14:cfRule type="cellIs" priority="5286" operator="equal" id="{A5E5AFA5-7187-4710-A523-919BA0D1F88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O396</xm:sqref>
        </x14:conditionalFormatting>
        <x14:conditionalFormatting xmlns:xm="http://schemas.microsoft.com/office/excel/2006/main">
          <x14:cfRule type="cellIs" priority="5284" operator="equal" id="{4ACDC46C-205D-43A3-B4E2-0FD5A7D19FB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R396 W396 Z396</xm:sqref>
        </x14:conditionalFormatting>
        <x14:conditionalFormatting xmlns:xm="http://schemas.microsoft.com/office/excel/2006/main">
          <x14:cfRule type="cellIs" priority="5285" operator="equal" id="{9EDFE756-C88B-4567-8D7C-383FDC637A9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W396 Z396 R396</xm:sqref>
        </x14:conditionalFormatting>
        <x14:conditionalFormatting xmlns:xm="http://schemas.microsoft.com/office/excel/2006/main">
          <x14:cfRule type="cellIs" priority="5281" operator="equal" id="{CB99C8F8-033C-4F96-803C-E738CADB76F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282" operator="equal" id="{ED05F249-AF53-4593-B782-8335B61C6D4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83" operator="equal" id="{4B4FF0EB-349A-4209-A0D5-66F07D44222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M396</xm:sqref>
        </x14:conditionalFormatting>
        <x14:conditionalFormatting xmlns:xm="http://schemas.microsoft.com/office/excel/2006/main">
          <x14:cfRule type="cellIs" priority="5277" operator="equal" id="{C8E20262-F8E7-419A-8C42-AFC53CDA54E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278" operator="equal" id="{4D416C99-6FBD-4336-99C5-58CFE18A72E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279" operator="equal" id="{98C40BB3-EA8D-4AF0-95EA-D91E124FC62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80" operator="equal" id="{F4467A86-6030-41B8-B09A-8A004F61728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O396</xm:sqref>
        </x14:conditionalFormatting>
        <x14:conditionalFormatting xmlns:xm="http://schemas.microsoft.com/office/excel/2006/main">
          <x14:cfRule type="cellIs" priority="5275" operator="equal" id="{CAF2ACF6-BBFF-4BBD-844B-5ACA6EAA3C1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76" operator="equal" id="{A8C9AAE3-A11D-492D-8A5C-85FEA5BE854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R396</xm:sqref>
        </x14:conditionalFormatting>
        <x14:conditionalFormatting xmlns:xm="http://schemas.microsoft.com/office/excel/2006/main">
          <x14:cfRule type="cellIs" priority="5273" operator="equal" id="{4CF7A0CD-82AF-4752-A6A2-C292FE883CB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74" operator="equal" id="{BFAE7BDB-452E-41DB-B576-7DD2FAA3A1A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W396</xm:sqref>
        </x14:conditionalFormatting>
        <x14:conditionalFormatting xmlns:xm="http://schemas.microsoft.com/office/excel/2006/main">
          <x14:cfRule type="cellIs" priority="5271" operator="equal" id="{C5385C87-4643-49C9-AB21-ABE9B8FBA2A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72" operator="equal" id="{D51BA68F-1E15-4A97-8A96-76531064BBC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Z396</xm:sqref>
        </x14:conditionalFormatting>
        <x14:conditionalFormatting xmlns:xm="http://schemas.microsoft.com/office/excel/2006/main">
          <x14:cfRule type="cellIs" priority="5269" operator="equal" id="{51BE54E1-937D-4C05-8751-9B550466D55C}">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M158</xm:sqref>
        </x14:conditionalFormatting>
        <x14:conditionalFormatting xmlns:xm="http://schemas.microsoft.com/office/excel/2006/main">
          <x14:cfRule type="cellIs" priority="5270" operator="equal" id="{5BA8E3BE-5494-426F-B7D6-BE069FD2570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M158</xm:sqref>
        </x14:conditionalFormatting>
        <x14:conditionalFormatting xmlns:xm="http://schemas.microsoft.com/office/excel/2006/main">
          <x14:cfRule type="cellIs" priority="5268" operator="equal" id="{C7F18BDB-2D43-435F-B3DA-B6564E876394}">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O158</xm:sqref>
        </x14:conditionalFormatting>
        <x14:conditionalFormatting xmlns:xm="http://schemas.microsoft.com/office/excel/2006/main">
          <x14:cfRule type="cellIs" priority="5266" operator="equal" id="{19B7E9A8-73ED-477E-8312-1E66DEB49AA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R158 W158 Z158</xm:sqref>
        </x14:conditionalFormatting>
        <x14:conditionalFormatting xmlns:xm="http://schemas.microsoft.com/office/excel/2006/main">
          <x14:cfRule type="cellIs" priority="5267" operator="equal" id="{7E3033F4-B9AB-431F-A093-89B1CDFE824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W158 Z158 R158</xm:sqref>
        </x14:conditionalFormatting>
        <x14:conditionalFormatting xmlns:xm="http://schemas.microsoft.com/office/excel/2006/main">
          <x14:cfRule type="cellIs" priority="5263" operator="equal" id="{57D97559-1D00-4B0B-9384-222BF80A5C6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264" operator="equal" id="{B1D81EBD-787F-4CFB-ABAE-9AECC562F9E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65" operator="equal" id="{0DB9501A-71A0-49C9-8E5F-CF15F192EC3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M158</xm:sqref>
        </x14:conditionalFormatting>
        <x14:conditionalFormatting xmlns:xm="http://schemas.microsoft.com/office/excel/2006/main">
          <x14:cfRule type="cellIs" priority="5259" operator="equal" id="{BF560E5C-D90D-4322-9BF2-63DC3EDE1B7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260" operator="equal" id="{345CA713-EE71-433F-8686-0AF15D93A10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261" operator="equal" id="{CD07C100-7DB5-4652-B5B3-A15778E2669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62" operator="equal" id="{76636DE8-171B-4466-9F8D-E30DE3DFF74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O158</xm:sqref>
        </x14:conditionalFormatting>
        <x14:conditionalFormatting xmlns:xm="http://schemas.microsoft.com/office/excel/2006/main">
          <x14:cfRule type="cellIs" priority="5257" operator="equal" id="{A9E2A6B3-1621-43FA-8511-ED604D63ED7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58" operator="equal" id="{6E97E227-21B6-4913-9CE9-BD2CFDBAB25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R158</xm:sqref>
        </x14:conditionalFormatting>
        <x14:conditionalFormatting xmlns:xm="http://schemas.microsoft.com/office/excel/2006/main">
          <x14:cfRule type="cellIs" priority="5255" operator="equal" id="{C173EA1A-554C-4EBC-9367-4D066E04C9A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56" operator="equal" id="{0E5DE0CC-C868-4CF2-BC3C-3AAC036D065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W158</xm:sqref>
        </x14:conditionalFormatting>
        <x14:conditionalFormatting xmlns:xm="http://schemas.microsoft.com/office/excel/2006/main">
          <x14:cfRule type="cellIs" priority="5253" operator="equal" id="{BF2644E8-2745-4144-B7C7-D65453DF036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54" operator="equal" id="{0E14C231-E03C-4495-BD71-4CA6C0942D9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Z158</xm:sqref>
        </x14:conditionalFormatting>
        <x14:conditionalFormatting xmlns:xm="http://schemas.microsoft.com/office/excel/2006/main">
          <x14:cfRule type="cellIs" priority="5240" operator="equal" id="{2A2B7A1B-41AE-4567-86C9-999DC0D7AF0D}">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M188</xm:sqref>
        </x14:conditionalFormatting>
        <x14:conditionalFormatting xmlns:xm="http://schemas.microsoft.com/office/excel/2006/main">
          <x14:cfRule type="cellIs" priority="5247" operator="equal" id="{4C3A734D-B262-410B-85B5-C2A83A743EC9}">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248" operator="equal" id="{DC94FE3A-405A-4DD4-B261-9E8D9AC22B5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249" operator="equal" id="{008D1950-FA97-4D97-B9CF-EE89FEFB8AF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50" operator="equal" id="{DDF17B06-B33B-4C99-AAC0-DA9C56BF1993}">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M188</xm:sqref>
        </x14:conditionalFormatting>
        <x14:conditionalFormatting xmlns:xm="http://schemas.microsoft.com/office/excel/2006/main">
          <x14:cfRule type="cellIs" priority="5239" operator="equal" id="{2F019067-89F3-4EC6-9750-532ACF182E00}">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O188</xm:sqref>
        </x14:conditionalFormatting>
        <x14:conditionalFormatting xmlns:xm="http://schemas.microsoft.com/office/excel/2006/main">
          <x14:cfRule type="cellIs" priority="5243" operator="equal" id="{4EFAA62F-C58C-4E7C-8165-09BEA2F1B2BC}">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244" operator="equal" id="{A2A39DDC-303C-410B-95A2-68C0A25D728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245" operator="equal" id="{34901292-2B3F-4B19-96B1-3E4B238A1A0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46" operator="equal" id="{EAF7845A-22F2-4927-AD7E-12EAEA88BD8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O188</xm:sqref>
        </x14:conditionalFormatting>
        <x14:conditionalFormatting xmlns:xm="http://schemas.microsoft.com/office/excel/2006/main">
          <x14:cfRule type="cellIs" priority="5237" operator="equal" id="{72967D8A-5D1A-4679-A164-68642534B17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Z188 W188 R188</xm:sqref>
        </x14:conditionalFormatting>
        <x14:conditionalFormatting xmlns:xm="http://schemas.microsoft.com/office/excel/2006/main">
          <x14:cfRule type="cellIs" priority="5238" operator="equal" id="{45301B43-83BB-4532-A6EC-F2C1E00B83D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W188 Z188 R188</xm:sqref>
        </x14:conditionalFormatting>
        <x14:conditionalFormatting xmlns:xm="http://schemas.microsoft.com/office/excel/2006/main">
          <x14:cfRule type="cellIs" priority="5251" operator="equal" id="{1EACF3B4-A182-4CB0-88CC-DD8E2098AE2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52" operator="equal" id="{E3EAF1AF-665D-4FEC-88E5-5515D71BC8B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W188</xm:sqref>
        </x14:conditionalFormatting>
        <x14:conditionalFormatting xmlns:xm="http://schemas.microsoft.com/office/excel/2006/main">
          <x14:cfRule type="cellIs" priority="5241" operator="equal" id="{1824F809-250D-44DA-8767-B43EF728454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42" operator="equal" id="{1C5B334F-43FC-446C-BD75-8EB793838EF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Z188 R188</xm:sqref>
        </x14:conditionalFormatting>
        <x14:conditionalFormatting xmlns:xm="http://schemas.microsoft.com/office/excel/2006/main">
          <x14:cfRule type="cellIs" priority="5224" operator="equal" id="{D509D60A-FC9E-4EAE-8BB9-FDC7BA9F720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M11</xm:sqref>
        </x14:conditionalFormatting>
        <x14:conditionalFormatting xmlns:xm="http://schemas.microsoft.com/office/excel/2006/main">
          <x14:cfRule type="cellIs" priority="5231" operator="equal" id="{E59040F0-8703-4ED2-92DD-E18CB812802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232" operator="equal" id="{2EA1518C-94F4-4AED-8917-DADC64C5B83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233" operator="equal" id="{6712E3D2-01D7-4AE3-837F-48E8B87D92A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34" operator="equal" id="{5768CC2E-3A47-45D8-93BF-D2ABBD66E39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M11</xm:sqref>
        </x14:conditionalFormatting>
        <x14:conditionalFormatting xmlns:xm="http://schemas.microsoft.com/office/excel/2006/main">
          <x14:cfRule type="cellIs" priority="5223" operator="equal" id="{FE9B57F8-C279-413D-A518-EA65C2DAA862}">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O11</xm:sqref>
        </x14:conditionalFormatting>
        <x14:conditionalFormatting xmlns:xm="http://schemas.microsoft.com/office/excel/2006/main">
          <x14:cfRule type="cellIs" priority="5227" operator="equal" id="{7066E6A3-84B2-4CCA-AA0A-C7EDE68D23B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228" operator="equal" id="{D57B60DA-C9EA-4347-8109-DC17FEBFB67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229" operator="equal" id="{09F8C425-0C81-41E5-B3B1-9C42CBB5D99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30" operator="equal" id="{4F8DE563-6D12-4CA7-A6B7-C4305F87432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O11</xm:sqref>
        </x14:conditionalFormatting>
        <x14:conditionalFormatting xmlns:xm="http://schemas.microsoft.com/office/excel/2006/main">
          <x14:cfRule type="cellIs" priority="5221" operator="equal" id="{A4ECBFFE-074B-4261-80C3-DD5DA178FA2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Z11 W11 R11</xm:sqref>
        </x14:conditionalFormatting>
        <x14:conditionalFormatting xmlns:xm="http://schemas.microsoft.com/office/excel/2006/main">
          <x14:cfRule type="cellIs" priority="5222" operator="equal" id="{171AD387-655F-4277-A8A9-7A2AFCBE021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W11 Z11 R11</xm:sqref>
        </x14:conditionalFormatting>
        <x14:conditionalFormatting xmlns:xm="http://schemas.microsoft.com/office/excel/2006/main">
          <x14:cfRule type="cellIs" priority="5235" operator="equal" id="{366D92CA-D704-40D5-95D1-89A9A5283D1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36" operator="equal" id="{F063DBFE-AA7B-42A0-9BE7-C277CB146AC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W11</xm:sqref>
        </x14:conditionalFormatting>
        <x14:conditionalFormatting xmlns:xm="http://schemas.microsoft.com/office/excel/2006/main">
          <x14:cfRule type="cellIs" priority="5225" operator="equal" id="{8F800BC2-CD8C-41C8-91A9-8C71262C489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26" operator="equal" id="{8F61BD63-D104-43C2-B54A-9264DAB31BC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Z11 R11</xm:sqref>
        </x14:conditionalFormatting>
        <x14:conditionalFormatting xmlns:xm="http://schemas.microsoft.com/office/excel/2006/main">
          <x14:cfRule type="cellIs" priority="5208" operator="equal" id="{31CE8E86-F3B2-4122-BEBA-36556F8DEAC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M103</xm:sqref>
        </x14:conditionalFormatting>
        <x14:conditionalFormatting xmlns:xm="http://schemas.microsoft.com/office/excel/2006/main">
          <x14:cfRule type="cellIs" priority="5215" operator="equal" id="{9FDAF0A1-27BB-4FEB-AECC-E0A7B68AB8C4}">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216" operator="equal" id="{01903199-6D51-41EB-B873-D60CE8C4FE1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217" operator="equal" id="{08172251-44E0-4ABA-9A69-E939D6C767D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18" operator="equal" id="{423EA00A-7EB8-431A-9180-1ACD585ADF2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M103</xm:sqref>
        </x14:conditionalFormatting>
        <x14:conditionalFormatting xmlns:xm="http://schemas.microsoft.com/office/excel/2006/main">
          <x14:cfRule type="cellIs" priority="5207" operator="equal" id="{9AE5F68E-7744-4D4B-BAAB-443EBC6255FC}">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O103</xm:sqref>
        </x14:conditionalFormatting>
        <x14:conditionalFormatting xmlns:xm="http://schemas.microsoft.com/office/excel/2006/main">
          <x14:cfRule type="cellIs" priority="5211" operator="equal" id="{8E67CBAA-78AE-4AC6-AA49-389344036E0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212" operator="equal" id="{AE5CA361-679F-4F28-8AE2-5E2245815C7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213" operator="equal" id="{6E167A05-4F92-4A25-8908-D8C4A28D4B3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14" operator="equal" id="{34717B75-DF10-4480-87AE-01EF0D43BF9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O103</xm:sqref>
        </x14:conditionalFormatting>
        <x14:conditionalFormatting xmlns:xm="http://schemas.microsoft.com/office/excel/2006/main">
          <x14:cfRule type="cellIs" priority="5205" operator="equal" id="{BEEADC3B-92A5-4802-A6E7-26559B2B0E8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Z103 W103 R103</xm:sqref>
        </x14:conditionalFormatting>
        <x14:conditionalFormatting xmlns:xm="http://schemas.microsoft.com/office/excel/2006/main">
          <x14:cfRule type="cellIs" priority="5206" operator="equal" id="{C8EB8F7D-9584-4156-A0A9-E4B8A89C7BF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W103 Z103 R103</xm:sqref>
        </x14:conditionalFormatting>
        <x14:conditionalFormatting xmlns:xm="http://schemas.microsoft.com/office/excel/2006/main">
          <x14:cfRule type="cellIs" priority="5219" operator="equal" id="{B378DA85-1B99-41B6-8D64-844AA73644E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20" operator="equal" id="{63578BA4-9D62-40AF-890E-03381E760D9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W103</xm:sqref>
        </x14:conditionalFormatting>
        <x14:conditionalFormatting xmlns:xm="http://schemas.microsoft.com/office/excel/2006/main">
          <x14:cfRule type="cellIs" priority="5209" operator="equal" id="{009D7F81-9824-4601-A2ED-3D6F13EBAE3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10" operator="equal" id="{C77158BE-5605-4430-BBBF-0E69DA9DFC6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Z103 R103</xm:sqref>
        </x14:conditionalFormatting>
        <x14:conditionalFormatting xmlns:xm="http://schemas.microsoft.com/office/excel/2006/main">
          <x14:cfRule type="cellIs" priority="5192" operator="equal" id="{20DFF525-A7B5-4311-AAE4-941F624CC1D0}">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M398</xm:sqref>
        </x14:conditionalFormatting>
        <x14:conditionalFormatting xmlns:xm="http://schemas.microsoft.com/office/excel/2006/main">
          <x14:cfRule type="cellIs" priority="5199" operator="equal" id="{D7DEE285-60F8-4EE7-89A2-97D14D2E0B4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200" operator="equal" id="{833E06CF-3D92-4940-B899-4FE86263C6C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201" operator="equal" id="{6BBED5E8-B653-4790-B2C3-01AE8611C01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02" operator="equal" id="{0EBCE086-8016-4BE2-9226-CB1CC7DFD47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M398</xm:sqref>
        </x14:conditionalFormatting>
        <x14:conditionalFormatting xmlns:xm="http://schemas.microsoft.com/office/excel/2006/main">
          <x14:cfRule type="cellIs" priority="5191" operator="equal" id="{C95767E4-E71A-4C86-AB5C-0C8AD0BB9D51}">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O398</xm:sqref>
        </x14:conditionalFormatting>
        <x14:conditionalFormatting xmlns:xm="http://schemas.microsoft.com/office/excel/2006/main">
          <x14:cfRule type="cellIs" priority="5195" operator="equal" id="{8ACB2DF8-4E06-4797-8C30-AF5861C4CCA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196" operator="equal" id="{EFEEEF77-0AB8-4AAF-8570-5E981723741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197" operator="equal" id="{991FAA9C-A9CF-4693-BE6A-967BE13F981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98" operator="equal" id="{E92B6803-29AF-41AE-9FA7-43991EB25FE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O398</xm:sqref>
        </x14:conditionalFormatting>
        <x14:conditionalFormatting xmlns:xm="http://schemas.microsoft.com/office/excel/2006/main">
          <x14:cfRule type="cellIs" priority="5189" operator="equal" id="{1C8151D9-2421-4F68-9EEE-8A2C6F08BD2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Z398 W398 R398</xm:sqref>
        </x14:conditionalFormatting>
        <x14:conditionalFormatting xmlns:xm="http://schemas.microsoft.com/office/excel/2006/main">
          <x14:cfRule type="cellIs" priority="5190" operator="equal" id="{A13CAAB6-63CC-4B14-A031-BBB3CD4D1C0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W398 Z398 R398</xm:sqref>
        </x14:conditionalFormatting>
        <x14:conditionalFormatting xmlns:xm="http://schemas.microsoft.com/office/excel/2006/main">
          <x14:cfRule type="cellIs" priority="5203" operator="equal" id="{EEE0B706-AC0B-47BF-B4BB-D2CBDBF2B20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04" operator="equal" id="{5CE561BD-EEDE-4D6E-990A-A2B3BDEBB8E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W398</xm:sqref>
        </x14:conditionalFormatting>
        <x14:conditionalFormatting xmlns:xm="http://schemas.microsoft.com/office/excel/2006/main">
          <x14:cfRule type="cellIs" priority="5193" operator="equal" id="{6002DFAF-4588-4B4A-8DD8-400225584C5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94" operator="equal" id="{72E5C65C-480A-4D22-BAB2-19255B43E80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Z398 R398</xm:sqref>
        </x14:conditionalFormatting>
        <x14:conditionalFormatting xmlns:xm="http://schemas.microsoft.com/office/excel/2006/main">
          <x14:cfRule type="cellIs" priority="5176" operator="equal" id="{973401B0-99DB-4F8F-A945-ACBE5818AD80}">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M298</xm:sqref>
        </x14:conditionalFormatting>
        <x14:conditionalFormatting xmlns:xm="http://schemas.microsoft.com/office/excel/2006/main">
          <x14:cfRule type="cellIs" priority="5183" operator="equal" id="{40BDAAE6-57AE-41C7-A498-3AFD7CFD9E9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184" operator="equal" id="{677BA9F7-A781-4239-A233-D47EB9B202B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185" operator="equal" id="{7E0592A9-A2F5-457C-8514-8DEF5B3427F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86" operator="equal" id="{3E6A43AB-390C-4E75-B5D2-1A59C21DD51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M298</xm:sqref>
        </x14:conditionalFormatting>
        <x14:conditionalFormatting xmlns:xm="http://schemas.microsoft.com/office/excel/2006/main">
          <x14:cfRule type="cellIs" priority="5175" operator="equal" id="{AA04B180-EC19-4DB6-B7C5-E8614321C3BE}">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O298</xm:sqref>
        </x14:conditionalFormatting>
        <x14:conditionalFormatting xmlns:xm="http://schemas.microsoft.com/office/excel/2006/main">
          <x14:cfRule type="cellIs" priority="5179" operator="equal" id="{6B244EB0-CB9B-4C1B-9DA3-19F78320188C}">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180" operator="equal" id="{05475A86-ADE9-4837-975F-33DFF3293F3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181" operator="equal" id="{E0370E90-0230-4AC7-B818-E4E4B030DA0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82" operator="equal" id="{10B98E32-2075-43CE-98DE-25B1FABE401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O298</xm:sqref>
        </x14:conditionalFormatting>
        <x14:conditionalFormatting xmlns:xm="http://schemas.microsoft.com/office/excel/2006/main">
          <x14:cfRule type="cellIs" priority="5173" operator="equal" id="{EAE89388-895C-40D0-8027-1F042B50F2C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Z298 W298 R298</xm:sqref>
        </x14:conditionalFormatting>
        <x14:conditionalFormatting xmlns:xm="http://schemas.microsoft.com/office/excel/2006/main">
          <x14:cfRule type="cellIs" priority="5174" operator="equal" id="{288DEA63-898E-4EB9-95FF-E3007DC1B28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W298 Z298 R298</xm:sqref>
        </x14:conditionalFormatting>
        <x14:conditionalFormatting xmlns:xm="http://schemas.microsoft.com/office/excel/2006/main">
          <x14:cfRule type="cellIs" priority="5187" operator="equal" id="{F2DBE6C4-B528-4547-A804-BAEAA99DA0E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88" operator="equal" id="{64B13090-13C2-470C-85B3-A54B95044E6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W298</xm:sqref>
        </x14:conditionalFormatting>
        <x14:conditionalFormatting xmlns:xm="http://schemas.microsoft.com/office/excel/2006/main">
          <x14:cfRule type="cellIs" priority="5177" operator="equal" id="{E1F656AD-E7F6-4EE0-BCA0-A40FEE19822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78" operator="equal" id="{EE36C8D8-0AE9-4319-803A-06F48FCF11B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Z298 R298</xm:sqref>
        </x14:conditionalFormatting>
        <x14:conditionalFormatting xmlns:xm="http://schemas.microsoft.com/office/excel/2006/main">
          <x14:cfRule type="cellIs" priority="5160" operator="equal" id="{9CB1E63C-9492-4965-9AF7-EC69F08F12D1}">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M159</xm:sqref>
        </x14:conditionalFormatting>
        <x14:conditionalFormatting xmlns:xm="http://schemas.microsoft.com/office/excel/2006/main">
          <x14:cfRule type="cellIs" priority="5167" operator="equal" id="{89E1A7AC-F464-4F1C-8A76-946500BA45F2}">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168" operator="equal" id="{046EFCBB-A8F5-4E71-9D29-E09B421B40B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169" operator="equal" id="{011039F4-E4CE-4E80-B424-2F24970E656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70" operator="equal" id="{22AC2A2F-9C21-43BC-B1CC-BAC58683DC5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M159</xm:sqref>
        </x14:conditionalFormatting>
        <x14:conditionalFormatting xmlns:xm="http://schemas.microsoft.com/office/excel/2006/main">
          <x14:cfRule type="cellIs" priority="5159" operator="equal" id="{637489DE-9707-44FA-B630-489C7E869BFB}">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O159</xm:sqref>
        </x14:conditionalFormatting>
        <x14:conditionalFormatting xmlns:xm="http://schemas.microsoft.com/office/excel/2006/main">
          <x14:cfRule type="cellIs" priority="5163" operator="equal" id="{C6565AB3-C9F5-4D5B-8F09-BBA74463EAD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164" operator="equal" id="{873EE528-3D41-4B1E-90C7-918A9C6465D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165" operator="equal" id="{FF3982BC-D57C-4408-B1D4-EC5D1AEC7D8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66" operator="equal" id="{4FD37E49-50D1-44F4-B927-FDFB6C2DF1A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O159</xm:sqref>
        </x14:conditionalFormatting>
        <x14:conditionalFormatting xmlns:xm="http://schemas.microsoft.com/office/excel/2006/main">
          <x14:cfRule type="cellIs" priority="5157" operator="equal" id="{A71F3A7F-B212-4A7B-BB29-1732D7EAFC0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Z159 W159 R159</xm:sqref>
        </x14:conditionalFormatting>
        <x14:conditionalFormatting xmlns:xm="http://schemas.microsoft.com/office/excel/2006/main">
          <x14:cfRule type="cellIs" priority="5158" operator="equal" id="{5D1D12C1-A027-4C19-B866-1323DFE8F46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W159 Z159 R159</xm:sqref>
        </x14:conditionalFormatting>
        <x14:conditionalFormatting xmlns:xm="http://schemas.microsoft.com/office/excel/2006/main">
          <x14:cfRule type="cellIs" priority="5171" operator="equal" id="{455B3B0A-9EAB-4671-BA2E-E085E0E3885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72" operator="equal" id="{4410CD03-C58A-49FB-9EF8-8D51DD5F906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W159</xm:sqref>
        </x14:conditionalFormatting>
        <x14:conditionalFormatting xmlns:xm="http://schemas.microsoft.com/office/excel/2006/main">
          <x14:cfRule type="cellIs" priority="5161" operator="equal" id="{26973C0E-B3EE-44D8-A848-709640968CE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62" operator="equal" id="{8F97E4C1-2983-421E-ABA0-1EE18739F7F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Z159 R159</xm:sqref>
        </x14:conditionalFormatting>
        <x14:conditionalFormatting xmlns:xm="http://schemas.microsoft.com/office/excel/2006/main">
          <x14:cfRule type="cellIs" priority="5144" operator="equal" id="{8A094B15-6EC6-4EAC-A071-8B2391633F89}">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M454</xm:sqref>
        </x14:conditionalFormatting>
        <x14:conditionalFormatting xmlns:xm="http://schemas.microsoft.com/office/excel/2006/main">
          <x14:cfRule type="cellIs" priority="5151" operator="equal" id="{E07B3CC0-F984-4523-8FD8-6825970C5DA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152" operator="equal" id="{9A88708F-7378-456B-AD45-823F5F8120B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153" operator="equal" id="{436708B6-5EA1-4DF4-B981-8A7C35A7C5E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54" operator="equal" id="{672F00A7-B016-4777-BEB3-5EB16AC682C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M454</xm:sqref>
        </x14:conditionalFormatting>
        <x14:conditionalFormatting xmlns:xm="http://schemas.microsoft.com/office/excel/2006/main">
          <x14:cfRule type="cellIs" priority="5143" operator="equal" id="{B39E1EDA-6727-4D0E-AEBB-77ED3A8C8E1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O454</xm:sqref>
        </x14:conditionalFormatting>
        <x14:conditionalFormatting xmlns:xm="http://schemas.microsoft.com/office/excel/2006/main">
          <x14:cfRule type="cellIs" priority="5147" operator="equal" id="{77EC0AA6-AEF9-412C-826E-3F60F24E145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148" operator="equal" id="{B11732F6-6D2C-4C15-87B0-AD377F21052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149" operator="equal" id="{302E1426-667C-4CFC-9F65-592E519A229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50" operator="equal" id="{667D8B89-A7FD-4A78-BFF9-7C21AA098EA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O454</xm:sqref>
        </x14:conditionalFormatting>
        <x14:conditionalFormatting xmlns:xm="http://schemas.microsoft.com/office/excel/2006/main">
          <x14:cfRule type="cellIs" priority="5141" operator="equal" id="{89CF1960-8F29-4E25-AFF4-2F619BC4F31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Z454 W454 R454</xm:sqref>
        </x14:conditionalFormatting>
        <x14:conditionalFormatting xmlns:xm="http://schemas.microsoft.com/office/excel/2006/main">
          <x14:cfRule type="cellIs" priority="5142" operator="equal" id="{E066F357-A3A8-4907-897C-092C2F1B0E2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W454 Z454 R454</xm:sqref>
        </x14:conditionalFormatting>
        <x14:conditionalFormatting xmlns:xm="http://schemas.microsoft.com/office/excel/2006/main">
          <x14:cfRule type="cellIs" priority="5155" operator="equal" id="{F04F9CFA-0AD4-47BC-A7A3-E8328C7DDA9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56" operator="equal" id="{AA18E6B0-4928-417B-8174-72C210CDD2B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W454</xm:sqref>
        </x14:conditionalFormatting>
        <x14:conditionalFormatting xmlns:xm="http://schemas.microsoft.com/office/excel/2006/main">
          <x14:cfRule type="cellIs" priority="5145" operator="equal" id="{19D96F74-6E1F-4929-86A0-6F75B6F4C7F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46" operator="equal" id="{87792A4A-A75A-4E6A-AE46-D30DE13D8FA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Z454 R454</xm:sqref>
        </x14:conditionalFormatting>
        <x14:conditionalFormatting xmlns:xm="http://schemas.microsoft.com/office/excel/2006/main">
          <x14:cfRule type="cellIs" priority="5128" operator="equal" id="{D48203F0-4BC5-45C4-8A5C-85711C448D5A}">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M41</xm:sqref>
        </x14:conditionalFormatting>
        <x14:conditionalFormatting xmlns:xm="http://schemas.microsoft.com/office/excel/2006/main">
          <x14:cfRule type="cellIs" priority="5136" operator="equal" id="{A2F40906-7F88-4847-A2F2-1DB4DC0EFF9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137" operator="equal" id="{08B61815-1B3A-48E3-9C07-3C9CD8D90C1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38" operator="equal" id="{648646E5-A676-4998-955F-EC1261B31425}">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M41</xm:sqref>
        </x14:conditionalFormatting>
        <x14:conditionalFormatting xmlns:xm="http://schemas.microsoft.com/office/excel/2006/main">
          <x14:cfRule type="cellIs" priority="5129" operator="equal" id="{24BEA51D-1D5E-4053-ABA9-B501BBB46AE3}">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M41</xm:sqref>
        </x14:conditionalFormatting>
        <x14:conditionalFormatting xmlns:xm="http://schemas.microsoft.com/office/excel/2006/main">
          <x14:cfRule type="cellIs" priority="5127" operator="equal" id="{EAB26107-18DD-436B-B82D-069479E81AB1}">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O41</xm:sqref>
        </x14:conditionalFormatting>
        <x14:conditionalFormatting xmlns:xm="http://schemas.microsoft.com/office/excel/2006/main">
          <x14:cfRule type="cellIs" priority="5132" operator="equal" id="{2F2B232F-7BFA-4F8C-89BD-3D68D294954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133" operator="equal" id="{A8D74C37-A227-48F4-A069-14B97B4B417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134" operator="equal" id="{9351B846-6BD6-418F-A985-14BE75044AD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35" operator="equal" id="{EEEAC84B-7FBA-4F29-806C-7C56BD1CD08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O41</xm:sqref>
        </x14:conditionalFormatting>
        <x14:conditionalFormatting xmlns:xm="http://schemas.microsoft.com/office/excel/2006/main">
          <x14:cfRule type="cellIs" priority="5125" operator="equal" id="{D20511B1-8577-4E98-A1A7-2B2CFE7A166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R41 W41 Z41</xm:sqref>
        </x14:conditionalFormatting>
        <x14:conditionalFormatting xmlns:xm="http://schemas.microsoft.com/office/excel/2006/main">
          <x14:cfRule type="cellIs" priority="5126" operator="equal" id="{F1CE6183-08F4-4AC8-AF4E-0466FE05E99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W41 Z41 R41</xm:sqref>
        </x14:conditionalFormatting>
        <x14:conditionalFormatting xmlns:xm="http://schemas.microsoft.com/office/excel/2006/main">
          <x14:cfRule type="cellIs" priority="5130" operator="equal" id="{D9D82665-B92B-4950-847A-D4CFDEFB121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31" operator="equal" id="{A9B4F031-E964-46B8-B25A-1A6FDFBC27A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R41</xm:sqref>
        </x14:conditionalFormatting>
        <x14:conditionalFormatting xmlns:xm="http://schemas.microsoft.com/office/excel/2006/main">
          <x14:cfRule type="cellIs" priority="5139" operator="equal" id="{9FA800D6-89B5-456B-9EF4-DD643139190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40" operator="equal" id="{79AEF21A-F170-40B2-AB30-60109241244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Z41 W41</xm:sqref>
        </x14:conditionalFormatting>
        <x14:conditionalFormatting xmlns:xm="http://schemas.microsoft.com/office/excel/2006/main">
          <x14:cfRule type="cellIs" priority="5112" operator="equal" id="{56B9E8F6-F90F-4DC5-A3C0-96FD2A9464E7}">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M40</xm:sqref>
        </x14:conditionalFormatting>
        <x14:conditionalFormatting xmlns:xm="http://schemas.microsoft.com/office/excel/2006/main">
          <x14:cfRule type="cellIs" priority="5119" operator="equal" id="{0171335A-A140-49BD-8E26-29B17D795DF8}">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120" operator="equal" id="{5B3D53A0-69D8-4904-BFDA-F2DD11C389A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121" operator="equal" id="{B578E4EB-AE64-4106-8C39-1B96B88A38F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22" operator="equal" id="{5B94DFF4-1695-4685-A74C-69F361A048F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M40</xm:sqref>
        </x14:conditionalFormatting>
        <x14:conditionalFormatting xmlns:xm="http://schemas.microsoft.com/office/excel/2006/main">
          <x14:cfRule type="cellIs" priority="5111" operator="equal" id="{588B1C02-5D09-42A9-B48A-6630E956C77B}">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O40</xm:sqref>
        </x14:conditionalFormatting>
        <x14:conditionalFormatting xmlns:xm="http://schemas.microsoft.com/office/excel/2006/main">
          <x14:cfRule type="cellIs" priority="5115" operator="equal" id="{B7BB7296-2C42-4AB8-99E5-1B8F5211D1E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116" operator="equal" id="{512B9EE5-DDE8-4C44-98FE-633B169362F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117" operator="equal" id="{5B3BE71F-BA24-49F8-A6AF-888D711281B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18" operator="equal" id="{35BEACB8-9A47-4C7F-B3FA-E74222F4243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O40</xm:sqref>
        </x14:conditionalFormatting>
        <x14:conditionalFormatting xmlns:xm="http://schemas.microsoft.com/office/excel/2006/main">
          <x14:cfRule type="cellIs" priority="5109" operator="equal" id="{33F79BCD-E521-49D2-B2B8-10F1AFCB432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R40 W40 Z40</xm:sqref>
        </x14:conditionalFormatting>
        <x14:conditionalFormatting xmlns:xm="http://schemas.microsoft.com/office/excel/2006/main">
          <x14:cfRule type="cellIs" priority="5110" operator="equal" id="{E234E676-17DF-417D-82C9-A36800E83AC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R40 Z40 W40</xm:sqref>
        </x14:conditionalFormatting>
        <x14:conditionalFormatting xmlns:xm="http://schemas.microsoft.com/office/excel/2006/main">
          <x14:cfRule type="cellIs" priority="5123" operator="equal" id="{E929BA8A-6590-4445-8385-8FC7E733100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24" operator="equal" id="{BC721148-080A-4FD1-BA93-A7C8A735634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W40</xm:sqref>
        </x14:conditionalFormatting>
        <x14:conditionalFormatting xmlns:xm="http://schemas.microsoft.com/office/excel/2006/main">
          <x14:cfRule type="cellIs" priority="5113" operator="equal" id="{47D94F69-4EE4-49D5-BA7E-C581204D6F0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14" operator="equal" id="{EBB52506-1C0F-43D3-8897-7B67B6557D8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Z40 R40</xm:sqref>
        </x14:conditionalFormatting>
        <x14:conditionalFormatting xmlns:xm="http://schemas.microsoft.com/office/excel/2006/main">
          <x14:cfRule type="cellIs" priority="5096" operator="equal" id="{82A44B1B-31A9-4EC5-9920-29709BF201F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M161</xm:sqref>
        </x14:conditionalFormatting>
        <x14:conditionalFormatting xmlns:xm="http://schemas.microsoft.com/office/excel/2006/main">
          <x14:cfRule type="cellIs" priority="5104" operator="equal" id="{F9145733-BDFB-4489-8A20-9F3A8EC5307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105" operator="equal" id="{1B755E37-C92D-459E-9A34-8FE252A2E13F}">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06" operator="equal" id="{16126ACE-25E6-4A04-A205-A6247D5016D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M161</xm:sqref>
        </x14:conditionalFormatting>
        <x14:conditionalFormatting xmlns:xm="http://schemas.microsoft.com/office/excel/2006/main">
          <x14:cfRule type="cellIs" priority="5097" operator="equal" id="{6460CD47-54C8-492E-8B62-84E85713E8A1}">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M161</xm:sqref>
        </x14:conditionalFormatting>
        <x14:conditionalFormatting xmlns:xm="http://schemas.microsoft.com/office/excel/2006/main">
          <x14:cfRule type="cellIs" priority="5095" operator="equal" id="{31C20B4C-B882-4406-B7FE-E7ED723C2228}">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O161</xm:sqref>
        </x14:conditionalFormatting>
        <x14:conditionalFormatting xmlns:xm="http://schemas.microsoft.com/office/excel/2006/main">
          <x14:cfRule type="cellIs" priority="5100" operator="equal" id="{75CFA720-AEF8-4C24-95EA-E918672D931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101" operator="equal" id="{1253108B-C8A2-45FA-AF48-31010F544A8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102" operator="equal" id="{931712FE-DDD5-4790-81EE-1837C868179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03" operator="equal" id="{AE9646C4-4F46-4C3B-9585-BA87DEA202A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O161</xm:sqref>
        </x14:conditionalFormatting>
        <x14:conditionalFormatting xmlns:xm="http://schemas.microsoft.com/office/excel/2006/main">
          <x14:cfRule type="cellIs" priority="5093" operator="equal" id="{EBE23C32-CCE9-43D9-96DF-43C24D7DE8F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R161 W161 Z161</xm:sqref>
        </x14:conditionalFormatting>
        <x14:conditionalFormatting xmlns:xm="http://schemas.microsoft.com/office/excel/2006/main">
          <x14:cfRule type="cellIs" priority="5094" operator="equal" id="{4A406564-238C-4618-B93A-CEA163077B7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W161 Z161 R161</xm:sqref>
        </x14:conditionalFormatting>
        <x14:conditionalFormatting xmlns:xm="http://schemas.microsoft.com/office/excel/2006/main">
          <x14:cfRule type="cellIs" priority="5098" operator="equal" id="{968A0F4C-6892-45DE-A6AB-FF06B70A513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99" operator="equal" id="{DD59969F-F9EA-4043-8657-172FDA5D61A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R161</xm:sqref>
        </x14:conditionalFormatting>
        <x14:conditionalFormatting xmlns:xm="http://schemas.microsoft.com/office/excel/2006/main">
          <x14:cfRule type="cellIs" priority="5107" operator="equal" id="{00DD0886-24FA-47CB-A803-DE1E5347741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08" operator="equal" id="{D36B323B-440E-469A-89F1-44189308B31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Z161 W161</xm:sqref>
        </x14:conditionalFormatting>
        <x14:conditionalFormatting xmlns:xm="http://schemas.microsoft.com/office/excel/2006/main">
          <x14:cfRule type="cellIs" priority="5092" operator="equal" id="{F6C1D77B-D814-4385-809C-7F19DCC69DA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O399</xm:sqref>
        </x14:conditionalFormatting>
        <x14:conditionalFormatting xmlns:xm="http://schemas.microsoft.com/office/excel/2006/main">
          <x14:cfRule type="cellIs" priority="5090" operator="equal" id="{1C6114A2-100D-4D53-976F-0A331ECBC84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Z399 W399 R399</xm:sqref>
        </x14:conditionalFormatting>
        <x14:conditionalFormatting xmlns:xm="http://schemas.microsoft.com/office/excel/2006/main">
          <x14:cfRule type="cellIs" priority="5091" operator="equal" id="{47A3C19F-CD9E-4C50-BF35-59878A80232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R399 Z399</xm:sqref>
        </x14:conditionalFormatting>
        <x14:conditionalFormatting xmlns:xm="http://schemas.microsoft.com/office/excel/2006/main">
          <x14:cfRule type="cellIs" priority="5083" operator="equal" id="{DC28B72A-20AB-4F41-9F5A-37AE72D620E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084" operator="equal" id="{F98A3521-8C61-4121-9163-00340343086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085" operator="equal" id="{87ACC989-90EF-4BC7-AD83-EA0FFF11072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86" operator="equal" id="{4D9FDF96-B4C9-486B-9852-99E33F0B386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O399</xm:sqref>
        </x14:conditionalFormatting>
        <x14:conditionalFormatting xmlns:xm="http://schemas.microsoft.com/office/excel/2006/main">
          <x14:cfRule type="cellIs" priority="5081" operator="equal" id="{6317BE5E-6A2D-4A36-B342-AED3F57AB31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82" operator="equal" id="{B7A796C5-F1B5-4B78-BF6B-0AAED099F7A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R399 Z399</xm:sqref>
        </x14:conditionalFormatting>
        <x14:conditionalFormatting xmlns:xm="http://schemas.microsoft.com/office/excel/2006/main">
          <x14:cfRule type="cellIs" priority="5087" operator="equal" id="{8721AD96-0AA9-442B-A0D6-EFD54EABD3B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088" operator="equal" id="{0EB6661E-9243-4D5B-AAC0-CD2238A8E68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89" operator="equal" id="{813DAEC3-F50D-4673-A033-A168A9A618C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W399</xm:sqref>
        </x14:conditionalFormatting>
        <x14:conditionalFormatting xmlns:xm="http://schemas.microsoft.com/office/excel/2006/main">
          <x14:cfRule type="cellIs" priority="5074" operator="equal" id="{A554DF63-4E1C-4FEA-817B-2E82F4D7C559}">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075" operator="equal" id="{134DECA1-B30D-415F-9FFA-398A19A1628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076" operator="equal" id="{52777101-9E6B-4B19-9796-0ADB9E49E58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77" operator="equal" id="{D2E24F55-CC05-4083-8937-24A43AFA48E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M14</xm:sqref>
        </x14:conditionalFormatting>
        <x14:conditionalFormatting xmlns:xm="http://schemas.microsoft.com/office/excel/2006/main">
          <x14:cfRule type="cellIs" priority="5067" operator="equal" id="{0217F570-67F8-48FB-98CF-D35C2FBBD0FC}">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M14</xm:sqref>
        </x14:conditionalFormatting>
        <x14:conditionalFormatting xmlns:xm="http://schemas.microsoft.com/office/excel/2006/main">
          <x14:cfRule type="cellIs" priority="5070" operator="equal" id="{3DFF2423-44B2-48E5-A67A-4C164BCBB2C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071" operator="equal" id="{EB6BF513-F118-4093-85C4-22F90638CD5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072" operator="equal" id="{23F83582-5D84-4FED-87A1-85BE4E3E65D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73" operator="equal" id="{3E6EA52A-2E37-4709-A183-438297E24B5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O14</xm:sqref>
        </x14:conditionalFormatting>
        <x14:conditionalFormatting xmlns:xm="http://schemas.microsoft.com/office/excel/2006/main">
          <x14:cfRule type="cellIs" priority="5066" operator="equal" id="{3A9FD5F5-7B1D-44FF-89EE-702033F91750}">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O14</xm:sqref>
        </x14:conditionalFormatting>
        <x14:conditionalFormatting xmlns:xm="http://schemas.microsoft.com/office/excel/2006/main">
          <x14:cfRule type="cellIs" priority="5064" operator="equal" id="{0A3867BA-06FA-402A-817D-6E1A827FE59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Z14 W14 R14</xm:sqref>
        </x14:conditionalFormatting>
        <x14:conditionalFormatting xmlns:xm="http://schemas.microsoft.com/office/excel/2006/main">
          <x14:cfRule type="cellIs" priority="5065" operator="equal" id="{D57C9E6D-8699-4061-AA0A-79A327ACE73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Z14 R14</xm:sqref>
        </x14:conditionalFormatting>
        <x14:conditionalFormatting xmlns:xm="http://schemas.microsoft.com/office/excel/2006/main">
          <x14:cfRule type="cellIs" priority="5068" operator="equal" id="{6FE62B7E-C385-4C82-A00C-6BED82AB65A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69" operator="equal" id="{E9D22EC1-6674-4F70-8F7C-E928F4C9DAE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Z14 R14</xm:sqref>
        </x14:conditionalFormatting>
        <x14:conditionalFormatting xmlns:xm="http://schemas.microsoft.com/office/excel/2006/main">
          <x14:cfRule type="cellIs" priority="5078" operator="equal" id="{3984730F-5BC5-4E9A-8045-BF5E7A4BFA5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079" operator="equal" id="{F85AC31B-08FC-4059-A97D-5B345C04A0E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80" operator="equal" id="{96137714-A3E3-45DB-A00B-71E1D5D4A2E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W14</xm:sqref>
        </x14:conditionalFormatting>
        <x14:conditionalFormatting xmlns:xm="http://schemas.microsoft.com/office/excel/2006/main">
          <x14:cfRule type="cellIs" priority="5057" operator="equal" id="{91FE5024-515A-4974-83BE-69C101F52D8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058" operator="equal" id="{1086C4E3-23D6-4E17-A90A-C1D574772F1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059" operator="equal" id="{C63F0A98-348D-491D-AD4B-B0E8FFF1C6E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60" operator="equal" id="{0B1A8B74-697A-4563-8EA3-FCC24A36E61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M74</xm:sqref>
        </x14:conditionalFormatting>
        <x14:conditionalFormatting xmlns:xm="http://schemas.microsoft.com/office/excel/2006/main">
          <x14:cfRule type="cellIs" priority="5050" operator="equal" id="{D3DADEF2-DF63-4892-8A14-9787B68D3B70}">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M74</xm:sqref>
        </x14:conditionalFormatting>
        <x14:conditionalFormatting xmlns:xm="http://schemas.microsoft.com/office/excel/2006/main">
          <x14:cfRule type="cellIs" priority="5053" operator="equal" id="{3DB73923-79C3-4ECA-A292-EC5B2E38BB5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054" operator="equal" id="{7F2B09BB-6A8C-4280-8952-594E39C3468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055" operator="equal" id="{D6B988C2-759F-43D8-B8EF-4FE48D12B76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56" operator="equal" id="{CDE1DAEA-436E-4FF4-89DC-DFBDEEAAF46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O74</xm:sqref>
        </x14:conditionalFormatting>
        <x14:conditionalFormatting xmlns:xm="http://schemas.microsoft.com/office/excel/2006/main">
          <x14:cfRule type="cellIs" priority="5049" operator="equal" id="{6FAA5AD3-9001-4D74-B950-440EA3238748}">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O74</xm:sqref>
        </x14:conditionalFormatting>
        <x14:conditionalFormatting xmlns:xm="http://schemas.microsoft.com/office/excel/2006/main">
          <x14:cfRule type="cellIs" priority="5047" operator="equal" id="{BD60244C-E35C-4696-9EE6-F7FD2FA70E6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Z74 W74 R74</xm:sqref>
        </x14:conditionalFormatting>
        <x14:conditionalFormatting xmlns:xm="http://schemas.microsoft.com/office/excel/2006/main">
          <x14:cfRule type="cellIs" priority="5048" operator="equal" id="{F4033517-13D1-4047-8C45-91DC55F4C17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Z74 R74</xm:sqref>
        </x14:conditionalFormatting>
        <x14:conditionalFormatting xmlns:xm="http://schemas.microsoft.com/office/excel/2006/main">
          <x14:cfRule type="cellIs" priority="5051" operator="equal" id="{2E2AB9A9-6C7E-47A2-BF87-821F45B205E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52" operator="equal" id="{BF748C4D-B28D-4399-8CF4-E25EF7A828C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Z74 R74</xm:sqref>
        </x14:conditionalFormatting>
        <x14:conditionalFormatting xmlns:xm="http://schemas.microsoft.com/office/excel/2006/main">
          <x14:cfRule type="cellIs" priority="5061" operator="equal" id="{C82AACF6-6886-49F3-BAFA-8CDA0854E52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062" operator="equal" id="{52DA21FB-1B91-4D2E-9B7A-CF84702A8CF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63" operator="equal" id="{52206901-D7E5-4EF3-AE5B-2D3FED6BD1C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W74</xm:sqref>
        </x14:conditionalFormatting>
        <x14:conditionalFormatting xmlns:xm="http://schemas.microsoft.com/office/excel/2006/main">
          <x14:cfRule type="cellIs" priority="5046" operator="equal" id="{140F4901-FC92-4F78-A928-D32DF769B3D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M249</xm:sqref>
        </x14:conditionalFormatting>
        <x14:conditionalFormatting xmlns:xm="http://schemas.microsoft.com/office/excel/2006/main">
          <x14:cfRule type="cellIs" priority="5045" operator="equal" id="{A3C2FEE3-6E11-4EFC-AD18-BBF0D40D48D6}">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O249</xm:sqref>
        </x14:conditionalFormatting>
        <x14:conditionalFormatting xmlns:xm="http://schemas.microsoft.com/office/excel/2006/main">
          <x14:cfRule type="cellIs" priority="5043" operator="equal" id="{5A463DDA-2893-404F-AD97-603669003A2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R249 W249 Z249</xm:sqref>
        </x14:conditionalFormatting>
        <x14:conditionalFormatting xmlns:xm="http://schemas.microsoft.com/office/excel/2006/main">
          <x14:cfRule type="cellIs" priority="5044" operator="equal" id="{2F52F49A-C260-404C-9051-D07D8085465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R249 Z249 W249</xm:sqref>
        </x14:conditionalFormatting>
        <x14:conditionalFormatting xmlns:xm="http://schemas.microsoft.com/office/excel/2006/main">
          <x14:cfRule type="cellIs" priority="5037" operator="equal" id="{573624A5-58F7-40E8-BD04-D9E34BC1A44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038" operator="equal" id="{6B2F7DFC-2C00-4ACB-9170-369E5B329F2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039" operator="equal" id="{55696C0B-4D2F-4BC2-9464-12830C050ABF}">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40" operator="equal" id="{8EE63AF4-2231-45E2-AD97-6CF4A9D2ECB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M249</xm:sqref>
        </x14:conditionalFormatting>
        <x14:conditionalFormatting xmlns:xm="http://schemas.microsoft.com/office/excel/2006/main">
          <x14:cfRule type="cellIs" priority="5033" operator="equal" id="{131C845F-0359-4341-85B9-C6615AFC140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034" operator="equal" id="{2D02FC4F-FBD3-463D-BABD-5587EA151B2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035" operator="equal" id="{734DE122-0966-4A8B-9DF7-2E686945DEE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36" operator="equal" id="{A57128DF-FF83-4A6B-B210-956B187235A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O249</xm:sqref>
        </x14:conditionalFormatting>
        <x14:conditionalFormatting xmlns:xm="http://schemas.microsoft.com/office/excel/2006/main">
          <x14:cfRule type="cellIs" priority="5041" operator="equal" id="{3D617D97-586A-49B9-954E-839824B5A6A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42" operator="equal" id="{B80C1F8C-DD73-4148-B194-D66A1B0C5BB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W249</xm:sqref>
        </x14:conditionalFormatting>
        <x14:conditionalFormatting xmlns:xm="http://schemas.microsoft.com/office/excel/2006/main">
          <x14:cfRule type="cellIs" priority="5031" operator="equal" id="{46B3DF22-1548-4302-A355-8EF2729F30D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32" operator="equal" id="{C8C2B62E-508F-4AA2-A706-73B244A7449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Z249 R249</xm:sqref>
        </x14:conditionalFormatting>
        <x14:conditionalFormatting xmlns:xm="http://schemas.microsoft.com/office/excel/2006/main">
          <x14:cfRule type="cellIs" priority="5007" operator="equal" id="{DA16B28A-4030-44F2-A38E-08336E11A192}">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008" operator="equal" id="{B9F0BB30-957F-4DEE-BCD4-082701CC657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009" operator="equal" id="{880CE9F7-65B7-4135-97EA-9C34FE19188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10" operator="equal" id="{B719FF0A-BE64-4ACD-8DFC-12BE5F4809D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M251</xm:sqref>
        </x14:conditionalFormatting>
        <x14:conditionalFormatting xmlns:xm="http://schemas.microsoft.com/office/excel/2006/main">
          <x14:cfRule type="cellIs" priority="5000" operator="equal" id="{E44CF2E6-58E5-480C-B517-7C26C79C90D1}">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M251</xm:sqref>
        </x14:conditionalFormatting>
        <x14:conditionalFormatting xmlns:xm="http://schemas.microsoft.com/office/excel/2006/main">
          <x14:cfRule type="cellIs" priority="5003" operator="equal" id="{A06883E9-7991-44FC-8E18-3C5A41A6691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004" operator="equal" id="{7ADF30C0-C8F3-47AC-82E0-91D4832FCDB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005" operator="equal" id="{C6B31FA2-9F30-46A6-A4A6-3107C868093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06" operator="equal" id="{7A56087A-A467-48B6-9E05-78847FF2A22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O251</xm:sqref>
        </x14:conditionalFormatting>
        <x14:conditionalFormatting xmlns:xm="http://schemas.microsoft.com/office/excel/2006/main">
          <x14:cfRule type="cellIs" priority="4999" operator="equal" id="{AB57498A-8B3F-4745-AFF6-606B66CD54C1}">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O251</xm:sqref>
        </x14:conditionalFormatting>
        <x14:conditionalFormatting xmlns:xm="http://schemas.microsoft.com/office/excel/2006/main">
          <x14:cfRule type="cellIs" priority="4997" operator="equal" id="{59F0CEF8-305E-4986-A657-81B495EB1B6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Z251 W251 R251</xm:sqref>
        </x14:conditionalFormatting>
        <x14:conditionalFormatting xmlns:xm="http://schemas.microsoft.com/office/excel/2006/main">
          <x14:cfRule type="cellIs" priority="4998" operator="equal" id="{F10B5923-4110-4C3B-B9B1-90FF21875CF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Z251 R251</xm:sqref>
        </x14:conditionalFormatting>
        <x14:conditionalFormatting xmlns:xm="http://schemas.microsoft.com/office/excel/2006/main">
          <x14:cfRule type="cellIs" priority="5001" operator="equal" id="{A7DCC869-280A-43CD-8C65-369A741B3B7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02" operator="equal" id="{4E56B946-EF41-4EAC-9387-796B66DC307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Z251 R251</xm:sqref>
        </x14:conditionalFormatting>
        <x14:conditionalFormatting xmlns:xm="http://schemas.microsoft.com/office/excel/2006/main">
          <x14:cfRule type="cellIs" priority="5011" operator="equal" id="{4E03E3F4-B154-48E7-834F-08C6925F515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012" operator="equal" id="{F6DDB156-2291-4962-8AE9-1968AC7F8C9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13" operator="equal" id="{C0FCB23F-3402-4604-B8DB-3CACB749FBE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W251</xm:sqref>
        </x14:conditionalFormatting>
        <x14:conditionalFormatting xmlns:xm="http://schemas.microsoft.com/office/excel/2006/main">
          <x14:cfRule type="cellIs" priority="4990" operator="equal" id="{0B56B301-329A-4470-BF5A-89C8263A627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991" operator="equal" id="{DD2F5E49-97B4-4595-ABD0-DFE8B1AB614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992" operator="equal" id="{708EA9E2-B647-4A0D-82F7-66955C25A59F}">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93" operator="equal" id="{267BB185-A9A7-4310-A0D8-36FBD372FE3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M106</xm:sqref>
        </x14:conditionalFormatting>
        <x14:conditionalFormatting xmlns:xm="http://schemas.microsoft.com/office/excel/2006/main">
          <x14:cfRule type="cellIs" priority="4983" operator="equal" id="{0BCE595A-9EBB-45A3-8974-70CA4842DE1A}">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M106</xm:sqref>
        </x14:conditionalFormatting>
        <x14:conditionalFormatting xmlns:xm="http://schemas.microsoft.com/office/excel/2006/main">
          <x14:cfRule type="cellIs" priority="4986" operator="equal" id="{E584E79E-4E22-43A8-9048-27A9E3274D5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987" operator="equal" id="{896193BF-FD97-4E31-9F0B-96101C35DA8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988" operator="equal" id="{7E7B3F2B-386E-44AE-9057-4DFCD5B7925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89" operator="equal" id="{BA2D2C2F-D558-4369-8CD1-E169B6443FB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O106</xm:sqref>
        </x14:conditionalFormatting>
        <x14:conditionalFormatting xmlns:xm="http://schemas.microsoft.com/office/excel/2006/main">
          <x14:cfRule type="cellIs" priority="4982" operator="equal" id="{42949BEF-6F13-4A0C-8D2A-9A1824772D4B}">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O106</xm:sqref>
        </x14:conditionalFormatting>
        <x14:conditionalFormatting xmlns:xm="http://schemas.microsoft.com/office/excel/2006/main">
          <x14:cfRule type="cellIs" priority="4980" operator="equal" id="{34DCBB13-1670-4BBD-AB67-F012B7ED468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Z106 W106 R106</xm:sqref>
        </x14:conditionalFormatting>
        <x14:conditionalFormatting xmlns:xm="http://schemas.microsoft.com/office/excel/2006/main">
          <x14:cfRule type="cellIs" priority="4981" operator="equal" id="{D2051A8B-B8A9-4282-901A-626C8CEDCFF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Z106 R106</xm:sqref>
        </x14:conditionalFormatting>
        <x14:conditionalFormatting xmlns:xm="http://schemas.microsoft.com/office/excel/2006/main">
          <x14:cfRule type="cellIs" priority="4984" operator="equal" id="{5BEDE433-9E58-4BE9-B728-DB906DBA66C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85" operator="equal" id="{E2E4E947-DED2-4E38-A136-2D113745433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Z106 R106</xm:sqref>
        </x14:conditionalFormatting>
        <x14:conditionalFormatting xmlns:xm="http://schemas.microsoft.com/office/excel/2006/main">
          <x14:cfRule type="cellIs" priority="4994" operator="equal" id="{A11F02D8-B543-4EB6-8BC7-2BE91405289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995" operator="equal" id="{1E6568EB-915E-4CB8-AC7F-DBDE95AD2B1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96" operator="equal" id="{7EAD7D5A-7F53-45EF-BCF8-03340CA451C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W106</xm:sqref>
        </x14:conditionalFormatting>
        <x14:conditionalFormatting xmlns:xm="http://schemas.microsoft.com/office/excel/2006/main">
          <x14:cfRule type="cellIs" priority="4973" operator="equal" id="{816DA0F6-99EE-491C-99A3-21EDCA156C2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974" operator="equal" id="{CADAAA93-E75E-40BE-AD8C-0D6073690E7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975" operator="equal" id="{FDAC75E0-B389-4AC2-A801-2CB40904387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76" operator="equal" id="{1E5572DB-5FBD-4BE6-B844-EF5B567D738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M400</xm:sqref>
        </x14:conditionalFormatting>
        <x14:conditionalFormatting xmlns:xm="http://schemas.microsoft.com/office/excel/2006/main">
          <x14:cfRule type="cellIs" priority="4966" operator="equal" id="{3BD07B67-5873-4E48-A9D3-002096EF4E45}">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M400</xm:sqref>
        </x14:conditionalFormatting>
        <x14:conditionalFormatting xmlns:xm="http://schemas.microsoft.com/office/excel/2006/main">
          <x14:cfRule type="cellIs" priority="4969" operator="equal" id="{C9F6C87E-AB47-4B17-800D-33BA80D80AF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970" operator="equal" id="{493F36C9-AD9A-4A82-B5E0-4FA16D12A60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971" operator="equal" id="{FA40AC63-6F34-4566-9A47-A503C055B5A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72" operator="equal" id="{4858C670-5B9E-429C-96A3-F748D49B89F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O400</xm:sqref>
        </x14:conditionalFormatting>
        <x14:conditionalFormatting xmlns:xm="http://schemas.microsoft.com/office/excel/2006/main">
          <x14:cfRule type="cellIs" priority="4965" operator="equal" id="{86C066AA-E709-4B06-BAF3-FCFA48E1DE3E}">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O400</xm:sqref>
        </x14:conditionalFormatting>
        <x14:conditionalFormatting xmlns:xm="http://schemas.microsoft.com/office/excel/2006/main">
          <x14:cfRule type="cellIs" priority="4963" operator="equal" id="{7E128C33-E3FA-47ED-984B-13738BC0A22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Z400 W400 R400</xm:sqref>
        </x14:conditionalFormatting>
        <x14:conditionalFormatting xmlns:xm="http://schemas.microsoft.com/office/excel/2006/main">
          <x14:cfRule type="cellIs" priority="4964" operator="equal" id="{C66111BE-E6C1-4313-8FFB-27D41B566F6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Z400 R400</xm:sqref>
        </x14:conditionalFormatting>
        <x14:conditionalFormatting xmlns:xm="http://schemas.microsoft.com/office/excel/2006/main">
          <x14:cfRule type="cellIs" priority="4967" operator="equal" id="{DBD6D0EB-0056-48E3-9D2C-8B2B3DE762C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68" operator="equal" id="{EDDB9941-CD84-445D-9D1B-02CCE6C5D11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Z400 R400</xm:sqref>
        </x14:conditionalFormatting>
        <x14:conditionalFormatting xmlns:xm="http://schemas.microsoft.com/office/excel/2006/main">
          <x14:cfRule type="cellIs" priority="4977" operator="equal" id="{E310CA0F-5502-4718-A158-20D9924542E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978" operator="equal" id="{21D0E11E-56AE-47F7-9798-40BE29F3375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79" operator="equal" id="{FF0C44AF-11CE-4E13-947F-F46B1CAFD1E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W400</xm:sqref>
        </x14:conditionalFormatting>
        <x14:conditionalFormatting xmlns:xm="http://schemas.microsoft.com/office/excel/2006/main">
          <x14:cfRule type="cellIs" priority="4956" operator="equal" id="{C7ED2A15-9EDF-4828-8099-4B9BE015344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957" operator="equal" id="{87B6396F-4997-46D7-9730-728AC2A6295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958" operator="equal" id="{D3CE71E8-DC2C-4F90-980A-E2EBF8EE427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59" operator="equal" id="{3CDE1E1F-D73C-47C7-A16E-DD0306655A9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M135</xm:sqref>
        </x14:conditionalFormatting>
        <x14:conditionalFormatting xmlns:xm="http://schemas.microsoft.com/office/excel/2006/main">
          <x14:cfRule type="cellIs" priority="4949" operator="equal" id="{6B9C5876-F6FF-40A8-82D5-3057B511B05D}">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M135</xm:sqref>
        </x14:conditionalFormatting>
        <x14:conditionalFormatting xmlns:xm="http://schemas.microsoft.com/office/excel/2006/main">
          <x14:cfRule type="cellIs" priority="4952" operator="equal" id="{08E68C17-5E09-4CBC-9645-7B21B9453F2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953" operator="equal" id="{D8612A4F-529C-43EA-B5B7-08A3DFF4007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954" operator="equal" id="{89AD7975-D1DE-47FB-B32C-AEFC13D99EA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55" operator="equal" id="{60686FCE-C5EF-4B8D-A5AB-05D3D66FB49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O135</xm:sqref>
        </x14:conditionalFormatting>
        <x14:conditionalFormatting xmlns:xm="http://schemas.microsoft.com/office/excel/2006/main">
          <x14:cfRule type="cellIs" priority="4948" operator="equal" id="{7C33CAEF-32EF-4D6D-8051-CEB88E91C53D}">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O135</xm:sqref>
        </x14:conditionalFormatting>
        <x14:conditionalFormatting xmlns:xm="http://schemas.microsoft.com/office/excel/2006/main">
          <x14:cfRule type="cellIs" priority="4946" operator="equal" id="{9450B6BF-A310-4564-9A18-83985260832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Z135 W135 R135</xm:sqref>
        </x14:conditionalFormatting>
        <x14:conditionalFormatting xmlns:xm="http://schemas.microsoft.com/office/excel/2006/main">
          <x14:cfRule type="cellIs" priority="4947" operator="equal" id="{3EE31D8D-02D1-4FDD-9F3F-0E584E25AB7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Z135 R135</xm:sqref>
        </x14:conditionalFormatting>
        <x14:conditionalFormatting xmlns:xm="http://schemas.microsoft.com/office/excel/2006/main">
          <x14:cfRule type="cellIs" priority="4950" operator="equal" id="{A9DE568C-2257-43BD-B14D-7505D290533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51" operator="equal" id="{C9AA8AF5-D526-4FBA-BB73-56B431CCF54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Z135 R135</xm:sqref>
        </x14:conditionalFormatting>
        <x14:conditionalFormatting xmlns:xm="http://schemas.microsoft.com/office/excel/2006/main">
          <x14:cfRule type="cellIs" priority="4960" operator="equal" id="{A1DD9BB3-7D2D-43A4-AEF2-9B78D3AC5C8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961" operator="equal" id="{4D677CDC-73C6-428A-B8CD-620D4F83B62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62" operator="equal" id="{66B1F65B-3F7C-4C71-BAC5-079B924F906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W135</xm:sqref>
        </x14:conditionalFormatting>
        <x14:conditionalFormatting xmlns:xm="http://schemas.microsoft.com/office/excel/2006/main">
          <x14:cfRule type="cellIs" priority="4939" operator="equal" id="{941DBA9B-64E5-4818-9A38-2F52D4777294}">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940" operator="equal" id="{6889CDEB-86C3-4720-A8F7-82E1637F083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941" operator="equal" id="{79CC0152-82ED-4ABF-BC70-DB10FE5C58A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42" operator="equal" id="{66E59F86-07E0-4C68-94E3-205CF0F8CF8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M302</xm:sqref>
        </x14:conditionalFormatting>
        <x14:conditionalFormatting xmlns:xm="http://schemas.microsoft.com/office/excel/2006/main">
          <x14:cfRule type="cellIs" priority="4932" operator="equal" id="{7F0521BB-1A45-4E70-A059-1A1215DB9443}">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M302</xm:sqref>
        </x14:conditionalFormatting>
        <x14:conditionalFormatting xmlns:xm="http://schemas.microsoft.com/office/excel/2006/main">
          <x14:cfRule type="cellIs" priority="4935" operator="equal" id="{FE129AE3-3EE5-43BB-A57D-31CE786BCD0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936" operator="equal" id="{93F4E152-6DE9-4822-9C03-2EE83AAC96F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937" operator="equal" id="{6370DE6F-65C9-4A43-AD40-6C5A0E2C193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38" operator="equal" id="{1A1685E7-22F1-43CF-BEA6-14B1EDB09BC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O302</xm:sqref>
        </x14:conditionalFormatting>
        <x14:conditionalFormatting xmlns:xm="http://schemas.microsoft.com/office/excel/2006/main">
          <x14:cfRule type="cellIs" priority="4931" operator="equal" id="{0FEA3768-DBC3-4F8F-9C8A-567DA108D4D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O302</xm:sqref>
        </x14:conditionalFormatting>
        <x14:conditionalFormatting xmlns:xm="http://schemas.microsoft.com/office/excel/2006/main">
          <x14:cfRule type="cellIs" priority="4929" operator="equal" id="{D7DB070A-7EC8-4983-8E35-CD0B676F923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Z302 W302 R302</xm:sqref>
        </x14:conditionalFormatting>
        <x14:conditionalFormatting xmlns:xm="http://schemas.microsoft.com/office/excel/2006/main">
          <x14:cfRule type="cellIs" priority="4930" operator="equal" id="{51976863-2C57-40AD-A8E6-DC9812B0754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Z302 R302</xm:sqref>
        </x14:conditionalFormatting>
        <x14:conditionalFormatting xmlns:xm="http://schemas.microsoft.com/office/excel/2006/main">
          <x14:cfRule type="cellIs" priority="4933" operator="equal" id="{CDE20929-44EA-4F67-B1E4-210EA550AE1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34" operator="equal" id="{3AF81F17-DE48-4B2A-9BC6-350C599C43B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Z302 R302</xm:sqref>
        </x14:conditionalFormatting>
        <x14:conditionalFormatting xmlns:xm="http://schemas.microsoft.com/office/excel/2006/main">
          <x14:cfRule type="cellIs" priority="4943" operator="equal" id="{52F8E193-E0D5-4318-95AD-4B408D93693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944" operator="equal" id="{FFB09519-27C7-435C-98D9-EA93BC11909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45" operator="equal" id="{C3CC618F-C414-4285-B5F3-26C83F9B473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W302</xm:sqref>
        </x14:conditionalFormatting>
        <x14:conditionalFormatting xmlns:xm="http://schemas.microsoft.com/office/excel/2006/main">
          <x14:cfRule type="cellIs" priority="4922" operator="equal" id="{6DEC9B86-BF7C-4F86-9024-12C56BA50EB4}">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923" operator="equal" id="{B586BCE4-E476-426B-ADAF-1D6361341B9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924" operator="equal" id="{056818D4-FA0B-446B-AFC9-64961875F4E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25" operator="equal" id="{F555CF1D-BC82-495E-B6E3-E49E9595765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M163</xm:sqref>
        </x14:conditionalFormatting>
        <x14:conditionalFormatting xmlns:xm="http://schemas.microsoft.com/office/excel/2006/main">
          <x14:cfRule type="cellIs" priority="4915" operator="equal" id="{54B75F69-B122-49FF-8404-439205C2521C}">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M163</xm:sqref>
        </x14:conditionalFormatting>
        <x14:conditionalFormatting xmlns:xm="http://schemas.microsoft.com/office/excel/2006/main">
          <x14:cfRule type="cellIs" priority="4918" operator="equal" id="{A086AE04-1818-4266-AAAE-748784EA96C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919" operator="equal" id="{DA6046F0-CC74-4BE4-96B5-9BC6576C63B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920" operator="equal" id="{637C3CBB-8148-45BE-992E-3D3F6E4B13C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21" operator="equal" id="{5DE3BCE8-48EF-4FFE-AA94-DD7D785E657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O163</xm:sqref>
        </x14:conditionalFormatting>
        <x14:conditionalFormatting xmlns:xm="http://schemas.microsoft.com/office/excel/2006/main">
          <x14:cfRule type="cellIs" priority="4914" operator="equal" id="{6A6A05FD-B6EC-4F5E-BE03-785019A46592}">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O163</xm:sqref>
        </x14:conditionalFormatting>
        <x14:conditionalFormatting xmlns:xm="http://schemas.microsoft.com/office/excel/2006/main">
          <x14:cfRule type="cellIs" priority="4912" operator="equal" id="{C8ABD336-303A-4BFC-8276-23A9C020916E}">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Z163 W163 R163</xm:sqref>
        </x14:conditionalFormatting>
        <x14:conditionalFormatting xmlns:xm="http://schemas.microsoft.com/office/excel/2006/main">
          <x14:cfRule type="cellIs" priority="4913" operator="equal" id="{7ADDFBF6-A3A9-471D-9F8B-246E505D34C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Z163 R163</xm:sqref>
        </x14:conditionalFormatting>
        <x14:conditionalFormatting xmlns:xm="http://schemas.microsoft.com/office/excel/2006/main">
          <x14:cfRule type="cellIs" priority="4916" operator="equal" id="{D8940087-6A60-4E6E-9040-3621A5761A2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17" operator="equal" id="{973B9A8B-DC6F-415D-B5A1-D8EED91DB70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Z163 R163</xm:sqref>
        </x14:conditionalFormatting>
        <x14:conditionalFormatting xmlns:xm="http://schemas.microsoft.com/office/excel/2006/main">
          <x14:cfRule type="cellIs" priority="4926" operator="equal" id="{F67F4DA6-68EE-4BA8-BC5C-0C4C841C8C4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927" operator="equal" id="{ECE27BE0-A0A9-4A70-8556-82CFA75545E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28" operator="equal" id="{4D54B5F6-0741-4CA1-B5EE-ECD9B07E050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W163</xm:sqref>
        </x14:conditionalFormatting>
        <x14:conditionalFormatting xmlns:xm="http://schemas.microsoft.com/office/excel/2006/main">
          <x14:cfRule type="cellIs" priority="4905" operator="equal" id="{3B29849E-FCC2-427F-B8FA-BC601E7316B4}">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906" operator="equal" id="{610C3552-85DB-4360-9EF4-2848125D848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907" operator="equal" id="{9F15CB6D-B43A-4E6F-AD41-0D32381FAD4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08" operator="equal" id="{D7BAE395-9976-4DA2-A8D7-9156BEFF540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M331</xm:sqref>
        </x14:conditionalFormatting>
        <x14:conditionalFormatting xmlns:xm="http://schemas.microsoft.com/office/excel/2006/main">
          <x14:cfRule type="cellIs" priority="4898" operator="equal" id="{848499F4-DB53-4748-9A0F-D2785D95CC2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M331</xm:sqref>
        </x14:conditionalFormatting>
        <x14:conditionalFormatting xmlns:xm="http://schemas.microsoft.com/office/excel/2006/main">
          <x14:cfRule type="cellIs" priority="4901" operator="equal" id="{B052DA48-3400-4A36-909C-AE8D6DAC2C2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902" operator="equal" id="{4D06CC3A-70FC-4A1B-88F6-70728212146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903" operator="equal" id="{21CE71AE-4FDA-46BD-95D1-494725C7075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04" operator="equal" id="{EFF0019B-CCE5-4F98-B270-FCCEFF92892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O331</xm:sqref>
        </x14:conditionalFormatting>
        <x14:conditionalFormatting xmlns:xm="http://schemas.microsoft.com/office/excel/2006/main">
          <x14:cfRule type="cellIs" priority="4897" operator="equal" id="{18D44B3C-325C-47D8-AD7E-9AFCE076AF46}">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O331</xm:sqref>
        </x14:conditionalFormatting>
        <x14:conditionalFormatting xmlns:xm="http://schemas.microsoft.com/office/excel/2006/main">
          <x14:cfRule type="cellIs" priority="4895" operator="equal" id="{DCFE9153-DBF6-4FB6-95AD-26013507E91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Z331 W331 R331</xm:sqref>
        </x14:conditionalFormatting>
        <x14:conditionalFormatting xmlns:xm="http://schemas.microsoft.com/office/excel/2006/main">
          <x14:cfRule type="cellIs" priority="4896" operator="equal" id="{CD221A41-C2FF-4EC7-BD73-637635D6275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Z331 R331</xm:sqref>
        </x14:conditionalFormatting>
        <x14:conditionalFormatting xmlns:xm="http://schemas.microsoft.com/office/excel/2006/main">
          <x14:cfRule type="cellIs" priority="4899" operator="equal" id="{6A46B91E-E7EA-45A6-93FF-32BB59BEB1A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00" operator="equal" id="{B4A64325-7E58-48B0-AC7D-E1AEF19B197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Z331 R331</xm:sqref>
        </x14:conditionalFormatting>
        <x14:conditionalFormatting xmlns:xm="http://schemas.microsoft.com/office/excel/2006/main">
          <x14:cfRule type="cellIs" priority="4909" operator="equal" id="{CCDD4DF7-B9D5-47A9-B98E-3ECEE1063E6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910" operator="equal" id="{C3A6FB47-14FA-43D0-BB98-1690F291852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11" operator="equal" id="{CC40DFA2-DD32-4944-BABE-05BA939DAE5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W331</xm:sqref>
        </x14:conditionalFormatting>
        <x14:conditionalFormatting xmlns:xm="http://schemas.microsoft.com/office/excel/2006/main">
          <x14:cfRule type="cellIs" priority="4888" operator="equal" id="{B4294F67-CDD5-44F6-AAD9-71CED5F6FC6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889" operator="equal" id="{6919F2EA-9791-4B26-9010-754E0A63B0C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890" operator="equal" id="{8ECE8DFA-4C19-4D39-9ACA-C67D47F8632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91" operator="equal" id="{FABDCDFD-B28D-4CB1-B66A-49471A9D00D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M455</xm:sqref>
        </x14:conditionalFormatting>
        <x14:conditionalFormatting xmlns:xm="http://schemas.microsoft.com/office/excel/2006/main">
          <x14:cfRule type="cellIs" priority="4881" operator="equal" id="{C7920455-8C31-4BF9-BA7B-AD3C1A5B1165}">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M455</xm:sqref>
        </x14:conditionalFormatting>
        <x14:conditionalFormatting xmlns:xm="http://schemas.microsoft.com/office/excel/2006/main">
          <x14:cfRule type="cellIs" priority="4884" operator="equal" id="{C97A7023-9742-4083-A67A-8DE5A8B5E12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885" operator="equal" id="{78AAF9AD-351C-4EEF-B495-ADDB198157E0}">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886" operator="equal" id="{5052BE3A-E938-48D7-8A60-59E0D590A1A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87" operator="equal" id="{DBA2C48F-CDE6-454B-BBF5-7B6989E0142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O455</xm:sqref>
        </x14:conditionalFormatting>
        <x14:conditionalFormatting xmlns:xm="http://schemas.microsoft.com/office/excel/2006/main">
          <x14:cfRule type="cellIs" priority="4880" operator="equal" id="{1CC2B2A0-EEF3-46AA-8373-F4B7DD21F270}">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O455</xm:sqref>
        </x14:conditionalFormatting>
        <x14:conditionalFormatting xmlns:xm="http://schemas.microsoft.com/office/excel/2006/main">
          <x14:cfRule type="cellIs" priority="4878" operator="equal" id="{3D1A80F2-DDBC-440A-95D6-ECC2AF1F311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Z455 W455 R455</xm:sqref>
        </x14:conditionalFormatting>
        <x14:conditionalFormatting xmlns:xm="http://schemas.microsoft.com/office/excel/2006/main">
          <x14:cfRule type="cellIs" priority="4879" operator="equal" id="{9CFA5D03-25BB-49C8-B6F3-E9F3506831C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Z455 R455</xm:sqref>
        </x14:conditionalFormatting>
        <x14:conditionalFormatting xmlns:xm="http://schemas.microsoft.com/office/excel/2006/main">
          <x14:cfRule type="cellIs" priority="4882" operator="equal" id="{690E32B5-7E8E-4A25-8019-7049F1CE893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83" operator="equal" id="{AF913E29-47E6-43BD-ACF2-F26C3A8C9D3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Z455 R455</xm:sqref>
        </x14:conditionalFormatting>
        <x14:conditionalFormatting xmlns:xm="http://schemas.microsoft.com/office/excel/2006/main">
          <x14:cfRule type="cellIs" priority="4892" operator="equal" id="{3C9280BD-E40E-4543-9A7E-DA9CEFB6DAB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893" operator="equal" id="{15C599AA-BA0A-4E08-B8C9-FA7C3A75328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94" operator="equal" id="{AA07D4E4-4216-4A38-B7AF-E865943FFF3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W455</xm:sqref>
        </x14:conditionalFormatting>
        <x14:conditionalFormatting xmlns:xm="http://schemas.microsoft.com/office/excel/2006/main">
          <x14:cfRule type="cellIs" priority="4738" operator="equal" id="{22825F58-1ADA-4CAF-8775-968557560F2E}">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739" operator="equal" id="{B26EE0A3-F8D3-4ABE-B4A2-65BD82B4EA4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740" operator="equal" id="{8DFA0FDD-03BA-4A14-8638-7CA27D4B614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41" operator="equal" id="{A7F19991-33ED-4163-A381-FA1550297C7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M401</xm:sqref>
        </x14:conditionalFormatting>
        <x14:conditionalFormatting xmlns:xm="http://schemas.microsoft.com/office/excel/2006/main">
          <x14:cfRule type="cellIs" priority="4731" operator="equal" id="{A64CE9D6-7DDD-46A1-8C86-98FDCE9F3763}">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M401</xm:sqref>
        </x14:conditionalFormatting>
        <x14:conditionalFormatting xmlns:xm="http://schemas.microsoft.com/office/excel/2006/main">
          <x14:cfRule type="cellIs" priority="4734" operator="equal" id="{D73289A1-7498-4416-9865-37C4C2DA763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735" operator="equal" id="{E4F3CAAD-3A76-4676-97C0-1DB4811FB7A0}">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736" operator="equal" id="{1DE985BB-5705-42C4-8463-49F06A7172E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37" operator="equal" id="{30AB7D21-4B45-4B26-AA8B-837998B3414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O401</xm:sqref>
        </x14:conditionalFormatting>
        <x14:conditionalFormatting xmlns:xm="http://schemas.microsoft.com/office/excel/2006/main">
          <x14:cfRule type="cellIs" priority="4730" operator="equal" id="{1F4522F0-E1C8-4A8A-8C14-17EF98A17D4C}">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O401</xm:sqref>
        </x14:conditionalFormatting>
        <x14:conditionalFormatting xmlns:xm="http://schemas.microsoft.com/office/excel/2006/main">
          <x14:cfRule type="cellIs" priority="4861" operator="equal" id="{19D8D560-F513-4F91-9315-8C38A3FBC66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Z43 W43</xm:sqref>
        </x14:conditionalFormatting>
        <x14:conditionalFormatting xmlns:xm="http://schemas.microsoft.com/office/excel/2006/main">
          <x14:cfRule type="cellIs" priority="4862" operator="equal" id="{7384BC1D-5A4B-445A-9767-AE13D3DA875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Z43</xm:sqref>
        </x14:conditionalFormatting>
        <x14:conditionalFormatting xmlns:xm="http://schemas.microsoft.com/office/excel/2006/main">
          <x14:cfRule type="cellIs" priority="4865" operator="equal" id="{9C0ED7AB-8565-469C-87A3-B78A2E7B946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66" operator="equal" id="{DA8C5116-E098-4027-B987-1ACBD54FFFC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Z43</xm:sqref>
        </x14:conditionalFormatting>
        <x14:conditionalFormatting xmlns:xm="http://schemas.microsoft.com/office/excel/2006/main">
          <x14:cfRule type="cellIs" priority="4875" operator="equal" id="{23EF7090-5392-45BE-973D-7DFA0DB3056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876" operator="equal" id="{CCF8CF47-0A38-499C-8E36-12B4333F1A3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77" operator="equal" id="{52167A7B-AE84-4365-8628-ADC1A9D13ED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W43</xm:sqref>
        </x14:conditionalFormatting>
        <x14:conditionalFormatting xmlns:xm="http://schemas.microsoft.com/office/excel/2006/main">
          <x14:cfRule type="cellIs" priority="4857" operator="equal" id="{D5B49916-6156-4AB3-89B9-01AE8360CD0E}">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858" operator="equal" id="{07CEB10F-A7A3-4416-A97F-60C16FD22F0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859" operator="equal" id="{CF97151C-D305-4891-96EC-0B917B8DC90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60" operator="equal" id="{B8F9F0F0-7C8A-43FB-AAEB-8728CED2860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M43</xm:sqref>
        </x14:conditionalFormatting>
        <x14:conditionalFormatting xmlns:xm="http://schemas.microsoft.com/office/excel/2006/main">
          <x14:cfRule type="cellIs" priority="4850" operator="equal" id="{6788F859-2CCD-4086-938E-03AC085A1CF7}">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M43</xm:sqref>
        </x14:conditionalFormatting>
        <x14:conditionalFormatting xmlns:xm="http://schemas.microsoft.com/office/excel/2006/main">
          <x14:cfRule type="cellIs" priority="4853" operator="equal" id="{444E56F7-24E6-4F82-A2DE-2BDA5068971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854" operator="equal" id="{A26EF844-E6C9-40B1-B9D2-A99F58A7A1C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855" operator="equal" id="{C836B5A1-08A8-473D-8505-7B096872DCD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56" operator="equal" id="{D0D60551-ADC8-4E09-9E9F-3C06AABF437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O43</xm:sqref>
        </x14:conditionalFormatting>
        <x14:conditionalFormatting xmlns:xm="http://schemas.microsoft.com/office/excel/2006/main">
          <x14:cfRule type="cellIs" priority="4849" operator="equal" id="{A14969F2-99FC-4B4E-8885-B7B25B467A88}">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O43</xm:sqref>
        </x14:conditionalFormatting>
        <x14:conditionalFormatting xmlns:xm="http://schemas.microsoft.com/office/excel/2006/main">
          <x14:cfRule type="cellIs" priority="4847" operator="equal" id="{C666E9CF-714A-4E42-B417-9D05302E606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R43</xm:sqref>
        </x14:conditionalFormatting>
        <x14:conditionalFormatting xmlns:xm="http://schemas.microsoft.com/office/excel/2006/main">
          <x14:cfRule type="cellIs" priority="4848" operator="equal" id="{527A0017-EBCF-4ADB-9DFE-A303ACE2344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R43</xm:sqref>
        </x14:conditionalFormatting>
        <x14:conditionalFormatting xmlns:xm="http://schemas.microsoft.com/office/excel/2006/main">
          <x14:cfRule type="cellIs" priority="4851" operator="equal" id="{A11CE40A-94F9-4B7D-B197-0E1E28E4B58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52" operator="equal" id="{612C3C33-9974-43A8-BF23-1A62B0DFEAA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R43</xm:sqref>
        </x14:conditionalFormatting>
        <x14:conditionalFormatting xmlns:xm="http://schemas.microsoft.com/office/excel/2006/main">
          <x14:cfRule type="cellIs" priority="4843" operator="equal" id="{6752EB1F-4273-478D-A618-C4E05F39C89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844" operator="equal" id="{2D88C8CC-7223-4909-A66A-B48FF3365E3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845" operator="equal" id="{3EF0303C-D121-49B6-AFE8-19C09C6D7DF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46" operator="equal" id="{07D8C52C-3EF5-4CB5-92D0-706F1B8795C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M75</xm:sqref>
        </x14:conditionalFormatting>
        <x14:conditionalFormatting xmlns:xm="http://schemas.microsoft.com/office/excel/2006/main">
          <x14:cfRule type="cellIs" priority="4836" operator="equal" id="{23D2DC7F-AE4F-4F5A-A8E1-0A59C1128FBE}">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M75</xm:sqref>
        </x14:conditionalFormatting>
        <x14:conditionalFormatting xmlns:xm="http://schemas.microsoft.com/office/excel/2006/main">
          <x14:cfRule type="cellIs" priority="4839" operator="equal" id="{D3858133-671B-4366-BA5E-B309B55EA81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840" operator="equal" id="{26E01163-EC7F-4BF7-B2BC-8BB9C43E26E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841" operator="equal" id="{CD2E91C6-7BFB-4F70-BAEB-4B8A1C756F8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42" operator="equal" id="{CDD78EF6-6C11-461A-ABDA-3F932E7B263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O75</xm:sqref>
        </x14:conditionalFormatting>
        <x14:conditionalFormatting xmlns:xm="http://schemas.microsoft.com/office/excel/2006/main">
          <x14:cfRule type="cellIs" priority="4835" operator="equal" id="{995FCE2D-29D3-4B53-840E-9C79AA1A1A12}">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O75</xm:sqref>
        </x14:conditionalFormatting>
        <x14:conditionalFormatting xmlns:xm="http://schemas.microsoft.com/office/excel/2006/main">
          <x14:cfRule type="cellIs" priority="4833" operator="equal" id="{7E621120-BC2C-4C1C-8202-48CC7D30322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R75</xm:sqref>
        </x14:conditionalFormatting>
        <x14:conditionalFormatting xmlns:xm="http://schemas.microsoft.com/office/excel/2006/main">
          <x14:cfRule type="cellIs" priority="4834" operator="equal" id="{73F5DD1C-70FA-40A6-9EAB-856D67FBC69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R75</xm:sqref>
        </x14:conditionalFormatting>
        <x14:conditionalFormatting xmlns:xm="http://schemas.microsoft.com/office/excel/2006/main">
          <x14:cfRule type="cellIs" priority="4837" operator="equal" id="{7E317364-2036-47EC-BC94-1EC3463EF9E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38" operator="equal" id="{92325483-569E-46EB-97A5-5CE513AD8C2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R75</xm:sqref>
        </x14:conditionalFormatting>
        <x14:conditionalFormatting xmlns:xm="http://schemas.microsoft.com/office/excel/2006/main">
          <x14:cfRule type="cellIs" priority="4826" operator="equal" id="{8280E261-DA4D-46AF-A1AB-C350D38457B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Z223 W223</xm:sqref>
        </x14:conditionalFormatting>
        <x14:conditionalFormatting xmlns:xm="http://schemas.microsoft.com/office/excel/2006/main">
          <x14:cfRule type="cellIs" priority="4827" operator="equal" id="{DD2E3780-DB77-4724-A9C4-1EF881267DD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Z223</xm:sqref>
        </x14:conditionalFormatting>
        <x14:conditionalFormatting xmlns:xm="http://schemas.microsoft.com/office/excel/2006/main">
          <x14:cfRule type="cellIs" priority="4828" operator="equal" id="{8B627354-BA56-49E7-9D1A-94B28D51EA5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29" operator="equal" id="{FF9DBA88-49AD-4A1D-93AD-0A2F7803161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Z223</xm:sqref>
        </x14:conditionalFormatting>
        <x14:conditionalFormatting xmlns:xm="http://schemas.microsoft.com/office/excel/2006/main">
          <x14:cfRule type="cellIs" priority="4830" operator="equal" id="{3E812C83-2F4D-4B3E-9C0E-C9DC2A5D2EC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831" operator="equal" id="{39DA3D50-87E8-4497-AA3D-F3600701F9C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32" operator="equal" id="{2506DE5D-E018-43B7-A2A0-385F2F92269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W223</xm:sqref>
        </x14:conditionalFormatting>
        <x14:conditionalFormatting xmlns:xm="http://schemas.microsoft.com/office/excel/2006/main">
          <x14:cfRule type="cellIs" priority="4822" operator="equal" id="{A47B9843-95C2-46B7-80A8-DDDDB9BF509E}">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823" operator="equal" id="{F78081A1-5408-42F5-B48C-E4DB909E2DE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824" operator="equal" id="{5FF29CC7-F134-4757-8118-2E3D335553E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25" operator="equal" id="{443553B6-5C91-4F3A-8F2F-E4E966DFE46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M223</xm:sqref>
        </x14:conditionalFormatting>
        <x14:conditionalFormatting xmlns:xm="http://schemas.microsoft.com/office/excel/2006/main">
          <x14:cfRule type="cellIs" priority="4815" operator="equal" id="{B493DCBD-F144-4086-B9B4-440E22EFC02F}">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M223</xm:sqref>
        </x14:conditionalFormatting>
        <x14:conditionalFormatting xmlns:xm="http://schemas.microsoft.com/office/excel/2006/main">
          <x14:cfRule type="cellIs" priority="4818" operator="equal" id="{69DDD1CE-5CDF-4708-BEB8-AD808B901EF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819" operator="equal" id="{AE87D065-7C7F-4F09-B3EC-375888AC8F2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820" operator="equal" id="{FD28194E-DD59-4733-9650-C75778DC662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21" operator="equal" id="{31B105BA-D53F-4241-A1B4-58B888AF91B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O223</xm:sqref>
        </x14:conditionalFormatting>
        <x14:conditionalFormatting xmlns:xm="http://schemas.microsoft.com/office/excel/2006/main">
          <x14:cfRule type="cellIs" priority="4814" operator="equal" id="{C10901A0-07A2-4BF4-B0CB-C67E9118AF00}">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O223</xm:sqref>
        </x14:conditionalFormatting>
        <x14:conditionalFormatting xmlns:xm="http://schemas.microsoft.com/office/excel/2006/main">
          <x14:cfRule type="cellIs" priority="4812" operator="equal" id="{A45168F7-AB3E-4C03-BFF5-6FC4DE60F27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R223</xm:sqref>
        </x14:conditionalFormatting>
        <x14:conditionalFormatting xmlns:xm="http://schemas.microsoft.com/office/excel/2006/main">
          <x14:cfRule type="cellIs" priority="4813" operator="equal" id="{7F06A074-E12E-4D4F-BAD3-38DED265F67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R223</xm:sqref>
        </x14:conditionalFormatting>
        <x14:conditionalFormatting xmlns:xm="http://schemas.microsoft.com/office/excel/2006/main">
          <x14:cfRule type="cellIs" priority="4816" operator="equal" id="{E902E8DE-CE27-493E-8355-CF363B8E33D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17" operator="equal" id="{F3DFD482-4726-4C31-9AA7-DB2398AD07D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R223</xm:sqref>
        </x14:conditionalFormatting>
        <x14:conditionalFormatting xmlns:xm="http://schemas.microsoft.com/office/excel/2006/main">
          <x14:cfRule type="cellIs" priority="4805" operator="equal" id="{A14A2460-7317-4304-8877-67D4F247D0F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Z252 W252</xm:sqref>
        </x14:conditionalFormatting>
        <x14:conditionalFormatting xmlns:xm="http://schemas.microsoft.com/office/excel/2006/main">
          <x14:cfRule type="cellIs" priority="4806" operator="equal" id="{4D1D76D9-D677-4820-A383-0EA7F86C656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Z252</xm:sqref>
        </x14:conditionalFormatting>
        <x14:conditionalFormatting xmlns:xm="http://schemas.microsoft.com/office/excel/2006/main">
          <x14:cfRule type="cellIs" priority="4807" operator="equal" id="{2C14FDD6-CE9D-40B1-A061-A05FA414EC8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08" operator="equal" id="{D5B39519-3B92-4EAF-871D-AF799E5B145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Z252</xm:sqref>
        </x14:conditionalFormatting>
        <x14:conditionalFormatting xmlns:xm="http://schemas.microsoft.com/office/excel/2006/main">
          <x14:cfRule type="cellIs" priority="4809" operator="equal" id="{FD565FBB-59D2-482D-AC0E-AF366CCF2E6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810" operator="equal" id="{6AF7D5D5-8953-4651-88B9-4B82AD1F632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11" operator="equal" id="{FC12777B-BF47-4365-BDF4-8A53A248E54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W252</xm:sqref>
        </x14:conditionalFormatting>
        <x14:conditionalFormatting xmlns:xm="http://schemas.microsoft.com/office/excel/2006/main">
          <x14:cfRule type="cellIs" priority="4801" operator="equal" id="{C0328672-F0E0-4898-8E1C-0AB918F9B24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802" operator="equal" id="{CFB4B56D-2D44-4084-A128-67B54A05423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803" operator="equal" id="{91133559-8769-4208-903D-0054D69A885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04" operator="equal" id="{BA529F72-7682-4EA4-A5E9-86C49C5F705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M252</xm:sqref>
        </x14:conditionalFormatting>
        <x14:conditionalFormatting xmlns:xm="http://schemas.microsoft.com/office/excel/2006/main">
          <x14:cfRule type="cellIs" priority="4794" operator="equal" id="{34C227D3-07BA-42CA-8129-61532D5386DD}">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M252</xm:sqref>
        </x14:conditionalFormatting>
        <x14:conditionalFormatting xmlns:xm="http://schemas.microsoft.com/office/excel/2006/main">
          <x14:cfRule type="cellIs" priority="4797" operator="equal" id="{5979894F-3D71-45CB-A0EE-9978153CF50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798" operator="equal" id="{CAFC1FA8-4370-46E3-8808-8A949645796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799" operator="equal" id="{7E540D9F-8145-4FF9-B3F7-87EB666353F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00" operator="equal" id="{A05AC868-5950-4EE4-A266-1F30D76DAFB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O252</xm:sqref>
        </x14:conditionalFormatting>
        <x14:conditionalFormatting xmlns:xm="http://schemas.microsoft.com/office/excel/2006/main">
          <x14:cfRule type="cellIs" priority="4793" operator="equal" id="{124D6A45-6DB0-4DE6-B17A-4EF4AC9B6214}">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O252</xm:sqref>
        </x14:conditionalFormatting>
        <x14:conditionalFormatting xmlns:xm="http://schemas.microsoft.com/office/excel/2006/main">
          <x14:cfRule type="cellIs" priority="4791" operator="equal" id="{DC3A160D-C59B-49F4-98CE-6B2738EC4A0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R252</xm:sqref>
        </x14:conditionalFormatting>
        <x14:conditionalFormatting xmlns:xm="http://schemas.microsoft.com/office/excel/2006/main">
          <x14:cfRule type="cellIs" priority="4792" operator="equal" id="{ACFA3175-FD41-4002-81BE-87291CA5BEB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R252</xm:sqref>
        </x14:conditionalFormatting>
        <x14:conditionalFormatting xmlns:xm="http://schemas.microsoft.com/office/excel/2006/main">
          <x14:cfRule type="cellIs" priority="4795" operator="equal" id="{51184D24-346F-4E9F-B2F8-49401DA8FC0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96" operator="equal" id="{0DAE34DC-0B92-49F7-9DF4-29BA7864460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R252</xm:sqref>
        </x14:conditionalFormatting>
        <x14:conditionalFormatting xmlns:xm="http://schemas.microsoft.com/office/excel/2006/main">
          <x14:cfRule type="cellIs" priority="4784" operator="equal" id="{7B926FE7-4DF6-4248-A7F0-E86DE5C2507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Z107 W107</xm:sqref>
        </x14:conditionalFormatting>
        <x14:conditionalFormatting xmlns:xm="http://schemas.microsoft.com/office/excel/2006/main">
          <x14:cfRule type="cellIs" priority="4785" operator="equal" id="{736D1002-1A47-4806-A2DD-BDCA69D460F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Z107</xm:sqref>
        </x14:conditionalFormatting>
        <x14:conditionalFormatting xmlns:xm="http://schemas.microsoft.com/office/excel/2006/main">
          <x14:cfRule type="cellIs" priority="4786" operator="equal" id="{B6F74D1B-413C-42B5-9BD2-C72F80E3827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87" operator="equal" id="{00ED38CA-3754-45A3-8F0E-4D17C9C45E4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Z107</xm:sqref>
        </x14:conditionalFormatting>
        <x14:conditionalFormatting xmlns:xm="http://schemas.microsoft.com/office/excel/2006/main">
          <x14:cfRule type="cellIs" priority="4788" operator="equal" id="{6DDB5C0A-4211-46E9-93B9-2C1DC43B7D3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789" operator="equal" id="{29AAA6A9-B9C4-48A5-93AF-28E3D884639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90" operator="equal" id="{A626A133-B2EC-4558-A60D-8871AFD0527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W107</xm:sqref>
        </x14:conditionalFormatting>
        <x14:conditionalFormatting xmlns:xm="http://schemas.microsoft.com/office/excel/2006/main">
          <x14:cfRule type="cellIs" priority="4780" operator="equal" id="{29AD2600-97AB-4F89-A946-E9DDAC154B9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781" operator="equal" id="{96C748BA-C08C-4DD3-9547-F2FF3C17147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782" operator="equal" id="{90FD1D91-303B-4E37-BC68-7B4C22218D2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83" operator="equal" id="{F3516BD2-396D-4002-9F05-381E780D3505}">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M107</xm:sqref>
        </x14:conditionalFormatting>
        <x14:conditionalFormatting xmlns:xm="http://schemas.microsoft.com/office/excel/2006/main">
          <x14:cfRule type="cellIs" priority="4773" operator="equal" id="{9001691F-D066-4953-9881-D1ED8F3085C2}">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M107</xm:sqref>
        </x14:conditionalFormatting>
        <x14:conditionalFormatting xmlns:xm="http://schemas.microsoft.com/office/excel/2006/main">
          <x14:cfRule type="cellIs" priority="4776" operator="equal" id="{5640A259-F716-452A-8BA2-F66B739AE04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777" operator="equal" id="{D2CE9004-BAC5-48FD-970C-2DD7FE2D0B5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778" operator="equal" id="{AC127390-E76B-4239-85F4-3D224396B9F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79" operator="equal" id="{135B9065-5F2F-43E5-9674-0AEE30C4294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O107</xm:sqref>
        </x14:conditionalFormatting>
        <x14:conditionalFormatting xmlns:xm="http://schemas.microsoft.com/office/excel/2006/main">
          <x14:cfRule type="cellIs" priority="4772" operator="equal" id="{B2CA41BB-73DC-45FB-BC4E-76163BCD7ECD}">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O107</xm:sqref>
        </x14:conditionalFormatting>
        <x14:conditionalFormatting xmlns:xm="http://schemas.microsoft.com/office/excel/2006/main">
          <x14:cfRule type="cellIs" priority="4770" operator="equal" id="{0C10EB3E-85FB-4499-8526-A0C962D7D4F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R107</xm:sqref>
        </x14:conditionalFormatting>
        <x14:conditionalFormatting xmlns:xm="http://schemas.microsoft.com/office/excel/2006/main">
          <x14:cfRule type="cellIs" priority="4771" operator="equal" id="{6872C831-1396-4867-B0BE-7E3540FD3A3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R107</xm:sqref>
        </x14:conditionalFormatting>
        <x14:conditionalFormatting xmlns:xm="http://schemas.microsoft.com/office/excel/2006/main">
          <x14:cfRule type="cellIs" priority="4774" operator="equal" id="{AF4905E9-14E7-4890-AB8E-5F373455E67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75" operator="equal" id="{C0A96A66-2B20-45CB-AF6D-95E66E3E81F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R107</xm:sqref>
        </x14:conditionalFormatting>
        <x14:conditionalFormatting xmlns:xm="http://schemas.microsoft.com/office/excel/2006/main">
          <x14:cfRule type="cellIs" priority="4763" operator="equal" id="{1AA06344-9ED7-49D8-87C6-BE2177E0E89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Z276 W276</xm:sqref>
        </x14:conditionalFormatting>
        <x14:conditionalFormatting xmlns:xm="http://schemas.microsoft.com/office/excel/2006/main">
          <x14:cfRule type="cellIs" priority="4764" operator="equal" id="{0D00F47F-F93C-47C0-B680-7FC9B88DA5E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Z276</xm:sqref>
        </x14:conditionalFormatting>
        <x14:conditionalFormatting xmlns:xm="http://schemas.microsoft.com/office/excel/2006/main">
          <x14:cfRule type="cellIs" priority="4765" operator="equal" id="{587B911C-A62A-4D6A-9D75-FF273C67B3B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66" operator="equal" id="{44194CFE-139A-4C93-91FF-90D9DD2D0D7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Z276</xm:sqref>
        </x14:conditionalFormatting>
        <x14:conditionalFormatting xmlns:xm="http://schemas.microsoft.com/office/excel/2006/main">
          <x14:cfRule type="cellIs" priority="4767" operator="equal" id="{ADE1A2D2-0B98-4B5A-B8D6-8671CC792B8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768" operator="equal" id="{70D7827A-B5D3-4B1D-A97C-7367B9041CE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69" operator="equal" id="{284D48AF-9E6A-4856-B5CB-D5DA37C4681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W276</xm:sqref>
        </x14:conditionalFormatting>
        <x14:conditionalFormatting xmlns:xm="http://schemas.microsoft.com/office/excel/2006/main">
          <x14:cfRule type="cellIs" priority="4759" operator="equal" id="{B85C35B3-DDA8-458F-9195-73146D14C06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760" operator="equal" id="{00BEA2B6-2E59-48BA-B95A-432361E530A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761" operator="equal" id="{EC064E4E-99DA-4114-A821-ABBD763B21E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62" operator="equal" id="{44131198-A6F1-425E-92C3-B98ACBD25CB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M276</xm:sqref>
        </x14:conditionalFormatting>
        <x14:conditionalFormatting xmlns:xm="http://schemas.microsoft.com/office/excel/2006/main">
          <x14:cfRule type="cellIs" priority="4752" operator="equal" id="{130BA91A-2318-471F-9E1F-91CADF9A0A73}">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M276</xm:sqref>
        </x14:conditionalFormatting>
        <x14:conditionalFormatting xmlns:xm="http://schemas.microsoft.com/office/excel/2006/main">
          <x14:cfRule type="cellIs" priority="4755" operator="equal" id="{C8857245-1C08-4044-BFDB-3BC95FD01DC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756" operator="equal" id="{A99B995E-B9EE-4DBA-9323-53DF8AF1ECA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757" operator="equal" id="{D1CAA8C2-A97A-40A9-8E0B-5C312FF0811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58" operator="equal" id="{917D1A4D-265A-4CA4-A438-577116179AA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O276</xm:sqref>
        </x14:conditionalFormatting>
        <x14:conditionalFormatting xmlns:xm="http://schemas.microsoft.com/office/excel/2006/main">
          <x14:cfRule type="cellIs" priority="4751" operator="equal" id="{1307D2BF-5DF5-43BC-AD74-F699773797C7}">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O276</xm:sqref>
        </x14:conditionalFormatting>
        <x14:conditionalFormatting xmlns:xm="http://schemas.microsoft.com/office/excel/2006/main">
          <x14:cfRule type="cellIs" priority="4749" operator="equal" id="{DAD64571-6E26-4D84-84F2-F28CE567ED5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R276</xm:sqref>
        </x14:conditionalFormatting>
        <x14:conditionalFormatting xmlns:xm="http://schemas.microsoft.com/office/excel/2006/main">
          <x14:cfRule type="cellIs" priority="4750" operator="equal" id="{8BEC43C9-A730-4003-A0B4-95DACFA94CD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R276</xm:sqref>
        </x14:conditionalFormatting>
        <x14:conditionalFormatting xmlns:xm="http://schemas.microsoft.com/office/excel/2006/main">
          <x14:cfRule type="cellIs" priority="4753" operator="equal" id="{74B75EBE-B97C-4D34-93C0-4FFCCD6A818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54" operator="equal" id="{07D8BA2A-6BA7-4052-96B6-EF46B60BFB2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R276</xm:sqref>
        </x14:conditionalFormatting>
        <x14:conditionalFormatting xmlns:xm="http://schemas.microsoft.com/office/excel/2006/main">
          <x14:cfRule type="cellIs" priority="4742" operator="equal" id="{3F8B9DC8-DD03-4271-A828-6E02F3EC17A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Z401 W401</xm:sqref>
        </x14:conditionalFormatting>
        <x14:conditionalFormatting xmlns:xm="http://schemas.microsoft.com/office/excel/2006/main">
          <x14:cfRule type="cellIs" priority="4743" operator="equal" id="{A46745F3-32B9-4450-AF37-96520700311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Z401</xm:sqref>
        </x14:conditionalFormatting>
        <x14:conditionalFormatting xmlns:xm="http://schemas.microsoft.com/office/excel/2006/main">
          <x14:cfRule type="cellIs" priority="4744" operator="equal" id="{53FC2996-426C-449C-82A7-E6997ED2862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45" operator="equal" id="{8AA7CA71-7F01-4C6F-9DC4-F7FB999EAAE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Z401</xm:sqref>
        </x14:conditionalFormatting>
        <x14:conditionalFormatting xmlns:xm="http://schemas.microsoft.com/office/excel/2006/main">
          <x14:cfRule type="cellIs" priority="4746" operator="equal" id="{846A8DFC-5D23-49FE-B839-ED943283886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747" operator="equal" id="{5A689B25-03C9-4B33-8552-45B96EBF889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48" operator="equal" id="{EBE4FD80-4F35-4806-BEFA-62EB68DFAAB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W401</xm:sqref>
        </x14:conditionalFormatting>
        <x14:conditionalFormatting xmlns:xm="http://schemas.microsoft.com/office/excel/2006/main">
          <x14:cfRule type="cellIs" priority="4717" operator="equal" id="{82F6353E-855B-4EC3-82AF-66A4378B4003}">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718" operator="equal" id="{D53E31BF-5A69-4B43-B5D8-5FE9C2DFA48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719" operator="equal" id="{27E6C62C-230A-4819-AA1C-35C2C333FE7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20" operator="equal" id="{6DAEE626-1900-4C77-86B9-E392F21DE44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M303</xm:sqref>
        </x14:conditionalFormatting>
        <x14:conditionalFormatting xmlns:xm="http://schemas.microsoft.com/office/excel/2006/main">
          <x14:cfRule type="cellIs" priority="4710" operator="equal" id="{44490153-C9C9-4A15-B0EC-C02A6A8043A3}">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M303</xm:sqref>
        </x14:conditionalFormatting>
        <x14:conditionalFormatting xmlns:xm="http://schemas.microsoft.com/office/excel/2006/main">
          <x14:cfRule type="cellIs" priority="4713" operator="equal" id="{F5A2D848-A4DC-4C90-B0D9-3CE6DDA1062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714" operator="equal" id="{B1A52BD4-5340-4CAE-B077-D895162BF30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715" operator="equal" id="{9B5FB18D-C38B-4CD5-A5F2-5D3C2BC45A7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16" operator="equal" id="{B260ACA0-1EE6-4468-9E85-4DFF8662C92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O303</xm:sqref>
        </x14:conditionalFormatting>
        <x14:conditionalFormatting xmlns:xm="http://schemas.microsoft.com/office/excel/2006/main">
          <x14:cfRule type="cellIs" priority="4709" operator="equal" id="{D6EA0AB9-157D-42C5-A1A9-532DFEEB678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O303</xm:sqref>
        </x14:conditionalFormatting>
        <x14:conditionalFormatting xmlns:xm="http://schemas.microsoft.com/office/excel/2006/main">
          <x14:cfRule type="cellIs" priority="4728" operator="equal" id="{DDD7B9CC-3CCC-4811-B15E-95CB2A8D144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R401</xm:sqref>
        </x14:conditionalFormatting>
        <x14:conditionalFormatting xmlns:xm="http://schemas.microsoft.com/office/excel/2006/main">
          <x14:cfRule type="cellIs" priority="4729" operator="equal" id="{D156B7EC-D836-416A-A883-AF4F58B08FA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R401</xm:sqref>
        </x14:conditionalFormatting>
        <x14:conditionalFormatting xmlns:xm="http://schemas.microsoft.com/office/excel/2006/main">
          <x14:cfRule type="cellIs" priority="4732" operator="equal" id="{F0189813-A415-4135-B5B4-7F954B785E0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33" operator="equal" id="{2604D75C-7050-492E-9846-DFB27199D6A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R401</xm:sqref>
        </x14:conditionalFormatting>
        <x14:conditionalFormatting xmlns:xm="http://schemas.microsoft.com/office/excel/2006/main">
          <x14:cfRule type="cellIs" priority="4726" operator="equal" id="{9245C2DA-237D-49B5-B3D7-0F74B949DC3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Z303 W303</xm:sqref>
        </x14:conditionalFormatting>
        <x14:conditionalFormatting xmlns:xm="http://schemas.microsoft.com/office/excel/2006/main">
          <x14:cfRule type="cellIs" priority="4727" operator="equal" id="{B2F179D8-43B3-4ECF-B2B5-84D00C68FB6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Z303</xm:sqref>
        </x14:conditionalFormatting>
        <x14:conditionalFormatting xmlns:xm="http://schemas.microsoft.com/office/excel/2006/main">
          <x14:cfRule type="cellIs" priority="4721" operator="equal" id="{E48EC873-6A57-4A76-BA08-816EE903C2E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22" operator="equal" id="{9D868879-1A4C-4A23-92CC-A05EDCBF298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Z303</xm:sqref>
        </x14:conditionalFormatting>
        <x14:conditionalFormatting xmlns:xm="http://schemas.microsoft.com/office/excel/2006/main">
          <x14:cfRule type="cellIs" priority="4723" operator="equal" id="{878D565E-264F-45E6-B7ED-B207D6CB0EE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724" operator="equal" id="{0AFDFDCB-AE81-4782-A6ED-72B5B3A4A4A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25" operator="equal" id="{B7601313-8172-432C-969B-89359FA67C9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W303</xm:sqref>
        </x14:conditionalFormatting>
        <x14:conditionalFormatting xmlns:xm="http://schemas.microsoft.com/office/excel/2006/main">
          <x14:cfRule type="cellIs" priority="4416" operator="equal" id="{22EB1FD8-9100-4C10-BB4B-8ABDD6030B6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417" operator="equal" id="{BD58813C-0020-4D26-B82A-E9E41B9052F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418" operator="equal" id="{0237E0D6-3079-42CA-9FAE-29D9509F041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19" operator="equal" id="{446B00C9-A8D1-482F-AF85-2F278C247CC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M457</xm:sqref>
        </x14:conditionalFormatting>
        <x14:conditionalFormatting xmlns:xm="http://schemas.microsoft.com/office/excel/2006/main">
          <x14:cfRule type="cellIs" priority="4409" operator="equal" id="{24A39656-475E-44F8-B98C-9832EDAB5FC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M457</xm:sqref>
        </x14:conditionalFormatting>
        <x14:conditionalFormatting xmlns:xm="http://schemas.microsoft.com/office/excel/2006/main">
          <x14:cfRule type="cellIs" priority="4412" operator="equal" id="{7D399632-081F-4148-8EF8-CFA28155BA7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413" operator="equal" id="{3F4A0210-3D5E-4059-8FBD-B23DA55078A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414" operator="equal" id="{06781024-EBEA-450D-B189-5E421CD5876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15" operator="equal" id="{A1FAFC5B-4ADB-451A-8A66-9EAC55F8B41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O457</xm:sqref>
        </x14:conditionalFormatting>
        <x14:conditionalFormatting xmlns:xm="http://schemas.microsoft.com/office/excel/2006/main">
          <x14:cfRule type="cellIs" priority="4408" operator="equal" id="{1BA4259C-A917-450F-9F46-9DC500CE7364}">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O457</xm:sqref>
        </x14:conditionalFormatting>
        <x14:conditionalFormatting xmlns:xm="http://schemas.microsoft.com/office/excel/2006/main">
          <x14:cfRule type="cellIs" priority="4707" operator="equal" id="{6379815D-805F-480A-AD2B-76D683B90AE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R303</xm:sqref>
        </x14:conditionalFormatting>
        <x14:conditionalFormatting xmlns:xm="http://schemas.microsoft.com/office/excel/2006/main">
          <x14:cfRule type="cellIs" priority="4708" operator="equal" id="{F2EAFC61-8C0C-4816-8012-37065BD0FD1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R303</xm:sqref>
        </x14:conditionalFormatting>
        <x14:conditionalFormatting xmlns:xm="http://schemas.microsoft.com/office/excel/2006/main">
          <x14:cfRule type="cellIs" priority="4711" operator="equal" id="{0FE0B62B-AED2-466F-92D0-7D375B60674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12" operator="equal" id="{F293C339-E378-4815-A1EC-0479A197835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R303</xm:sqref>
        </x14:conditionalFormatting>
        <x14:conditionalFormatting xmlns:xm="http://schemas.microsoft.com/office/excel/2006/main">
          <x14:cfRule type="cellIs" priority="4406" operator="equal" id="{5CAA3E8F-0BF2-4B6E-B8A9-F0A74E84451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Z457 W457 R457</xm:sqref>
        </x14:conditionalFormatting>
        <x14:conditionalFormatting xmlns:xm="http://schemas.microsoft.com/office/excel/2006/main">
          <x14:cfRule type="cellIs" priority="4407" operator="equal" id="{09A5B1F4-99D9-40B4-A7E9-61F34AC0C50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Z457 R457</xm:sqref>
        </x14:conditionalFormatting>
        <x14:conditionalFormatting xmlns:xm="http://schemas.microsoft.com/office/excel/2006/main">
          <x14:cfRule type="cellIs" priority="4410" operator="equal" id="{51BDFA4C-2095-41E4-B171-2AA014B15C8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11" operator="equal" id="{00B9EE2B-02B7-4213-8F0F-210516CDA0B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Z457 R457</xm:sqref>
        </x14:conditionalFormatting>
        <x14:conditionalFormatting xmlns:xm="http://schemas.microsoft.com/office/excel/2006/main">
          <x14:cfRule type="cellIs" priority="4420" operator="equal" id="{B39280AF-4C41-41DF-8FBF-AAB4685B2FB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421" operator="equal" id="{A366B83C-ABCD-49AC-8F94-314D4336C71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22" operator="equal" id="{2740B719-9037-4C04-A63E-E8DC0B024DC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W457</xm:sqref>
        </x14:conditionalFormatting>
        <x14:conditionalFormatting xmlns:xm="http://schemas.microsoft.com/office/excel/2006/main">
          <x14:cfRule type="cellIs" priority="4679" operator="equal" id="{9035A93E-CA4E-4F97-AA17-423F8AB7F1C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680" operator="equal" id="{68620967-AC0D-4124-AC85-63E61730A1F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681" operator="equal" id="{C74E45C4-DB0D-4ED6-8FD7-759630B4CAD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82" operator="equal" id="{3DFE013E-8E3B-4A0D-8582-C644D6F7A6D5}">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M136</xm:sqref>
        </x14:conditionalFormatting>
        <x14:conditionalFormatting xmlns:xm="http://schemas.microsoft.com/office/excel/2006/main">
          <x14:cfRule type="cellIs" priority="4672" operator="equal" id="{843E9697-3243-459E-A7B2-045535E24205}">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M136</xm:sqref>
        </x14:conditionalFormatting>
        <x14:conditionalFormatting xmlns:xm="http://schemas.microsoft.com/office/excel/2006/main">
          <x14:cfRule type="cellIs" priority="4675" operator="equal" id="{B4F7D58C-E68F-4A14-9867-B7CC3910A1A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676" operator="equal" id="{101DFB1E-0F54-452E-A3AE-9F1AB54BAD3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677" operator="equal" id="{67D2E1F6-06B7-4DB5-BB5A-F7DB55B4B4B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78" operator="equal" id="{E5A8AF18-6771-4C1B-8DCD-9972006D776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O136</xm:sqref>
        </x14:conditionalFormatting>
        <x14:conditionalFormatting xmlns:xm="http://schemas.microsoft.com/office/excel/2006/main">
          <x14:cfRule type="cellIs" priority="4671" operator="equal" id="{F64E8C91-AC86-4F92-95BF-BC184D4119D1}">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O136</xm:sqref>
        </x14:conditionalFormatting>
        <x14:conditionalFormatting xmlns:xm="http://schemas.microsoft.com/office/excel/2006/main">
          <x14:cfRule type="cellIs" priority="4688" operator="equal" id="{8705ED61-F12C-4DD8-AE2A-3189C668D64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Z136 W136</xm:sqref>
        </x14:conditionalFormatting>
        <x14:conditionalFormatting xmlns:xm="http://schemas.microsoft.com/office/excel/2006/main">
          <x14:cfRule type="cellIs" priority="4689" operator="equal" id="{404D8E1D-198E-499E-AA6D-F5E57B863C3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Z136</xm:sqref>
        </x14:conditionalFormatting>
        <x14:conditionalFormatting xmlns:xm="http://schemas.microsoft.com/office/excel/2006/main">
          <x14:cfRule type="cellIs" priority="4683" operator="equal" id="{0923C645-5BB5-4FCC-B55C-DAAB3AC8656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84" operator="equal" id="{2CF97A80-0164-4BEE-B34B-999FC0C1161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Z136</xm:sqref>
        </x14:conditionalFormatting>
        <x14:conditionalFormatting xmlns:xm="http://schemas.microsoft.com/office/excel/2006/main">
          <x14:cfRule type="cellIs" priority="4685" operator="equal" id="{B45ED330-4052-4AAA-8B33-0B01C9F5746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686" operator="equal" id="{A1BCDCC2-0F88-4465-A67D-F7DB89FE7E2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87" operator="equal" id="{92973FFB-FECB-438A-8E3C-C516D053808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W136</xm:sqref>
        </x14:conditionalFormatting>
        <x14:conditionalFormatting xmlns:xm="http://schemas.microsoft.com/office/excel/2006/main">
          <x14:cfRule type="cellIs" priority="4669" operator="equal" id="{453E1DF4-8B5C-4133-AC19-64ED399483EB}">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R136</xm:sqref>
        </x14:conditionalFormatting>
        <x14:conditionalFormatting xmlns:xm="http://schemas.microsoft.com/office/excel/2006/main">
          <x14:cfRule type="cellIs" priority="4670" operator="equal" id="{78A264BD-6215-453A-8F71-B9441786DE2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R136</xm:sqref>
        </x14:conditionalFormatting>
        <x14:conditionalFormatting xmlns:xm="http://schemas.microsoft.com/office/excel/2006/main">
          <x14:cfRule type="cellIs" priority="4673" operator="equal" id="{5B7B3548-B398-4495-8794-41B139E6802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74" operator="equal" id="{7863D6AB-CC9B-4553-85B1-7D9C29867BE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R136</xm:sqref>
        </x14:conditionalFormatting>
        <x14:conditionalFormatting xmlns:xm="http://schemas.microsoft.com/office/excel/2006/main">
          <x14:cfRule type="cellIs" priority="4658" operator="equal" id="{0B0184FD-2D9E-4B10-9AA6-F109BC64BBD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659" operator="equal" id="{812D92E0-DC89-451A-A313-297EFF8B400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660" operator="equal" id="{40F3B7FB-A965-4FE9-B005-4CB4DA41927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61" operator="equal" id="{5E762B84-32BD-446C-907F-0EEA2DFB185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M164</xm:sqref>
        </x14:conditionalFormatting>
        <x14:conditionalFormatting xmlns:xm="http://schemas.microsoft.com/office/excel/2006/main">
          <x14:cfRule type="cellIs" priority="4651" operator="equal" id="{778BA065-2D94-43B8-B4AA-AADD08690E1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M164</xm:sqref>
        </x14:conditionalFormatting>
        <x14:conditionalFormatting xmlns:xm="http://schemas.microsoft.com/office/excel/2006/main">
          <x14:cfRule type="cellIs" priority="4654" operator="equal" id="{C8A1135A-B63A-4C3C-8997-8E77BCC448A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655" operator="equal" id="{8934CCB6-A3AE-4EC7-9C19-1606C940875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656" operator="equal" id="{40DB23E4-F159-41E2-8B4C-C74C9E7B5BC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57" operator="equal" id="{F67922B4-4ADC-45AE-B231-D1138C8EFC6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O164</xm:sqref>
        </x14:conditionalFormatting>
        <x14:conditionalFormatting xmlns:xm="http://schemas.microsoft.com/office/excel/2006/main">
          <x14:cfRule type="cellIs" priority="4650" operator="equal" id="{FB7A7638-A633-4509-AAFF-C33065210ADF}">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O164</xm:sqref>
        </x14:conditionalFormatting>
        <x14:conditionalFormatting xmlns:xm="http://schemas.microsoft.com/office/excel/2006/main">
          <x14:cfRule type="cellIs" priority="4667" operator="equal" id="{50E1DC75-B36B-4FE4-8CFD-883ED6D3073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Z164 W164</xm:sqref>
        </x14:conditionalFormatting>
        <x14:conditionalFormatting xmlns:xm="http://schemas.microsoft.com/office/excel/2006/main">
          <x14:cfRule type="cellIs" priority="4668" operator="equal" id="{34767F8E-7D4B-4495-A9F8-1ADB748A671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Z164</xm:sqref>
        </x14:conditionalFormatting>
        <x14:conditionalFormatting xmlns:xm="http://schemas.microsoft.com/office/excel/2006/main">
          <x14:cfRule type="cellIs" priority="4662" operator="equal" id="{24830B22-301D-4269-8E2D-44BD8E2FF1F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63" operator="equal" id="{696CA46D-2B25-4E40-B05E-F39ADF4A4A8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Z164</xm:sqref>
        </x14:conditionalFormatting>
        <x14:conditionalFormatting xmlns:xm="http://schemas.microsoft.com/office/excel/2006/main">
          <x14:cfRule type="cellIs" priority="4664" operator="equal" id="{2C43B1FE-02E6-4526-BCA4-8639C16FFE5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665" operator="equal" id="{56053C12-6ED8-4A96-A2BE-304FC5A29C7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66" operator="equal" id="{92C53295-79E7-4971-89E3-08723F4BA8C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W164</xm:sqref>
        </x14:conditionalFormatting>
        <x14:conditionalFormatting xmlns:xm="http://schemas.microsoft.com/office/excel/2006/main">
          <x14:cfRule type="cellIs" priority="4648" operator="equal" id="{7C3BFF9D-8143-4DC1-87B5-6FD70B6829A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R164</xm:sqref>
        </x14:conditionalFormatting>
        <x14:conditionalFormatting xmlns:xm="http://schemas.microsoft.com/office/excel/2006/main">
          <x14:cfRule type="cellIs" priority="4649" operator="equal" id="{7A1FEEF3-6688-4FDD-9960-5A5D351CBEB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R164</xm:sqref>
        </x14:conditionalFormatting>
        <x14:conditionalFormatting xmlns:xm="http://schemas.microsoft.com/office/excel/2006/main">
          <x14:cfRule type="cellIs" priority="4652" operator="equal" id="{9A5FDAD0-97E6-4035-8671-93CB8B8305E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53" operator="equal" id="{93A6A274-7073-4A8C-BCCE-A8E4E28FD6C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R164</xm:sqref>
        </x14:conditionalFormatting>
        <x14:conditionalFormatting xmlns:xm="http://schemas.microsoft.com/office/excel/2006/main">
          <x14:cfRule type="cellIs" priority="4637" operator="equal" id="{EA77C851-F2E0-4B0D-A15F-B60EF9C5AF24}">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638" operator="equal" id="{55E82F0A-C5CF-4982-81FC-8D1CD5DF814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639" operator="equal" id="{A88A8BED-58FA-4EF9-AA29-99E5E241EE8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40" operator="equal" id="{DF949785-8D2D-49A1-ADBA-299A7A552E1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M332</xm:sqref>
        </x14:conditionalFormatting>
        <x14:conditionalFormatting xmlns:xm="http://schemas.microsoft.com/office/excel/2006/main">
          <x14:cfRule type="cellIs" priority="4630" operator="equal" id="{AF7370C4-160E-4EE0-96EA-7CA42AA3B607}">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M332</xm:sqref>
        </x14:conditionalFormatting>
        <x14:conditionalFormatting xmlns:xm="http://schemas.microsoft.com/office/excel/2006/main">
          <x14:cfRule type="cellIs" priority="4633" operator="equal" id="{48FC309F-E90E-4587-9682-A4CEC027EAC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634" operator="equal" id="{E197D3D4-F14C-4C0A-8ED5-03645097AB1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635" operator="equal" id="{35AA44AF-041B-440D-B0B6-082562CEB18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36" operator="equal" id="{E70A5D4E-08AB-4971-8522-E86A58887E20}">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O332</xm:sqref>
        </x14:conditionalFormatting>
        <x14:conditionalFormatting xmlns:xm="http://schemas.microsoft.com/office/excel/2006/main">
          <x14:cfRule type="cellIs" priority="4629" operator="equal" id="{C4A78B94-B050-4BAE-B146-D75C11FEA895}">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O332</xm:sqref>
        </x14:conditionalFormatting>
        <x14:conditionalFormatting xmlns:xm="http://schemas.microsoft.com/office/excel/2006/main">
          <x14:cfRule type="cellIs" priority="4641" operator="equal" id="{C552FFF0-A3EC-4191-9FA7-B20A2AE6B2B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Z332 W332</xm:sqref>
        </x14:conditionalFormatting>
        <x14:conditionalFormatting xmlns:xm="http://schemas.microsoft.com/office/excel/2006/main">
          <x14:cfRule type="cellIs" priority="4642" operator="equal" id="{518CEFD2-A405-478D-891A-95A0874D2A4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Z332</xm:sqref>
        </x14:conditionalFormatting>
        <x14:conditionalFormatting xmlns:xm="http://schemas.microsoft.com/office/excel/2006/main">
          <x14:cfRule type="cellIs" priority="4643" operator="equal" id="{67D99330-08B5-4F64-862F-8D3F61A63EC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44" operator="equal" id="{6B247D0D-52A4-4E7B-AFF8-B6ED2ADAEE7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Z332</xm:sqref>
        </x14:conditionalFormatting>
        <x14:conditionalFormatting xmlns:xm="http://schemas.microsoft.com/office/excel/2006/main">
          <x14:cfRule type="cellIs" priority="4645" operator="equal" id="{3288E246-20FD-43E1-93CF-75B2568D8DF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646" operator="equal" id="{40D543B0-0BDB-42E4-8118-0B5C972EE67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47" operator="equal" id="{563390B2-171D-47A0-84D6-DA947EB8241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W332</xm:sqref>
        </x14:conditionalFormatting>
        <x14:conditionalFormatting xmlns:xm="http://schemas.microsoft.com/office/excel/2006/main">
          <x14:cfRule type="cellIs" priority="4627" operator="equal" id="{80F89B00-081A-4F4C-BD7F-CCAB428C4154}">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R332</xm:sqref>
        </x14:conditionalFormatting>
        <x14:conditionalFormatting xmlns:xm="http://schemas.microsoft.com/office/excel/2006/main">
          <x14:cfRule type="cellIs" priority="4628" operator="equal" id="{4AA9C243-888D-424D-A2F4-E2712769EE1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R332</xm:sqref>
        </x14:conditionalFormatting>
        <x14:conditionalFormatting xmlns:xm="http://schemas.microsoft.com/office/excel/2006/main">
          <x14:cfRule type="cellIs" priority="4631" operator="equal" id="{4D8DE112-0B00-4ADD-9B44-EC4EF8D07A4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32" operator="equal" id="{4F5A05F5-7D9D-4975-9E03-9222FA7F5C0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R332</xm:sqref>
        </x14:conditionalFormatting>
        <x14:conditionalFormatting xmlns:xm="http://schemas.microsoft.com/office/excel/2006/main">
          <x14:cfRule type="cellIs" priority="4620" operator="equal" id="{2A4A6FA6-9687-46C9-AC37-09B890C04D53}">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621" operator="equal" id="{6E29B179-37A0-42CF-985A-E331EBF0250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622" operator="equal" id="{CB4B93DC-AA89-4524-B623-AD205722040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23" operator="equal" id="{3F0CED3C-E369-47A9-BD95-01F43CF6E5B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M16</xm:sqref>
        </x14:conditionalFormatting>
        <x14:conditionalFormatting xmlns:xm="http://schemas.microsoft.com/office/excel/2006/main">
          <x14:cfRule type="cellIs" priority="4613" operator="equal" id="{9E9CB80E-0161-4F29-BE4C-5E758A7D1F27}">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M16</xm:sqref>
        </x14:conditionalFormatting>
        <x14:conditionalFormatting xmlns:xm="http://schemas.microsoft.com/office/excel/2006/main">
          <x14:cfRule type="cellIs" priority="4616" operator="equal" id="{85291E22-E636-447D-B52E-7AEDDAA1FE5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617" operator="equal" id="{E9BCA808-7699-405C-9B73-E9ADFBE8B93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618" operator="equal" id="{D90C18C3-E7BF-48CD-AA0B-CC4FF013102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19" operator="equal" id="{FE4329C4-8DDB-45ED-B2EA-61A0CF4142C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O16</xm:sqref>
        </x14:conditionalFormatting>
        <x14:conditionalFormatting xmlns:xm="http://schemas.microsoft.com/office/excel/2006/main">
          <x14:cfRule type="cellIs" priority="4612" operator="equal" id="{4E1BCC09-2AA9-496C-A972-D38BA661EB70}">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O16</xm:sqref>
        </x14:conditionalFormatting>
        <x14:conditionalFormatting xmlns:xm="http://schemas.microsoft.com/office/excel/2006/main">
          <x14:cfRule type="cellIs" priority="4610" operator="equal" id="{7FE0BC55-824E-4E21-B196-DDCD2680265E}">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Z16 W16 R16</xm:sqref>
        </x14:conditionalFormatting>
        <x14:conditionalFormatting xmlns:xm="http://schemas.microsoft.com/office/excel/2006/main">
          <x14:cfRule type="cellIs" priority="4611" operator="equal" id="{6823702E-05F1-4A03-BF62-397F28C7815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Z16 R16</xm:sqref>
        </x14:conditionalFormatting>
        <x14:conditionalFormatting xmlns:xm="http://schemas.microsoft.com/office/excel/2006/main">
          <x14:cfRule type="cellIs" priority="4614" operator="equal" id="{2D75B4A5-0C02-46D9-9E1A-9E485F2B5E8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15" operator="equal" id="{E7442F23-283C-43B8-9B78-5DCE127C719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Z16 R16</xm:sqref>
        </x14:conditionalFormatting>
        <x14:conditionalFormatting xmlns:xm="http://schemas.microsoft.com/office/excel/2006/main">
          <x14:cfRule type="cellIs" priority="4624" operator="equal" id="{33791B0C-8F73-4B68-9739-E56A38EC1A6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625" operator="equal" id="{2CF435E8-9FDD-4BBE-BBA8-F8E513A9620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26" operator="equal" id="{D0431B26-B00E-49F7-B07B-D88D0578A30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W16</xm:sqref>
        </x14:conditionalFormatting>
        <x14:conditionalFormatting xmlns:xm="http://schemas.microsoft.com/office/excel/2006/main">
          <x14:cfRule type="cellIs" priority="4603" operator="equal" id="{420B4432-1E6E-4A4B-9AD1-481E021C78B2}">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604" operator="equal" id="{34D97B0B-61C7-4884-955B-F9C326D2407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605" operator="equal" id="{E5E381A1-0367-4DED-9F48-F28D776A68E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06" operator="equal" id="{0B82DC8C-5B8E-430B-B14E-942CD25B4AC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M44</xm:sqref>
        </x14:conditionalFormatting>
        <x14:conditionalFormatting xmlns:xm="http://schemas.microsoft.com/office/excel/2006/main">
          <x14:cfRule type="cellIs" priority="4596" operator="equal" id="{492495DF-837D-4AE8-B4D7-CA2FF391B69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M44</xm:sqref>
        </x14:conditionalFormatting>
        <x14:conditionalFormatting xmlns:xm="http://schemas.microsoft.com/office/excel/2006/main">
          <x14:cfRule type="cellIs" priority="4599" operator="equal" id="{17FEEBBB-769B-487C-9407-7F41BE67F1AC}">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600" operator="equal" id="{F1C94C4C-8C76-46B7-8559-B0E7658D0E4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601" operator="equal" id="{9169BEC7-BBCE-493A-AA0E-9D451A340B7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02" operator="equal" id="{9B73B187-92D0-4B47-8D80-68A6BE989D8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O44</xm:sqref>
        </x14:conditionalFormatting>
        <x14:conditionalFormatting xmlns:xm="http://schemas.microsoft.com/office/excel/2006/main">
          <x14:cfRule type="cellIs" priority="4595" operator="equal" id="{CF5AE0A2-39D2-47DD-A379-7CD99C225E23}">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O44</xm:sqref>
        </x14:conditionalFormatting>
        <x14:conditionalFormatting xmlns:xm="http://schemas.microsoft.com/office/excel/2006/main">
          <x14:cfRule type="cellIs" priority="4593" operator="equal" id="{15D46B98-CE25-403C-B657-F90947F7B3BE}">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Z44 W44 R44</xm:sqref>
        </x14:conditionalFormatting>
        <x14:conditionalFormatting xmlns:xm="http://schemas.microsoft.com/office/excel/2006/main">
          <x14:cfRule type="cellIs" priority="4594" operator="equal" id="{4F92DF50-8361-4245-B5AE-D73817EBA16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Z44 R44</xm:sqref>
        </x14:conditionalFormatting>
        <x14:conditionalFormatting xmlns:xm="http://schemas.microsoft.com/office/excel/2006/main">
          <x14:cfRule type="cellIs" priority="4597" operator="equal" id="{FA576C1E-1C5C-4D3B-88F4-66805DF4368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98" operator="equal" id="{5D15F8D4-31CB-45CF-B897-6DA159C1571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Z44 R44</xm:sqref>
        </x14:conditionalFormatting>
        <x14:conditionalFormatting xmlns:xm="http://schemas.microsoft.com/office/excel/2006/main">
          <x14:cfRule type="cellIs" priority="4607" operator="equal" id="{A875269E-2AE6-4F76-8D8E-9912515275E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608" operator="equal" id="{0EBCBE30-57BD-41DE-B2ED-97E59C8CF0A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09" operator="equal" id="{A2BAF5B2-F289-4253-8C09-7CFF5DEB1C6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W44</xm:sqref>
        </x14:conditionalFormatting>
        <x14:conditionalFormatting xmlns:xm="http://schemas.microsoft.com/office/excel/2006/main">
          <x14:cfRule type="cellIs" priority="4586" operator="equal" id="{20677309-AD89-4DCD-AD2E-B6FBAD799A7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587" operator="equal" id="{1B4DEAB5-5A6B-40A4-BD61-207A8544157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588" operator="equal" id="{E1A9B66F-31D2-4503-A733-377EBF82BFC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89" operator="equal" id="{6D4EEF33-167E-4584-A261-583CA331420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M76</xm:sqref>
        </x14:conditionalFormatting>
        <x14:conditionalFormatting xmlns:xm="http://schemas.microsoft.com/office/excel/2006/main">
          <x14:cfRule type="cellIs" priority="4579" operator="equal" id="{2B81B08B-EDFD-4641-83D1-E445D54793E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M76</xm:sqref>
        </x14:conditionalFormatting>
        <x14:conditionalFormatting xmlns:xm="http://schemas.microsoft.com/office/excel/2006/main">
          <x14:cfRule type="cellIs" priority="4582" operator="equal" id="{EC06D5E6-F9FA-4423-888E-701FE194789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583" operator="equal" id="{5D942721-DD92-48F2-A06D-44DBA17BBCB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584" operator="equal" id="{27195A6D-7342-477E-B302-D282B95D313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85" operator="equal" id="{10800688-C25E-4932-99C6-92CC3D3463C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O76</xm:sqref>
        </x14:conditionalFormatting>
        <x14:conditionalFormatting xmlns:xm="http://schemas.microsoft.com/office/excel/2006/main">
          <x14:cfRule type="cellIs" priority="4578" operator="equal" id="{C3D4DC6E-D4C3-434E-8CA8-52FF505AF4F8}">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O76</xm:sqref>
        </x14:conditionalFormatting>
        <x14:conditionalFormatting xmlns:xm="http://schemas.microsoft.com/office/excel/2006/main">
          <x14:cfRule type="cellIs" priority="4576" operator="equal" id="{F6EA5577-D1F1-47BF-9B52-52C2027E72D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Z76 W76 R76</xm:sqref>
        </x14:conditionalFormatting>
        <x14:conditionalFormatting xmlns:xm="http://schemas.microsoft.com/office/excel/2006/main">
          <x14:cfRule type="cellIs" priority="4577" operator="equal" id="{867EA8BB-9255-4744-A12B-B11BCAD8CEB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Z76 R76</xm:sqref>
        </x14:conditionalFormatting>
        <x14:conditionalFormatting xmlns:xm="http://schemas.microsoft.com/office/excel/2006/main">
          <x14:cfRule type="cellIs" priority="4580" operator="equal" id="{452A9696-28EA-4743-8DE9-6DF9658E2DF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81" operator="equal" id="{5A80B154-AD0F-43B6-BC90-0EE7BECC6D8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Z76 R76</xm:sqref>
        </x14:conditionalFormatting>
        <x14:conditionalFormatting xmlns:xm="http://schemas.microsoft.com/office/excel/2006/main">
          <x14:cfRule type="cellIs" priority="4590" operator="equal" id="{08ADA589-DF11-48E1-BA4B-DE9DDDFC85B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591" operator="equal" id="{3E0621C7-E7BB-4CB3-9469-44DB68AF494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92" operator="equal" id="{B463FBE4-42E3-408E-979D-4D1BC0FEAE7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W76</xm:sqref>
        </x14:conditionalFormatting>
        <x14:conditionalFormatting xmlns:xm="http://schemas.microsoft.com/office/excel/2006/main">
          <x14:cfRule type="cellIs" priority="4569" operator="equal" id="{D2FF3696-46DC-4061-A01E-1AB242C107D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570" operator="equal" id="{AD04A23F-3BFD-48F1-B4B6-88151302CB6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571" operator="equal" id="{03DA2AA1-93E4-41B3-BC40-0B72875B017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72" operator="equal" id="{8B36CBB6-FC50-4DB3-B019-5936DCBE7DF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M224</xm:sqref>
        </x14:conditionalFormatting>
        <x14:conditionalFormatting xmlns:xm="http://schemas.microsoft.com/office/excel/2006/main">
          <x14:cfRule type="cellIs" priority="4562" operator="equal" id="{6AEA4FED-0DF1-4DAA-8AC0-38B30998D16F}">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M224</xm:sqref>
        </x14:conditionalFormatting>
        <x14:conditionalFormatting xmlns:xm="http://schemas.microsoft.com/office/excel/2006/main">
          <x14:cfRule type="cellIs" priority="4565" operator="equal" id="{8023F995-0D95-43E3-AE3B-0795B64B6D2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566" operator="equal" id="{BE753209-4604-4437-B1B9-6D6D3850519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567" operator="equal" id="{BB4E6506-29E2-418B-B493-EAF2F637E12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68" operator="equal" id="{04A946C0-7F36-48CD-B9EF-E330593BD47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O224</xm:sqref>
        </x14:conditionalFormatting>
        <x14:conditionalFormatting xmlns:xm="http://schemas.microsoft.com/office/excel/2006/main">
          <x14:cfRule type="cellIs" priority="4561" operator="equal" id="{990BCD35-0576-44EE-BE80-0311981DCD77}">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O224</xm:sqref>
        </x14:conditionalFormatting>
        <x14:conditionalFormatting xmlns:xm="http://schemas.microsoft.com/office/excel/2006/main">
          <x14:cfRule type="cellIs" priority="4559" operator="equal" id="{4DBB9D60-8AC1-4830-B862-3A20C427C90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Z224 W224 R224</xm:sqref>
        </x14:conditionalFormatting>
        <x14:conditionalFormatting xmlns:xm="http://schemas.microsoft.com/office/excel/2006/main">
          <x14:cfRule type="cellIs" priority="4560" operator="equal" id="{18E595EF-2329-414A-9460-997BA834BBA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Z224 R224</xm:sqref>
        </x14:conditionalFormatting>
        <x14:conditionalFormatting xmlns:xm="http://schemas.microsoft.com/office/excel/2006/main">
          <x14:cfRule type="cellIs" priority="4563" operator="equal" id="{1595D1FD-17E0-4684-B796-8D028B19012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64" operator="equal" id="{91920011-552F-40B2-B10F-C229ADEA87E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Z224 R224</xm:sqref>
        </x14:conditionalFormatting>
        <x14:conditionalFormatting xmlns:xm="http://schemas.microsoft.com/office/excel/2006/main">
          <x14:cfRule type="cellIs" priority="4573" operator="equal" id="{37D856C2-FC23-43BE-9E7B-B75E0DA1DE3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574" operator="equal" id="{603323C1-EBA9-49CD-B669-F3D8CC73BB1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75" operator="equal" id="{DFBB2E1E-FF8F-4F86-B73F-E2B4FE0F4AD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W224</xm:sqref>
        </x14:conditionalFormatting>
        <x14:conditionalFormatting xmlns:xm="http://schemas.microsoft.com/office/excel/2006/main">
          <x14:cfRule type="cellIs" priority="4552" operator="equal" id="{EBF0C14B-DF3E-4948-98BD-16CC9551B30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553" operator="equal" id="{556C7B54-F093-4A82-A474-CDB8D5E821A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554" operator="equal" id="{2E7C1F5A-2844-4424-ADA4-E309137BFA8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55" operator="equal" id="{B2C74679-6831-4577-8A4B-FC0DCDF4F17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M253</xm:sqref>
        </x14:conditionalFormatting>
        <x14:conditionalFormatting xmlns:xm="http://schemas.microsoft.com/office/excel/2006/main">
          <x14:cfRule type="cellIs" priority="4545" operator="equal" id="{11B8C000-C491-4C3C-92DC-F1DF041A774C}">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M253</xm:sqref>
        </x14:conditionalFormatting>
        <x14:conditionalFormatting xmlns:xm="http://schemas.microsoft.com/office/excel/2006/main">
          <x14:cfRule type="cellIs" priority="4548" operator="equal" id="{5AA4CCB8-22C4-4611-8D89-A9F28079D37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549" operator="equal" id="{C0E87F2A-925C-4326-A39C-0545F360E51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550" operator="equal" id="{226ECE76-AEAD-4B49-8428-D3F08F943C0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51" operator="equal" id="{F568FA97-EA90-4808-832C-53E394910F5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O253</xm:sqref>
        </x14:conditionalFormatting>
        <x14:conditionalFormatting xmlns:xm="http://schemas.microsoft.com/office/excel/2006/main">
          <x14:cfRule type="cellIs" priority="4544" operator="equal" id="{82582ACE-4201-4805-954B-564ED31356D0}">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O253</xm:sqref>
        </x14:conditionalFormatting>
        <x14:conditionalFormatting xmlns:xm="http://schemas.microsoft.com/office/excel/2006/main">
          <x14:cfRule type="cellIs" priority="4542" operator="equal" id="{977251BD-A657-4478-A3F1-2E0F220FE6EC}">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Z253 W253 R253</xm:sqref>
        </x14:conditionalFormatting>
        <x14:conditionalFormatting xmlns:xm="http://schemas.microsoft.com/office/excel/2006/main">
          <x14:cfRule type="cellIs" priority="4543" operator="equal" id="{E0525205-7AC3-421E-8C5F-2CC2EB56FD7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Z253 R253</xm:sqref>
        </x14:conditionalFormatting>
        <x14:conditionalFormatting xmlns:xm="http://schemas.microsoft.com/office/excel/2006/main">
          <x14:cfRule type="cellIs" priority="4546" operator="equal" id="{668CB628-CC9D-4B2B-A6A0-317F380CB77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47" operator="equal" id="{0986FBD6-6D34-4581-8774-1B79891EEB0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Z253 R253</xm:sqref>
        </x14:conditionalFormatting>
        <x14:conditionalFormatting xmlns:xm="http://schemas.microsoft.com/office/excel/2006/main">
          <x14:cfRule type="cellIs" priority="4556" operator="equal" id="{640E193E-7CE3-404A-BC5A-E5D24D8467D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557" operator="equal" id="{8E8288BD-7580-4F91-8D4E-815EA502CED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58" operator="equal" id="{0E239C33-4DE0-461D-997A-EE356148D93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W253</xm:sqref>
        </x14:conditionalFormatting>
        <x14:conditionalFormatting xmlns:xm="http://schemas.microsoft.com/office/excel/2006/main">
          <x14:cfRule type="cellIs" priority="4535" operator="equal" id="{07E3E9BB-EB10-45C3-8950-0A944B9D6E06}">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536" operator="equal" id="{05F88360-E7A2-4066-B272-60EC36BAC56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537" operator="equal" id="{1583A7E3-2622-492F-964E-EE95E441D45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38" operator="equal" id="{216E0957-9246-4E7F-BEAD-339D663B061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M108</xm:sqref>
        </x14:conditionalFormatting>
        <x14:conditionalFormatting xmlns:xm="http://schemas.microsoft.com/office/excel/2006/main">
          <x14:cfRule type="cellIs" priority="4528" operator="equal" id="{53E41958-54AD-4FE7-AAB8-135EC29EB55D}">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M108</xm:sqref>
        </x14:conditionalFormatting>
        <x14:conditionalFormatting xmlns:xm="http://schemas.microsoft.com/office/excel/2006/main">
          <x14:cfRule type="cellIs" priority="4531" operator="equal" id="{47029844-0F74-4F77-BCBB-54EB4C5EBBD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532" operator="equal" id="{4BD0A285-459A-45CA-932A-1B4B7F6B081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533" operator="equal" id="{75AD0B50-75A0-4A19-98B2-50E536CB839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34" operator="equal" id="{97A9BDDF-45FB-4CF8-931A-768088CCBC9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O108</xm:sqref>
        </x14:conditionalFormatting>
        <x14:conditionalFormatting xmlns:xm="http://schemas.microsoft.com/office/excel/2006/main">
          <x14:cfRule type="cellIs" priority="4527" operator="equal" id="{7C5AEF3D-712A-4D53-9E5E-EE58DE023B89}">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O108</xm:sqref>
        </x14:conditionalFormatting>
        <x14:conditionalFormatting xmlns:xm="http://schemas.microsoft.com/office/excel/2006/main">
          <x14:cfRule type="cellIs" priority="4525" operator="equal" id="{71CBFCE3-77C6-418E-A642-39810F604FDC}">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Z108 W108 R108</xm:sqref>
        </x14:conditionalFormatting>
        <x14:conditionalFormatting xmlns:xm="http://schemas.microsoft.com/office/excel/2006/main">
          <x14:cfRule type="cellIs" priority="4526" operator="equal" id="{4EA990A0-BA1E-455B-AADD-3F1D44E0B07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Z108 R108</xm:sqref>
        </x14:conditionalFormatting>
        <x14:conditionalFormatting xmlns:xm="http://schemas.microsoft.com/office/excel/2006/main">
          <x14:cfRule type="cellIs" priority="4529" operator="equal" id="{0FB24190-6D1D-407C-8A10-AAFC7254D57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30" operator="equal" id="{C4C5B835-EC3A-4581-AD9E-36540279CD4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Z108 R108</xm:sqref>
        </x14:conditionalFormatting>
        <x14:conditionalFormatting xmlns:xm="http://schemas.microsoft.com/office/excel/2006/main">
          <x14:cfRule type="cellIs" priority="4539" operator="equal" id="{B98D88BE-C9E7-4E4D-A1E3-30E6C62FAD8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540" operator="equal" id="{5F76AF6A-19F6-4A5E-B799-FD694D22CEA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41" operator="equal" id="{25C8EF30-7289-41FF-98CA-A8F5E5D6437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W108</xm:sqref>
        </x14:conditionalFormatting>
        <x14:conditionalFormatting xmlns:xm="http://schemas.microsoft.com/office/excel/2006/main">
          <x14:cfRule type="cellIs" priority="4518" operator="equal" id="{D37D77FE-BC67-4936-ABC0-7B884E400B5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519" operator="equal" id="{6A44BC9C-6878-4387-AACA-DE60E9806F3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520" operator="equal" id="{B15E5B26-9916-4714-86DC-F147BA3F992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21" operator="equal" id="{E28B9C0B-2032-42F4-B0A7-336753D2C18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M277</xm:sqref>
        </x14:conditionalFormatting>
        <x14:conditionalFormatting xmlns:xm="http://schemas.microsoft.com/office/excel/2006/main">
          <x14:cfRule type="cellIs" priority="4511" operator="equal" id="{7CFDD7AF-C9F4-4226-98EE-50ACA88C7A9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M277</xm:sqref>
        </x14:conditionalFormatting>
        <x14:conditionalFormatting xmlns:xm="http://schemas.microsoft.com/office/excel/2006/main">
          <x14:cfRule type="cellIs" priority="4514" operator="equal" id="{8D733086-36FA-4773-B5B6-E2E4EDA73A2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515" operator="equal" id="{CF550882-2C10-405C-AA54-3DE1A20679E0}">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516" operator="equal" id="{D6C0F488-B6DA-41B8-91F5-568297951DB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17" operator="equal" id="{5B3AAE33-1E52-4F46-A4A3-4CDCE81381B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O277</xm:sqref>
        </x14:conditionalFormatting>
        <x14:conditionalFormatting xmlns:xm="http://schemas.microsoft.com/office/excel/2006/main">
          <x14:cfRule type="cellIs" priority="4510" operator="equal" id="{4F693F9D-36EB-4E44-A706-B53529648FEB}">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O277</xm:sqref>
        </x14:conditionalFormatting>
        <x14:conditionalFormatting xmlns:xm="http://schemas.microsoft.com/office/excel/2006/main">
          <x14:cfRule type="cellIs" priority="4508" operator="equal" id="{F6409014-F97D-4F52-8891-E84A60F5E0E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Z277 W277 R277</xm:sqref>
        </x14:conditionalFormatting>
        <x14:conditionalFormatting xmlns:xm="http://schemas.microsoft.com/office/excel/2006/main">
          <x14:cfRule type="cellIs" priority="4509" operator="equal" id="{30BBFE2B-580C-4F2F-89FF-547A4C413A7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Z277 R277</xm:sqref>
        </x14:conditionalFormatting>
        <x14:conditionalFormatting xmlns:xm="http://schemas.microsoft.com/office/excel/2006/main">
          <x14:cfRule type="cellIs" priority="4512" operator="equal" id="{A776DC12-3EA1-4F05-9A6B-FC3F83114A4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13" operator="equal" id="{48DB4063-6D51-4151-9DFD-718B5B44753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Z277 R277</xm:sqref>
        </x14:conditionalFormatting>
        <x14:conditionalFormatting xmlns:xm="http://schemas.microsoft.com/office/excel/2006/main">
          <x14:cfRule type="cellIs" priority="4522" operator="equal" id="{800BF2A4-DA77-42D3-8A3D-E415CB6E241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523" operator="equal" id="{94A3FCAD-0501-4FAD-B744-CBB31DB6A1E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24" operator="equal" id="{523113FE-0762-4E6E-8465-A2C4587B217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W277</xm:sqref>
        </x14:conditionalFormatting>
        <x14:conditionalFormatting xmlns:xm="http://schemas.microsoft.com/office/excel/2006/main">
          <x14:cfRule type="cellIs" priority="4501" operator="equal" id="{A3A4D822-B8B3-4FA5-9AD8-D9D7EFAB6166}">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502" operator="equal" id="{1496CB44-C969-4A90-B570-B581C7F203D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503" operator="equal" id="{90BE5434-E37E-4B5C-8803-D4B3B8AE714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04" operator="equal" id="{987D0BDA-4E9D-4152-A8DA-BA08D168731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M402</xm:sqref>
        </x14:conditionalFormatting>
        <x14:conditionalFormatting xmlns:xm="http://schemas.microsoft.com/office/excel/2006/main">
          <x14:cfRule type="cellIs" priority="4494" operator="equal" id="{FC73D23C-C04B-4738-B7A5-094961AC5CC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M402</xm:sqref>
        </x14:conditionalFormatting>
        <x14:conditionalFormatting xmlns:xm="http://schemas.microsoft.com/office/excel/2006/main">
          <x14:cfRule type="cellIs" priority="4497" operator="equal" id="{00949395-D0EE-4E7C-895E-4D998F9C9D0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498" operator="equal" id="{0999DA31-9FAF-4131-8A22-8F0C32456EE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499" operator="equal" id="{EAB50CD8-7E1F-4489-8218-DDACB1B6CB2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00" operator="equal" id="{EDB02F9E-2291-4917-8BA9-8443B759220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O402</xm:sqref>
        </x14:conditionalFormatting>
        <x14:conditionalFormatting xmlns:xm="http://schemas.microsoft.com/office/excel/2006/main">
          <x14:cfRule type="cellIs" priority="4493" operator="equal" id="{06EF0AD6-A8D1-433C-A7D2-6CF0C9185482}">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O402</xm:sqref>
        </x14:conditionalFormatting>
        <x14:conditionalFormatting xmlns:xm="http://schemas.microsoft.com/office/excel/2006/main">
          <x14:cfRule type="cellIs" priority="4491" operator="equal" id="{BE28CECF-2440-40FF-84F3-3FAF795ABC2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Z402 W402 R402</xm:sqref>
        </x14:conditionalFormatting>
        <x14:conditionalFormatting xmlns:xm="http://schemas.microsoft.com/office/excel/2006/main">
          <x14:cfRule type="cellIs" priority="4492" operator="equal" id="{125C0084-9C98-4B82-97A7-0FAC0BBA9A4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Z402 R402</xm:sqref>
        </x14:conditionalFormatting>
        <x14:conditionalFormatting xmlns:xm="http://schemas.microsoft.com/office/excel/2006/main">
          <x14:cfRule type="cellIs" priority="4495" operator="equal" id="{17BCACBD-8A95-4D28-A7FF-DD4C4F57946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96" operator="equal" id="{993665E5-C391-4369-8149-57DBD01F780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Z402 R402</xm:sqref>
        </x14:conditionalFormatting>
        <x14:conditionalFormatting xmlns:xm="http://schemas.microsoft.com/office/excel/2006/main">
          <x14:cfRule type="cellIs" priority="4505" operator="equal" id="{DA8DDDED-73E2-4580-9716-C0F81901691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506" operator="equal" id="{CA152386-2ECD-4690-8A82-F37CEE31D1B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07" operator="equal" id="{E3DEC51A-8CCB-4DCF-A9F5-C044ACCD525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W402</xm:sqref>
        </x14:conditionalFormatting>
        <x14:conditionalFormatting xmlns:xm="http://schemas.microsoft.com/office/excel/2006/main">
          <x14:cfRule type="cellIs" priority="4484" operator="equal" id="{DC3A9207-D46F-4359-A2CC-551E888A16E2}">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485" operator="equal" id="{178BF61B-A5EC-4E4E-99D5-CAF965B3DC8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486" operator="equal" id="{EDF6B30E-7C61-4ED2-8F2E-AC63F6C66B7F}">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87" operator="equal" id="{058048AF-BD79-41C8-9EFF-2065242E4A0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M137</xm:sqref>
        </x14:conditionalFormatting>
        <x14:conditionalFormatting xmlns:xm="http://schemas.microsoft.com/office/excel/2006/main">
          <x14:cfRule type="cellIs" priority="4477" operator="equal" id="{7B7CD8D1-A216-4E2B-9089-D2F017EC5FF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M137</xm:sqref>
        </x14:conditionalFormatting>
        <x14:conditionalFormatting xmlns:xm="http://schemas.microsoft.com/office/excel/2006/main">
          <x14:cfRule type="cellIs" priority="4480" operator="equal" id="{F3B30D12-5D03-40BD-A032-BBF249E7832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481" operator="equal" id="{FDCA485F-BFFA-4422-8F3C-AC54E6ABD45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482" operator="equal" id="{F0B610AB-1270-4440-B9F2-223D8F417A1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83" operator="equal" id="{D8BC660A-663F-490D-AF8D-5368A763C5E0}">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O137</xm:sqref>
        </x14:conditionalFormatting>
        <x14:conditionalFormatting xmlns:xm="http://schemas.microsoft.com/office/excel/2006/main">
          <x14:cfRule type="cellIs" priority="4476" operator="equal" id="{3611FF91-4200-471B-A9CA-3D05FA030D8C}">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O137</xm:sqref>
        </x14:conditionalFormatting>
        <x14:conditionalFormatting xmlns:xm="http://schemas.microsoft.com/office/excel/2006/main">
          <x14:cfRule type="cellIs" priority="4474" operator="equal" id="{AC6254F4-6A96-46A4-A5AD-717F141D8FF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Z137 W137 R137</xm:sqref>
        </x14:conditionalFormatting>
        <x14:conditionalFormatting xmlns:xm="http://schemas.microsoft.com/office/excel/2006/main">
          <x14:cfRule type="cellIs" priority="4475" operator="equal" id="{61F120DC-47BC-4BBC-8D85-310DAF9AEEF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Z137 R137</xm:sqref>
        </x14:conditionalFormatting>
        <x14:conditionalFormatting xmlns:xm="http://schemas.microsoft.com/office/excel/2006/main">
          <x14:cfRule type="cellIs" priority="4478" operator="equal" id="{3F020DBF-ECA8-4C27-827D-AADBD1101FE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79" operator="equal" id="{8A7E911F-559E-46F3-83D2-7AE7ED95361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Z137 R137</xm:sqref>
        </x14:conditionalFormatting>
        <x14:conditionalFormatting xmlns:xm="http://schemas.microsoft.com/office/excel/2006/main">
          <x14:cfRule type="cellIs" priority="4488" operator="equal" id="{1169838B-9975-4213-BED3-163480524EA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489" operator="equal" id="{B37C818F-6346-4586-9551-33738F26DF1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90" operator="equal" id="{95346158-C1EB-44F3-A590-B0F5518855E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W137</xm:sqref>
        </x14:conditionalFormatting>
        <x14:conditionalFormatting xmlns:xm="http://schemas.microsoft.com/office/excel/2006/main">
          <x14:cfRule type="cellIs" priority="4467" operator="equal" id="{C05E7C27-330D-418A-87AB-6EFEE7545DEE}">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468" operator="equal" id="{267E127B-646E-4ACC-AB76-7D6677F07EC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469" operator="equal" id="{AA222DDD-58DD-421F-A5C5-CD1912DB98F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70" operator="equal" id="{3951A698-2F05-4466-832F-AA06AC5A1E9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M304</xm:sqref>
        </x14:conditionalFormatting>
        <x14:conditionalFormatting xmlns:xm="http://schemas.microsoft.com/office/excel/2006/main">
          <x14:cfRule type="cellIs" priority="4460" operator="equal" id="{5177F650-E7FA-4E65-A020-E9942A5E7887}">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M304</xm:sqref>
        </x14:conditionalFormatting>
        <x14:conditionalFormatting xmlns:xm="http://schemas.microsoft.com/office/excel/2006/main">
          <x14:cfRule type="cellIs" priority="4463" operator="equal" id="{F1E3C893-5F97-4204-A1DB-4F0E4D2EB80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464" operator="equal" id="{26227150-FAB0-4E9C-AEC8-92F4042FCD4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465" operator="equal" id="{CDA9B477-520F-49DA-9A72-69B55ACDEB5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66" operator="equal" id="{29AEEB30-4698-41B3-AA52-19AED0E59A1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O304</xm:sqref>
        </x14:conditionalFormatting>
        <x14:conditionalFormatting xmlns:xm="http://schemas.microsoft.com/office/excel/2006/main">
          <x14:cfRule type="cellIs" priority="4459" operator="equal" id="{EC9B9AD6-164D-43B7-9683-1951C8147848}">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O304</xm:sqref>
        </x14:conditionalFormatting>
        <x14:conditionalFormatting xmlns:xm="http://schemas.microsoft.com/office/excel/2006/main">
          <x14:cfRule type="cellIs" priority="4457" operator="equal" id="{C754A0C2-CEF1-4A5F-83D2-FEE979CFAF2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Z304 W304 R304</xm:sqref>
        </x14:conditionalFormatting>
        <x14:conditionalFormatting xmlns:xm="http://schemas.microsoft.com/office/excel/2006/main">
          <x14:cfRule type="cellIs" priority="4458" operator="equal" id="{41E2C187-6936-4692-90B8-72D2A4285FF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Z304 R304</xm:sqref>
        </x14:conditionalFormatting>
        <x14:conditionalFormatting xmlns:xm="http://schemas.microsoft.com/office/excel/2006/main">
          <x14:cfRule type="cellIs" priority="4461" operator="equal" id="{3DA04D38-3E52-4E51-A403-EA24C991ED6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62" operator="equal" id="{75F2C929-5E54-4535-8B41-8C8533D632A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Z304 R304</xm:sqref>
        </x14:conditionalFormatting>
        <x14:conditionalFormatting xmlns:xm="http://schemas.microsoft.com/office/excel/2006/main">
          <x14:cfRule type="cellIs" priority="4471" operator="equal" id="{6B2C14EC-2EBB-4721-A2A1-FB6EBADBA82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472" operator="equal" id="{BC8AB502-6441-4541-98B0-C1ECFB8277F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73" operator="equal" id="{6101FE40-F0EC-4B69-88F0-91CCE0EB709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W304</xm:sqref>
        </x14:conditionalFormatting>
        <x14:conditionalFormatting xmlns:xm="http://schemas.microsoft.com/office/excel/2006/main">
          <x14:cfRule type="cellIs" priority="4450" operator="equal" id="{7432E22D-FD26-4AEC-8A45-0C14A9E8837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451" operator="equal" id="{874FB9CA-C2FC-4D88-A2FE-F80B543948D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452" operator="equal" id="{ED8B0412-D154-4291-9F43-066310547AC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53" operator="equal" id="{F3442498-6E64-4500-BE12-F520C1F189E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M165</xm:sqref>
        </x14:conditionalFormatting>
        <x14:conditionalFormatting xmlns:xm="http://schemas.microsoft.com/office/excel/2006/main">
          <x14:cfRule type="cellIs" priority="4443" operator="equal" id="{189AC402-F8F7-491B-9B4D-7959D15F3BE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M165</xm:sqref>
        </x14:conditionalFormatting>
        <x14:conditionalFormatting xmlns:xm="http://schemas.microsoft.com/office/excel/2006/main">
          <x14:cfRule type="cellIs" priority="4446" operator="equal" id="{704F67CE-0CE8-4A0A-920A-6C61B99E94B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447" operator="equal" id="{D2C3E19F-196B-46A8-9535-8747FBB4A31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448" operator="equal" id="{8ED0E095-8529-46BE-8F36-DBD6649643D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49" operator="equal" id="{600D62E9-8AD3-4E86-AF56-7B625AF3035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O165</xm:sqref>
        </x14:conditionalFormatting>
        <x14:conditionalFormatting xmlns:xm="http://schemas.microsoft.com/office/excel/2006/main">
          <x14:cfRule type="cellIs" priority="4442" operator="equal" id="{4FB310E4-BF57-41DD-AE36-F2AF0B2AD589}">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O165</xm:sqref>
        </x14:conditionalFormatting>
        <x14:conditionalFormatting xmlns:xm="http://schemas.microsoft.com/office/excel/2006/main">
          <x14:cfRule type="cellIs" priority="4440" operator="equal" id="{EA918D06-CC89-4215-8E68-29AC9199331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Z165 W165 R165</xm:sqref>
        </x14:conditionalFormatting>
        <x14:conditionalFormatting xmlns:xm="http://schemas.microsoft.com/office/excel/2006/main">
          <x14:cfRule type="cellIs" priority="4441" operator="equal" id="{F0C895B6-2431-4AE9-A82D-18B102D6846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Z165 R165</xm:sqref>
        </x14:conditionalFormatting>
        <x14:conditionalFormatting xmlns:xm="http://schemas.microsoft.com/office/excel/2006/main">
          <x14:cfRule type="cellIs" priority="4444" operator="equal" id="{0AD85A3B-153F-4112-8AD3-E3EA5DDA41D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45" operator="equal" id="{5C1C56DA-5807-44F9-946B-AB7D8FDDD84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Z165 R165</xm:sqref>
        </x14:conditionalFormatting>
        <x14:conditionalFormatting xmlns:xm="http://schemas.microsoft.com/office/excel/2006/main">
          <x14:cfRule type="cellIs" priority="4454" operator="equal" id="{47F159FE-642E-4157-9C8D-2BD0E2EF879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455" operator="equal" id="{DACBD8B4-0837-4E43-ABFF-8A3997FACD8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56" operator="equal" id="{ED5AC069-659C-44D6-AE3C-ECEB5742795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W165</xm:sqref>
        </x14:conditionalFormatting>
        <x14:conditionalFormatting xmlns:xm="http://schemas.microsoft.com/office/excel/2006/main">
          <x14:cfRule type="cellIs" priority="4433" operator="equal" id="{25D570C5-0630-4C98-9BA9-200B1612804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434" operator="equal" id="{0F3C2728-A68F-4E3C-8D13-8DE0ACDE795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435" operator="equal" id="{9D0393B1-964B-4BE6-B3BE-8E4CC6E50E8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36" operator="equal" id="{81FE872A-C339-4466-9D39-63429F996EE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M333</xm:sqref>
        </x14:conditionalFormatting>
        <x14:conditionalFormatting xmlns:xm="http://schemas.microsoft.com/office/excel/2006/main">
          <x14:cfRule type="cellIs" priority="4426" operator="equal" id="{9325AB18-E20C-46AE-90C3-BA4375CD8E79}">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M333</xm:sqref>
        </x14:conditionalFormatting>
        <x14:conditionalFormatting xmlns:xm="http://schemas.microsoft.com/office/excel/2006/main">
          <x14:cfRule type="cellIs" priority="4429" operator="equal" id="{A7CA983A-87AB-40B5-986B-F056358F021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430" operator="equal" id="{46CF127B-05C5-48F2-9632-BA61651B3E2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431" operator="equal" id="{C2CF4029-A025-460E-B2FE-79DD9F9E31D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32" operator="equal" id="{75342106-E722-4403-9447-093BAE6B31C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O333</xm:sqref>
        </x14:conditionalFormatting>
        <x14:conditionalFormatting xmlns:xm="http://schemas.microsoft.com/office/excel/2006/main">
          <x14:cfRule type="cellIs" priority="4425" operator="equal" id="{3A0C3109-C3C6-41C9-A2B5-8352C92F11A3}">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O333</xm:sqref>
        </x14:conditionalFormatting>
        <x14:conditionalFormatting xmlns:xm="http://schemas.microsoft.com/office/excel/2006/main">
          <x14:cfRule type="cellIs" priority="4423" operator="equal" id="{8BC2AFFE-54E6-4032-9380-D0C3E8EE1CE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Z333 W333 R333</xm:sqref>
        </x14:conditionalFormatting>
        <x14:conditionalFormatting xmlns:xm="http://schemas.microsoft.com/office/excel/2006/main">
          <x14:cfRule type="cellIs" priority="4424" operator="equal" id="{B614BCCF-F8CD-4E76-AAF7-65F8D17449B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Z333 R333</xm:sqref>
        </x14:conditionalFormatting>
        <x14:conditionalFormatting xmlns:xm="http://schemas.microsoft.com/office/excel/2006/main">
          <x14:cfRule type="cellIs" priority="4427" operator="equal" id="{3903357A-720B-484C-ADF1-ED77AAA987E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28" operator="equal" id="{CC345AA8-1D90-44F9-A575-9C2F3F32CB4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Z333 R333</xm:sqref>
        </x14:conditionalFormatting>
        <x14:conditionalFormatting xmlns:xm="http://schemas.microsoft.com/office/excel/2006/main">
          <x14:cfRule type="cellIs" priority="4437" operator="equal" id="{8348E027-97D5-4E8E-9CF1-F315A07AC50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438" operator="equal" id="{0DC299AD-E525-40F2-B9F8-800172445B4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39" operator="equal" id="{075A4CD7-CB8F-40A6-8AAC-737522066DA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W333</xm:sqref>
        </x14:conditionalFormatting>
        <x14:conditionalFormatting xmlns:xm="http://schemas.microsoft.com/office/excel/2006/main">
          <x14:cfRule type="cellIs" priority="4389" operator="equal" id="{360F280B-96DC-4294-89EC-34D8359906A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Z109 W109</xm:sqref>
        </x14:conditionalFormatting>
        <x14:conditionalFormatting xmlns:xm="http://schemas.microsoft.com/office/excel/2006/main">
          <x14:cfRule type="cellIs" priority="4390" operator="equal" id="{0153EC52-B43D-4851-A0C3-40E99C071DD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Z109</xm:sqref>
        </x14:conditionalFormatting>
        <x14:conditionalFormatting xmlns:xm="http://schemas.microsoft.com/office/excel/2006/main">
          <x14:cfRule type="cellIs" priority="4393" operator="equal" id="{ED7367B5-9B65-4091-8FFB-A79F823880D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94" operator="equal" id="{5BD448F1-226C-4492-A65F-3ABB79FB489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Z109</xm:sqref>
        </x14:conditionalFormatting>
        <x14:conditionalFormatting xmlns:xm="http://schemas.microsoft.com/office/excel/2006/main">
          <x14:cfRule type="cellIs" priority="4403" operator="equal" id="{A2D2F683-2589-4B8F-AE9A-9F1492E470E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404" operator="equal" id="{F14F48A1-D16E-4D4A-9797-D56F95314B2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05" operator="equal" id="{5931132A-EB92-45E7-A880-322608AF200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W109</xm:sqref>
        </x14:conditionalFormatting>
        <x14:conditionalFormatting xmlns:xm="http://schemas.microsoft.com/office/excel/2006/main">
          <x14:cfRule type="cellIs" priority="4376" operator="equal" id="{C331A4C9-E3F1-4043-BB12-59BF04EE85C9}">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M226</xm:sqref>
        </x14:conditionalFormatting>
        <x14:conditionalFormatting xmlns:xm="http://schemas.microsoft.com/office/excel/2006/main">
          <x14:cfRule type="cellIs" priority="4379" operator="equal" id="{271BEBA8-FAD6-4E44-9D0C-3970C2383F83}">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M226</xm:sqref>
        </x14:conditionalFormatting>
        <x14:conditionalFormatting xmlns:xm="http://schemas.microsoft.com/office/excel/2006/main">
          <x14:cfRule type="cellIs" priority="4386" operator="equal" id="{2BECBE86-303E-4BE7-8FA7-0F06C3B7C70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387" operator="equal" id="{2AD18729-954E-4A51-8092-F95DED10649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88" operator="equal" id="{8AD290B1-D530-4D01-9C29-9CCECF97F96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M226</xm:sqref>
        </x14:conditionalFormatting>
        <x14:conditionalFormatting xmlns:xm="http://schemas.microsoft.com/office/excel/2006/main">
          <x14:cfRule type="cellIs" priority="4375" operator="equal" id="{9CA17944-C383-4C24-8581-BDE42153EC03}">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O226</xm:sqref>
        </x14:conditionalFormatting>
        <x14:conditionalFormatting xmlns:xm="http://schemas.microsoft.com/office/excel/2006/main">
          <x14:cfRule type="cellIs" priority="4382" operator="equal" id="{23AB2CC0-7BBE-43CC-A2B9-C524AC25AD2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383" operator="equal" id="{7A2D769D-72E3-46A6-8C77-070914C7438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384" operator="equal" id="{79AE93C3-5399-4702-86B0-CA42C5A748F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85" operator="equal" id="{3131278F-EBD3-4617-A63F-41D8C3090B9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O226</xm:sqref>
        </x14:conditionalFormatting>
        <x14:conditionalFormatting xmlns:xm="http://schemas.microsoft.com/office/excel/2006/main">
          <x14:cfRule type="cellIs" priority="4373" operator="equal" id="{BF515582-738F-4D4A-9B32-913A94856354}">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R226 W226 Z226</xm:sqref>
        </x14:conditionalFormatting>
        <x14:conditionalFormatting xmlns:xm="http://schemas.microsoft.com/office/excel/2006/main">
          <x14:cfRule type="cellIs" priority="4374" operator="equal" id="{D8AB5049-1DA1-4D7A-87A2-77B6E33BD6D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W226 R226 Z226</xm:sqref>
        </x14:conditionalFormatting>
        <x14:conditionalFormatting xmlns:xm="http://schemas.microsoft.com/office/excel/2006/main">
          <x14:cfRule type="cellIs" priority="4377" operator="equal" id="{A88261BF-2203-4DB5-807B-D92E5EDD17E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78" operator="equal" id="{28D868B1-029D-48A7-82EB-3B38676010D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W226 Z226</xm:sqref>
        </x14:conditionalFormatting>
        <x14:conditionalFormatting xmlns:xm="http://schemas.microsoft.com/office/excel/2006/main">
          <x14:cfRule type="cellIs" priority="4380" operator="equal" id="{CEB64673-08D2-4EDC-B482-E16201C3068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81" operator="equal" id="{106B712B-B80D-4D7C-ADF8-B871F5F951C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R226</xm:sqref>
        </x14:conditionalFormatting>
        <x14:conditionalFormatting xmlns:xm="http://schemas.microsoft.com/office/excel/2006/main">
          <x14:cfRule type="cellIs" priority="4360" operator="equal" id="{48ED9CB6-05F2-44E7-9B7F-5D48BC95D893}">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M255</xm:sqref>
        </x14:conditionalFormatting>
        <x14:conditionalFormatting xmlns:xm="http://schemas.microsoft.com/office/excel/2006/main">
          <x14:cfRule type="cellIs" priority="4361" operator="equal" id="{55A8C2C2-9B28-413A-B07A-ECAF7B8959A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M255</xm:sqref>
        </x14:conditionalFormatting>
        <x14:conditionalFormatting xmlns:xm="http://schemas.microsoft.com/office/excel/2006/main">
          <x14:cfRule type="cellIs" priority="4368" operator="equal" id="{E3CA5394-4EA9-4E86-A2DA-4170DE25F45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369" operator="equal" id="{19906FD1-AF08-45EE-94A3-E304D1AAB87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70" operator="equal" id="{0A2EB57A-FA67-4013-AB57-73B1923A5CC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M255</xm:sqref>
        </x14:conditionalFormatting>
        <x14:conditionalFormatting xmlns:xm="http://schemas.microsoft.com/office/excel/2006/main">
          <x14:cfRule type="cellIs" priority="4359" operator="equal" id="{AE4DF32E-391F-4ABF-B131-FB58C8937B5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O255</xm:sqref>
        </x14:conditionalFormatting>
        <x14:conditionalFormatting xmlns:xm="http://schemas.microsoft.com/office/excel/2006/main">
          <x14:cfRule type="cellIs" priority="4364" operator="equal" id="{05EE9FBB-280C-4735-9DB5-50A2A5417E5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365" operator="equal" id="{5D9F7969-1D37-4F11-83AB-FEAC4FBBBEB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366" operator="equal" id="{0DAF9987-90D2-4792-BDB3-750F0552EBF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67" operator="equal" id="{83060F59-2052-46E2-A274-0D1835E9FB40}">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O255</xm:sqref>
        </x14:conditionalFormatting>
        <x14:conditionalFormatting xmlns:xm="http://schemas.microsoft.com/office/excel/2006/main">
          <x14:cfRule type="cellIs" priority="4357" operator="equal" id="{9BD0F891-BDD2-4187-B61B-F4925EEB079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R255 W255 Z255</xm:sqref>
        </x14:conditionalFormatting>
        <x14:conditionalFormatting xmlns:xm="http://schemas.microsoft.com/office/excel/2006/main">
          <x14:cfRule type="cellIs" priority="4358" operator="equal" id="{EDA80FF9-4798-4D1A-AD3E-F509BDA0CDF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W255 R255 Z255</xm:sqref>
        </x14:conditionalFormatting>
        <x14:conditionalFormatting xmlns:xm="http://schemas.microsoft.com/office/excel/2006/main">
          <x14:cfRule type="cellIs" priority="4362" operator="equal" id="{B9FA5245-DBEC-4A19-9524-C1BD10F8902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63" operator="equal" id="{1FD9CB96-11B8-4A57-9571-E390F3104D8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R255</xm:sqref>
        </x14:conditionalFormatting>
        <x14:conditionalFormatting xmlns:xm="http://schemas.microsoft.com/office/excel/2006/main">
          <x14:cfRule type="cellIs" priority="4371" operator="equal" id="{8AC7328E-C2FD-47FB-BADD-91E45C1835D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72" operator="equal" id="{0757350E-E137-457C-9BB7-B039F1850DB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W255 Z255</xm:sqref>
        </x14:conditionalFormatting>
        <x14:conditionalFormatting xmlns:xm="http://schemas.microsoft.com/office/excel/2006/main">
          <x14:cfRule type="cellIs" priority="4344" operator="equal" id="{669235EE-A547-482A-8AD4-192A542E260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M110</xm:sqref>
        </x14:conditionalFormatting>
        <x14:conditionalFormatting xmlns:xm="http://schemas.microsoft.com/office/excel/2006/main">
          <x14:cfRule type="cellIs" priority="4345" operator="equal" id="{9AB93C3A-9DFA-486F-86D8-E17B3B9BC562}">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M110</xm:sqref>
        </x14:conditionalFormatting>
        <x14:conditionalFormatting xmlns:xm="http://schemas.microsoft.com/office/excel/2006/main">
          <x14:cfRule type="cellIs" priority="4352" operator="equal" id="{6D5EC90E-BBCD-4AE0-AF74-74CC56C525F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353" operator="equal" id="{EDF9A26D-CD1B-417D-BD20-5E7EB152F1F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54" operator="equal" id="{ACCE93E8-72DD-4F9A-B124-3C710737215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M110</xm:sqref>
        </x14:conditionalFormatting>
        <x14:conditionalFormatting xmlns:xm="http://schemas.microsoft.com/office/excel/2006/main">
          <x14:cfRule type="cellIs" priority="4343" operator="equal" id="{076FE40E-715B-4333-A963-9802CB266209}">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O110</xm:sqref>
        </x14:conditionalFormatting>
        <x14:conditionalFormatting xmlns:xm="http://schemas.microsoft.com/office/excel/2006/main">
          <x14:cfRule type="cellIs" priority="4348" operator="equal" id="{C3AC7896-E439-4698-BC9C-2D8039E1FC4A}">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349" operator="equal" id="{567A0E71-1873-44D0-98C0-92FACE0A4A4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350" operator="equal" id="{E9014D84-E190-4E30-8E39-F464BC708E4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51" operator="equal" id="{9851C319-3A4B-48C7-A882-9EB13EC7BA8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O110</xm:sqref>
        </x14:conditionalFormatting>
        <x14:conditionalFormatting xmlns:xm="http://schemas.microsoft.com/office/excel/2006/main">
          <x14:cfRule type="cellIs" priority="4341" operator="equal" id="{821A71FD-16C6-4BF2-AE8F-667B0D259A2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R110 W110 Z110</xm:sqref>
        </x14:conditionalFormatting>
        <x14:conditionalFormatting xmlns:xm="http://schemas.microsoft.com/office/excel/2006/main">
          <x14:cfRule type="cellIs" priority="4342" operator="equal" id="{55BE99C7-FA1E-4629-BCF1-B272D730268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W110 R110 Z110</xm:sqref>
        </x14:conditionalFormatting>
        <x14:conditionalFormatting xmlns:xm="http://schemas.microsoft.com/office/excel/2006/main">
          <x14:cfRule type="cellIs" priority="4346" operator="equal" id="{9B25C791-DA13-4E72-A170-6A41F0B4B97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47" operator="equal" id="{E630B590-D148-4EAD-AFA0-A0BA8B2E5EC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R110</xm:sqref>
        </x14:conditionalFormatting>
        <x14:conditionalFormatting xmlns:xm="http://schemas.microsoft.com/office/excel/2006/main">
          <x14:cfRule type="cellIs" priority="4355" operator="equal" id="{5FC3815B-4D91-4E43-BED3-459287493CA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56" operator="equal" id="{5A69370B-98E8-4915-A11E-8222DC9E04B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W110 Z110</xm:sqref>
        </x14:conditionalFormatting>
        <x14:conditionalFormatting xmlns:xm="http://schemas.microsoft.com/office/excel/2006/main">
          <x14:cfRule type="cellIs" priority="4328" operator="equal" id="{F5806D05-2F15-4A7C-A0FB-7D33AB6245D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M278</xm:sqref>
        </x14:conditionalFormatting>
        <x14:conditionalFormatting xmlns:xm="http://schemas.microsoft.com/office/excel/2006/main">
          <x14:cfRule type="cellIs" priority="4329" operator="equal" id="{5279C14A-8DC6-4457-B002-70790B3A0A5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M278</xm:sqref>
        </x14:conditionalFormatting>
        <x14:conditionalFormatting xmlns:xm="http://schemas.microsoft.com/office/excel/2006/main">
          <x14:cfRule type="cellIs" priority="4336" operator="equal" id="{43C812DB-7375-4BC7-8102-48F8EC94666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337" operator="equal" id="{FF1F31A6-8C39-4147-B4FB-ED1650A9056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38" operator="equal" id="{11A885CC-BF9E-4E6D-9DBE-72E93082CCE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M278</xm:sqref>
        </x14:conditionalFormatting>
        <x14:conditionalFormatting xmlns:xm="http://schemas.microsoft.com/office/excel/2006/main">
          <x14:cfRule type="cellIs" priority="4327" operator="equal" id="{C3EBCD46-944F-44D4-9776-D5A06022F9F7}">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O278</xm:sqref>
        </x14:conditionalFormatting>
        <x14:conditionalFormatting xmlns:xm="http://schemas.microsoft.com/office/excel/2006/main">
          <x14:cfRule type="cellIs" priority="4332" operator="equal" id="{0558A630-1D59-4E7F-8A1E-E25A36337B6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333" operator="equal" id="{DC5F6FBA-8979-4168-B968-C4F7ABE0D4D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334" operator="equal" id="{934F261C-EC67-46E3-9340-780BD2C5B93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35" operator="equal" id="{81B17985-6128-44F1-A405-EE60C29231C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O278</xm:sqref>
        </x14:conditionalFormatting>
        <x14:conditionalFormatting xmlns:xm="http://schemas.microsoft.com/office/excel/2006/main">
          <x14:cfRule type="cellIs" priority="4325" operator="equal" id="{EDFA40CD-4A8B-4804-8C0F-74D06829DF0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R278 W278 Z278</xm:sqref>
        </x14:conditionalFormatting>
        <x14:conditionalFormatting xmlns:xm="http://schemas.microsoft.com/office/excel/2006/main">
          <x14:cfRule type="cellIs" priority="4326" operator="equal" id="{A91C3CA5-92EC-4CA7-A1A5-A1E9C7F7551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W278 R278 Z278</xm:sqref>
        </x14:conditionalFormatting>
        <x14:conditionalFormatting xmlns:xm="http://schemas.microsoft.com/office/excel/2006/main">
          <x14:cfRule type="cellIs" priority="4330" operator="equal" id="{4C740471-58A6-47CB-A1FC-501804ECCE8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31" operator="equal" id="{72EC19EE-4B45-44EB-BBE9-47A4B5A4254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R278</xm:sqref>
        </x14:conditionalFormatting>
        <x14:conditionalFormatting xmlns:xm="http://schemas.microsoft.com/office/excel/2006/main">
          <x14:cfRule type="cellIs" priority="4339" operator="equal" id="{1AB9BED9-42C9-4E22-AC1F-EDADF7566F3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40" operator="equal" id="{03FA1B66-5360-48D8-851B-85B7212B47B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W278 Z278</xm:sqref>
        </x14:conditionalFormatting>
        <x14:conditionalFormatting xmlns:xm="http://schemas.microsoft.com/office/excel/2006/main">
          <x14:cfRule type="cellIs" priority="4312" operator="equal" id="{8642D83C-5CD5-4707-833A-5F9E9191DE41}">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M404</xm:sqref>
        </x14:conditionalFormatting>
        <x14:conditionalFormatting xmlns:xm="http://schemas.microsoft.com/office/excel/2006/main">
          <x14:cfRule type="cellIs" priority="4313" operator="equal" id="{8902D876-5F4E-4F07-BE69-291D6D3479C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M404</xm:sqref>
        </x14:conditionalFormatting>
        <x14:conditionalFormatting xmlns:xm="http://schemas.microsoft.com/office/excel/2006/main">
          <x14:cfRule type="cellIs" priority="4320" operator="equal" id="{3FD0DC11-4B89-40D8-B7AC-F329A34923C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321" operator="equal" id="{EC1FA9C5-925B-4724-9E27-FEB162D9F40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22" operator="equal" id="{03EC8878-3151-4975-9F21-9A65C71DB1D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M404</xm:sqref>
        </x14:conditionalFormatting>
        <x14:conditionalFormatting xmlns:xm="http://schemas.microsoft.com/office/excel/2006/main">
          <x14:cfRule type="cellIs" priority="4311" operator="equal" id="{7450DAEC-9961-45C2-9841-122620F88FD0}">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O404</xm:sqref>
        </x14:conditionalFormatting>
        <x14:conditionalFormatting xmlns:xm="http://schemas.microsoft.com/office/excel/2006/main">
          <x14:cfRule type="cellIs" priority="4316" operator="equal" id="{A8FC5FC7-0F8A-4B0E-9B43-D9A0E48D473A}">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317" operator="equal" id="{3166377A-E11E-4DB3-B5B1-5F1A2B54C33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318" operator="equal" id="{A5237592-2C6D-4421-945C-2D2BA959965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19" operator="equal" id="{9F9B2F8A-B368-465C-BDAF-6182FB0FFF7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O404</xm:sqref>
        </x14:conditionalFormatting>
        <x14:conditionalFormatting xmlns:xm="http://schemas.microsoft.com/office/excel/2006/main">
          <x14:cfRule type="cellIs" priority="4309" operator="equal" id="{9D1F2D53-2A23-443E-8307-46E1E103182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R404 W404 Z404</xm:sqref>
        </x14:conditionalFormatting>
        <x14:conditionalFormatting xmlns:xm="http://schemas.microsoft.com/office/excel/2006/main">
          <x14:cfRule type="cellIs" priority="4310" operator="equal" id="{50792789-7006-42DA-A7D5-BE54353A621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W404 R404 Z404</xm:sqref>
        </x14:conditionalFormatting>
        <x14:conditionalFormatting xmlns:xm="http://schemas.microsoft.com/office/excel/2006/main">
          <x14:cfRule type="cellIs" priority="4314" operator="equal" id="{FF219788-5DCA-45CA-B449-56C4E5F20D3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15" operator="equal" id="{2DCFCA9F-0E57-4663-9A7A-BB9E40B26A7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R404</xm:sqref>
        </x14:conditionalFormatting>
        <x14:conditionalFormatting xmlns:xm="http://schemas.microsoft.com/office/excel/2006/main">
          <x14:cfRule type="cellIs" priority="4323" operator="equal" id="{AF8D228E-3915-459D-A5B5-03A86C6A47D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24" operator="equal" id="{7C9ED67C-6008-4349-B320-D8D0712122B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W404 Z404</xm:sqref>
        </x14:conditionalFormatting>
        <x14:conditionalFormatting xmlns:xm="http://schemas.microsoft.com/office/excel/2006/main">
          <x14:cfRule type="cellIs" priority="4296" operator="equal" id="{05140BD5-1F7B-4B74-A3CF-EAD4F9C811B1}">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M139</xm:sqref>
        </x14:conditionalFormatting>
        <x14:conditionalFormatting xmlns:xm="http://schemas.microsoft.com/office/excel/2006/main">
          <x14:cfRule type="cellIs" priority="4297" operator="equal" id="{494D8683-FD25-4F29-8F41-7DA25E67560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M139</xm:sqref>
        </x14:conditionalFormatting>
        <x14:conditionalFormatting xmlns:xm="http://schemas.microsoft.com/office/excel/2006/main">
          <x14:cfRule type="cellIs" priority="4304" operator="equal" id="{8E57144B-84EE-41A6-B0C1-926B1B8F644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305" operator="equal" id="{430AB9DC-ABA0-47F4-9D69-7B26A5D443D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06" operator="equal" id="{021B2D69-79B7-44B0-8D12-372820B4B7A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M139</xm:sqref>
        </x14:conditionalFormatting>
        <x14:conditionalFormatting xmlns:xm="http://schemas.microsoft.com/office/excel/2006/main">
          <x14:cfRule type="cellIs" priority="4295" operator="equal" id="{F500FEA2-382D-4234-944F-3EA7C1DEE8CB}">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O139</xm:sqref>
        </x14:conditionalFormatting>
        <x14:conditionalFormatting xmlns:xm="http://schemas.microsoft.com/office/excel/2006/main">
          <x14:cfRule type="cellIs" priority="4300" operator="equal" id="{E436C20B-3905-4A50-A23B-50518D5B5D3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301" operator="equal" id="{C6DB737C-4667-48E1-91EF-A287CB711B2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302" operator="equal" id="{2297B50C-0B62-4AB6-ABFF-57D9FC083D6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03" operator="equal" id="{4A67CB14-DD78-4EC9-9AFA-57C4C6E140F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O139</xm:sqref>
        </x14:conditionalFormatting>
        <x14:conditionalFormatting xmlns:xm="http://schemas.microsoft.com/office/excel/2006/main">
          <x14:cfRule type="cellIs" priority="4293" operator="equal" id="{134BED0A-04D5-46FC-AE57-88AAFC4D02E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R139 W139 Z139</xm:sqref>
        </x14:conditionalFormatting>
        <x14:conditionalFormatting xmlns:xm="http://schemas.microsoft.com/office/excel/2006/main">
          <x14:cfRule type="cellIs" priority="4294" operator="equal" id="{F9416599-9A23-4730-9CA4-25BA00BEF7B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W139 R139 Z139</xm:sqref>
        </x14:conditionalFormatting>
        <x14:conditionalFormatting xmlns:xm="http://schemas.microsoft.com/office/excel/2006/main">
          <x14:cfRule type="cellIs" priority="4298" operator="equal" id="{792E9BB6-631D-4E5F-9785-306D909CF5B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99" operator="equal" id="{545099C4-92FB-49FA-8977-BBE789EA8E4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R139</xm:sqref>
        </x14:conditionalFormatting>
        <x14:conditionalFormatting xmlns:xm="http://schemas.microsoft.com/office/excel/2006/main">
          <x14:cfRule type="cellIs" priority="4307" operator="equal" id="{5C970738-8A92-4614-A012-C2754A0E499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08" operator="equal" id="{F1968B1A-B355-47FD-83AB-04714A0771C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W139 Z139</xm:sqref>
        </x14:conditionalFormatting>
        <x14:conditionalFormatting xmlns:xm="http://schemas.microsoft.com/office/excel/2006/main">
          <x14:cfRule type="cellIs" priority="4280" operator="equal" id="{C26DFC08-97EB-4A7C-BE41-4A7F0922260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M306</xm:sqref>
        </x14:conditionalFormatting>
        <x14:conditionalFormatting xmlns:xm="http://schemas.microsoft.com/office/excel/2006/main">
          <x14:cfRule type="cellIs" priority="4281" operator="equal" id="{F0B524C4-2263-44BB-9C03-E773688C293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M306</xm:sqref>
        </x14:conditionalFormatting>
        <x14:conditionalFormatting xmlns:xm="http://schemas.microsoft.com/office/excel/2006/main">
          <x14:cfRule type="cellIs" priority="4288" operator="equal" id="{711D0075-58B4-4E58-87AF-C8F8843A0A0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289" operator="equal" id="{E696D6D1-371C-440F-B6AF-52F8CC02F0C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90" operator="equal" id="{C6A8A9C8-13DE-4FE4-85C3-A8A23261BCF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M306</xm:sqref>
        </x14:conditionalFormatting>
        <x14:conditionalFormatting xmlns:xm="http://schemas.microsoft.com/office/excel/2006/main">
          <x14:cfRule type="cellIs" priority="4279" operator="equal" id="{124E08EB-070C-40E9-A7F4-894ADDE7FDB9}">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O306</xm:sqref>
        </x14:conditionalFormatting>
        <x14:conditionalFormatting xmlns:xm="http://schemas.microsoft.com/office/excel/2006/main">
          <x14:cfRule type="cellIs" priority="4284" operator="equal" id="{1BB1292E-D7E5-47AD-869C-2664C34BE65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285" operator="equal" id="{5A56591F-1171-4BC6-8F6F-565F1502231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286" operator="equal" id="{009249E5-75AE-4860-B437-EFC9BE6A081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87" operator="equal" id="{5A1707BB-D9E2-470E-8906-E7985CEB610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O306</xm:sqref>
        </x14:conditionalFormatting>
        <x14:conditionalFormatting xmlns:xm="http://schemas.microsoft.com/office/excel/2006/main">
          <x14:cfRule type="cellIs" priority="4277" operator="equal" id="{275E2617-30BE-4918-B707-B96F84F7B35E}">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R306 W306 Z306</xm:sqref>
        </x14:conditionalFormatting>
        <x14:conditionalFormatting xmlns:xm="http://schemas.microsoft.com/office/excel/2006/main">
          <x14:cfRule type="cellIs" priority="4278" operator="equal" id="{C34964DC-CCBD-4F8D-B43B-72F7FF8AE60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W306 R306 Z306</xm:sqref>
        </x14:conditionalFormatting>
        <x14:conditionalFormatting xmlns:xm="http://schemas.microsoft.com/office/excel/2006/main">
          <x14:cfRule type="cellIs" priority="4282" operator="equal" id="{ADF496AA-371C-46A9-9F6A-3E7F14DD758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83" operator="equal" id="{8D6DB240-4261-4713-90EA-0A445D5F94D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R306</xm:sqref>
        </x14:conditionalFormatting>
        <x14:conditionalFormatting xmlns:xm="http://schemas.microsoft.com/office/excel/2006/main">
          <x14:cfRule type="cellIs" priority="4291" operator="equal" id="{2CBE565F-E20A-4A8D-A6C4-952224F4933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92" operator="equal" id="{A68E4149-D076-4203-9E7A-A7E1C7B9F9E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W306 Z306</xm:sqref>
        </x14:conditionalFormatting>
        <x14:conditionalFormatting xmlns:xm="http://schemas.microsoft.com/office/excel/2006/main">
          <x14:cfRule type="cellIs" priority="4264" operator="equal" id="{148AEC8F-F389-47EB-A771-2E39ADFB567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M167</xm:sqref>
        </x14:conditionalFormatting>
        <x14:conditionalFormatting xmlns:xm="http://schemas.microsoft.com/office/excel/2006/main">
          <x14:cfRule type="cellIs" priority="4267" operator="equal" id="{F704A76E-819D-460D-B1E7-B162E7BCA8A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M167</xm:sqref>
        </x14:conditionalFormatting>
        <x14:conditionalFormatting xmlns:xm="http://schemas.microsoft.com/office/excel/2006/main">
          <x14:cfRule type="cellIs" priority="4274" operator="equal" id="{4D0BFB03-0587-482F-94CD-C9538B3239A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275" operator="equal" id="{D73B4EC9-67FE-4BD3-9F65-D296BCD05D0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76" operator="equal" id="{62312F25-D4F6-4EBB-9AF2-A4C2B19A662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M167</xm:sqref>
        </x14:conditionalFormatting>
        <x14:conditionalFormatting xmlns:xm="http://schemas.microsoft.com/office/excel/2006/main">
          <x14:cfRule type="cellIs" priority="4263" operator="equal" id="{E0BC4C70-47BC-45BE-9553-279F853516EE}">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O167</xm:sqref>
        </x14:conditionalFormatting>
        <x14:conditionalFormatting xmlns:xm="http://schemas.microsoft.com/office/excel/2006/main">
          <x14:cfRule type="cellIs" priority="4270" operator="equal" id="{AFB44080-A943-4FA3-95E1-1D27153FBCC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271" operator="equal" id="{FCD82E05-4925-4025-9B4E-FF63EE41760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272" operator="equal" id="{7565F32B-9DCF-4BFA-AE1A-BCC7211685A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73" operator="equal" id="{6EDB6384-853A-4188-962D-A5B7D1453E3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O167</xm:sqref>
        </x14:conditionalFormatting>
        <x14:conditionalFormatting xmlns:xm="http://schemas.microsoft.com/office/excel/2006/main">
          <x14:cfRule type="cellIs" priority="4261" operator="equal" id="{64C7D914-9D1E-47F4-AD12-6B4E8DD6BE9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R167 W167 Z167</xm:sqref>
        </x14:conditionalFormatting>
        <x14:conditionalFormatting xmlns:xm="http://schemas.microsoft.com/office/excel/2006/main">
          <x14:cfRule type="cellIs" priority="4262" operator="equal" id="{33934A24-5EC0-4E66-A244-21F137E2A34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W167 R167 Z167</xm:sqref>
        </x14:conditionalFormatting>
        <x14:conditionalFormatting xmlns:xm="http://schemas.microsoft.com/office/excel/2006/main">
          <x14:cfRule type="cellIs" priority="4265" operator="equal" id="{B71279F3-EF30-4FBB-A6CC-21A7D06F9EE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66" operator="equal" id="{EF7E8C19-6443-49BF-BB3D-53A1480254A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W167 Z167</xm:sqref>
        </x14:conditionalFormatting>
        <x14:conditionalFormatting xmlns:xm="http://schemas.microsoft.com/office/excel/2006/main">
          <x14:cfRule type="cellIs" priority="4268" operator="equal" id="{5BDD39C6-5AAC-4DE8-83AA-5F3E0C1AEF3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69" operator="equal" id="{8F1D95D4-41FF-4B4E-A63E-EB2C3C6DF64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R167</xm:sqref>
        </x14:conditionalFormatting>
        <x14:conditionalFormatting xmlns:xm="http://schemas.microsoft.com/office/excel/2006/main">
          <x14:cfRule type="cellIs" priority="4247" operator="equal" id="{A70B4A35-3EB1-460E-A883-2D36224454C3}">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M19</xm:sqref>
        </x14:conditionalFormatting>
        <x14:conditionalFormatting xmlns:xm="http://schemas.microsoft.com/office/excel/2006/main">
          <x14:cfRule type="cellIs" priority="4256" operator="equal" id="{34281420-7683-44CB-84EB-FB6E244C860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257" operator="equal" id="{BDA66033-D521-4401-8ED0-B39949A647C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58" operator="equal" id="{2D0E7068-1951-4194-A7DC-984F787AEA1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M19</xm:sqref>
        </x14:conditionalFormatting>
        <x14:conditionalFormatting xmlns:xm="http://schemas.microsoft.com/office/excel/2006/main">
          <x14:cfRule type="cellIs" priority="4248" operator="equal" id="{6B42BDBA-4F3F-4A01-951F-A90856A3FB8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M19</xm:sqref>
        </x14:conditionalFormatting>
        <x14:conditionalFormatting xmlns:xm="http://schemas.microsoft.com/office/excel/2006/main">
          <x14:cfRule type="cellIs" priority="4246" operator="equal" id="{C4B78F91-D6AC-42EC-877C-C34695D95007}">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O19</xm:sqref>
        </x14:conditionalFormatting>
        <x14:conditionalFormatting xmlns:xm="http://schemas.microsoft.com/office/excel/2006/main">
          <x14:cfRule type="cellIs" priority="4252" operator="equal" id="{841CB1C9-1AE6-47DA-AD0A-6973E9BDF3D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253" operator="equal" id="{E2C4946C-ECC7-456B-9CD8-AA36386A7B5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254" operator="equal" id="{E4C613C3-DF46-46E6-BC84-62DD6C36E4D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55" operator="equal" id="{C2EE5FFB-C8E7-4177-B740-103692D29F4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O19</xm:sqref>
        </x14:conditionalFormatting>
        <x14:conditionalFormatting xmlns:xm="http://schemas.microsoft.com/office/excel/2006/main">
          <x14:cfRule type="cellIs" priority="4244" operator="equal" id="{778E0553-7A76-4463-BB2A-367A6B00F60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Z19 W19 R19</xm:sqref>
        </x14:conditionalFormatting>
        <x14:conditionalFormatting xmlns:xm="http://schemas.microsoft.com/office/excel/2006/main">
          <x14:cfRule type="cellIs" priority="4245" operator="equal" id="{04FD5190-F5B8-4596-A175-4B0036FFDA7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Z19 R19</xm:sqref>
        </x14:conditionalFormatting>
        <x14:conditionalFormatting xmlns:xm="http://schemas.microsoft.com/office/excel/2006/main">
          <x14:cfRule type="cellIs" priority="4250" operator="equal" id="{380837D8-9D65-48C7-AEA3-3643FEA9DFE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51" operator="equal" id="{A7C32ACB-71A1-4363-B4D5-163345C09FD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R19 Z19</xm:sqref>
        </x14:conditionalFormatting>
        <x14:conditionalFormatting xmlns:xm="http://schemas.microsoft.com/office/excel/2006/main">
          <x14:cfRule type="cellIs" priority="4259" operator="equal" id="{73F761D3-E61B-481E-A701-E1D82F20AE8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60" operator="equal" id="{9D2F1CB1-1C15-418B-AFEA-60A7C155936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W19</xm:sqref>
        </x14:conditionalFormatting>
        <x14:conditionalFormatting xmlns:xm="http://schemas.microsoft.com/office/excel/2006/main">
          <x14:cfRule type="cellIs" priority="4249" operator="equal" id="{0D213D83-24ED-4519-8516-35D0EB68173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W19</xm:sqref>
        </x14:conditionalFormatting>
        <x14:conditionalFormatting xmlns:xm="http://schemas.microsoft.com/office/excel/2006/main">
          <x14:cfRule type="cellIs" priority="4229" operator="equal" id="{27B6D6AD-E92D-4BC3-B370-4DBC4D34DC1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M256</xm:sqref>
        </x14:conditionalFormatting>
        <x14:conditionalFormatting xmlns:xm="http://schemas.microsoft.com/office/excel/2006/main">
          <x14:cfRule type="cellIs" priority="4233" operator="equal" id="{1A50523B-D46A-435B-B5AD-C787565ABF4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234" operator="equal" id="{9831816A-80D4-48CC-9A3E-87D18F4B8B6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35" operator="equal" id="{430D5129-DC43-4D88-8E4A-C5203DD84C1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M256</xm:sqref>
        </x14:conditionalFormatting>
        <x14:conditionalFormatting xmlns:xm="http://schemas.microsoft.com/office/excel/2006/main">
          <x14:cfRule type="cellIs" priority="4232" operator="equal" id="{023E3502-F265-4802-8421-A4D14580FD4E}">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M256</xm:sqref>
        </x14:conditionalFormatting>
        <x14:conditionalFormatting xmlns:xm="http://schemas.microsoft.com/office/excel/2006/main">
          <x14:cfRule type="cellIs" priority="4240" operator="equal" id="{739C7DD5-3BAF-4A94-AB40-2D28DB97621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241" operator="equal" id="{72B6872A-969D-43DA-9266-1BC92032587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242" operator="equal" id="{D07836AD-1EE5-44C0-B093-0B2B7ADF298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43" operator="equal" id="{3DFCB7D7-FB09-4B21-8E6D-8A3A6176EB5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O256</xm:sqref>
        </x14:conditionalFormatting>
        <x14:conditionalFormatting xmlns:xm="http://schemas.microsoft.com/office/excel/2006/main">
          <x14:cfRule type="cellIs" priority="4228" operator="equal" id="{424CFE6D-C1D2-4DFC-BE2A-F983DA2F1861}">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O256</xm:sqref>
        </x14:conditionalFormatting>
        <x14:conditionalFormatting xmlns:xm="http://schemas.microsoft.com/office/excel/2006/main">
          <x14:cfRule type="cellIs" priority="4226" operator="equal" id="{C37C70DF-9D3E-43D2-9ED1-78590AADF1C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R256 W256 Z256</xm:sqref>
        </x14:conditionalFormatting>
        <x14:conditionalFormatting xmlns:xm="http://schemas.microsoft.com/office/excel/2006/main">
          <x14:cfRule type="cellIs" priority="4227" operator="equal" id="{93494D6B-4F9E-4E75-B720-7C05C7101BE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W256 R256 Z256</xm:sqref>
        </x14:conditionalFormatting>
        <x14:conditionalFormatting xmlns:xm="http://schemas.microsoft.com/office/excel/2006/main">
          <x14:cfRule type="cellIs" priority="4230" operator="equal" id="{B81A18A9-1D23-4889-964D-F94E18A3227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31" operator="equal" id="{FBFEBC2B-5BBA-472B-A260-415F9A5703C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R256</xm:sqref>
        </x14:conditionalFormatting>
        <x14:conditionalFormatting xmlns:xm="http://schemas.microsoft.com/office/excel/2006/main">
          <x14:cfRule type="cellIs" priority="4238" operator="equal" id="{BC7592CA-F00A-4ECB-869D-CFFFACAE56A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39" operator="equal" id="{E8872D69-4BFF-48DE-AB31-E88114B8992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W256</xm:sqref>
        </x14:conditionalFormatting>
        <x14:conditionalFormatting xmlns:xm="http://schemas.microsoft.com/office/excel/2006/main">
          <x14:cfRule type="cellIs" priority="4236" operator="equal" id="{2FCBD154-ABAA-4E8B-A283-98AE493BCBF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37" operator="equal" id="{8FE2EE6B-5CD8-4C01-8C3C-6C632745B35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Z256</xm:sqref>
        </x14:conditionalFormatting>
        <x14:conditionalFormatting xmlns:xm="http://schemas.microsoft.com/office/excel/2006/main">
          <x14:cfRule type="cellIs" priority="4225" operator="equal" id="{83014D83-6F62-45B8-877F-19AC16EFCD19}">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M307</xm:sqref>
        </x14:conditionalFormatting>
        <x14:conditionalFormatting xmlns:xm="http://schemas.microsoft.com/office/excel/2006/main">
          <x14:cfRule type="cellIs" priority="4224" operator="equal" id="{AE629E23-AA2A-4C9D-996A-68218CBCDBF3}">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O307</xm:sqref>
        </x14:conditionalFormatting>
        <x14:conditionalFormatting xmlns:xm="http://schemas.microsoft.com/office/excel/2006/main">
          <x14:cfRule type="cellIs" priority="4222" operator="equal" id="{40C7FF77-F4E1-4043-B3A6-DBF63F063F8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Z307 W307 R307</xm:sqref>
        </x14:conditionalFormatting>
        <x14:conditionalFormatting xmlns:xm="http://schemas.microsoft.com/office/excel/2006/main">
          <x14:cfRule type="cellIs" priority="4223" operator="equal" id="{91171B77-1505-426D-B880-B770A06DD6A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R307 Z307</xm:sqref>
        </x14:conditionalFormatting>
        <x14:conditionalFormatting xmlns:xm="http://schemas.microsoft.com/office/excel/2006/main">
          <x14:cfRule type="cellIs" priority="4221" operator="equal" id="{D1B340B9-F807-4CEB-B890-744DB2E0CBC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W307</xm:sqref>
        </x14:conditionalFormatting>
        <x14:conditionalFormatting xmlns:xm="http://schemas.microsoft.com/office/excel/2006/main">
          <x14:cfRule type="cellIs" priority="4209" operator="equal" id="{D1450BA2-602E-415B-86C6-EF2156A60B6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M307</xm:sqref>
        </x14:conditionalFormatting>
        <x14:conditionalFormatting xmlns:xm="http://schemas.microsoft.com/office/excel/2006/main">
          <x14:cfRule type="cellIs" priority="4216" operator="equal" id="{D1C5E7FC-F09A-4ED6-808A-244C112541E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217" operator="equal" id="{0010FFAF-6062-425D-9F90-9F7C596B802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18" operator="equal" id="{416927D9-E7D3-4CEB-8A22-A835CD7AA3A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M307</xm:sqref>
        </x14:conditionalFormatting>
        <x14:conditionalFormatting xmlns:xm="http://schemas.microsoft.com/office/excel/2006/main">
          <x14:cfRule type="cellIs" priority="4212" operator="equal" id="{0D82E1B9-E76D-414C-B6DB-B6293CA2327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213" operator="equal" id="{CCE81600-03A7-45F3-BCA1-1A2AEDB2E52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214" operator="equal" id="{C1127DB7-28E3-496D-8293-A6B96AB6BC7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15" operator="equal" id="{99ADD217-C205-4E9E-889F-759173410AC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O307</xm:sqref>
        </x14:conditionalFormatting>
        <x14:conditionalFormatting xmlns:xm="http://schemas.microsoft.com/office/excel/2006/main">
          <x14:cfRule type="cellIs" priority="4210" operator="equal" id="{1B5A2941-E281-4588-92EC-A2FB963A898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11" operator="equal" id="{C1CEE154-8E99-406A-A413-AD388E6BB8D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R307</xm:sqref>
        </x14:conditionalFormatting>
        <x14:conditionalFormatting xmlns:xm="http://schemas.microsoft.com/office/excel/2006/main">
          <x14:cfRule type="cellIs" priority="4219" operator="equal" id="{33BEC019-A67E-4A59-9EFC-B214E86228F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20" operator="equal" id="{7021C72B-1006-4AD7-AE2A-472C68BC76A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Z307 W307</xm:sqref>
        </x14:conditionalFormatting>
        <x14:conditionalFormatting xmlns:xm="http://schemas.microsoft.com/office/excel/2006/main">
          <x14:cfRule type="cellIs" priority="4208" operator="equal" id="{24E264D4-A3B9-42CB-B3BB-FCCBE0D40FD1}">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M168</xm:sqref>
        </x14:conditionalFormatting>
        <x14:conditionalFormatting xmlns:xm="http://schemas.microsoft.com/office/excel/2006/main">
          <x14:cfRule type="cellIs" priority="4207" operator="equal" id="{EA5E9E78-F4B3-4F32-BBE8-EBBE1EA4F8CC}">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O168</xm:sqref>
        </x14:conditionalFormatting>
        <x14:conditionalFormatting xmlns:xm="http://schemas.microsoft.com/office/excel/2006/main">
          <x14:cfRule type="cellIs" priority="4205" operator="equal" id="{56195A1E-98D2-4DA0-847B-B6E6EB801C6B}">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Z168 W168 R168</xm:sqref>
        </x14:conditionalFormatting>
        <x14:conditionalFormatting xmlns:xm="http://schemas.microsoft.com/office/excel/2006/main">
          <x14:cfRule type="cellIs" priority="4206" operator="equal" id="{E9D7ABBC-554E-47D0-BCD1-BBE3389405A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R168 Z168</xm:sqref>
        </x14:conditionalFormatting>
        <x14:conditionalFormatting xmlns:xm="http://schemas.microsoft.com/office/excel/2006/main">
          <x14:cfRule type="cellIs" priority="4204" operator="equal" id="{B1DE7ECB-07A2-449C-816F-95CE137DE76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W168</xm:sqref>
        </x14:conditionalFormatting>
        <x14:conditionalFormatting xmlns:xm="http://schemas.microsoft.com/office/excel/2006/main">
          <x14:cfRule type="cellIs" priority="4192" operator="equal" id="{BFF0A764-01E1-4BA7-8A80-03A0B974F0E1}">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M168</xm:sqref>
        </x14:conditionalFormatting>
        <x14:conditionalFormatting xmlns:xm="http://schemas.microsoft.com/office/excel/2006/main">
          <x14:cfRule type="cellIs" priority="4199" operator="equal" id="{1F5F1EDE-C7A0-4481-B058-DECD4B939AD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200" operator="equal" id="{F8E5AA79-9F58-4B26-9838-FC11BEE70C8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01" operator="equal" id="{A40C3DED-CB53-4FCC-8867-66B41C8A9F6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M168</xm:sqref>
        </x14:conditionalFormatting>
        <x14:conditionalFormatting xmlns:xm="http://schemas.microsoft.com/office/excel/2006/main">
          <x14:cfRule type="cellIs" priority="4195" operator="equal" id="{A5FBB244-CFF8-4710-AC49-A4788E8CFF2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196" operator="equal" id="{F2866BDD-491E-479E-9ABE-DD85F12CCB7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197" operator="equal" id="{17D076F7-05D4-4C8B-AC5A-A41ACCABE89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98" operator="equal" id="{3D99E246-F00A-42D5-82A8-18F194F1BD2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O168</xm:sqref>
        </x14:conditionalFormatting>
        <x14:conditionalFormatting xmlns:xm="http://schemas.microsoft.com/office/excel/2006/main">
          <x14:cfRule type="cellIs" priority="4193" operator="equal" id="{BB726562-C319-4BD1-AE37-34D718A8DD8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94" operator="equal" id="{5F24CEFD-6F89-4296-8089-A1D31D5BE48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R168</xm:sqref>
        </x14:conditionalFormatting>
        <x14:conditionalFormatting xmlns:xm="http://schemas.microsoft.com/office/excel/2006/main">
          <x14:cfRule type="cellIs" priority="4202" operator="equal" id="{031E3324-850C-4EC6-A4E8-F03AAC61F0C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03" operator="equal" id="{BDC5646D-AB84-43FE-9F58-37F0410D0AB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Z168 W168</xm:sqref>
        </x14:conditionalFormatting>
        <x14:conditionalFormatting xmlns:xm="http://schemas.microsoft.com/office/excel/2006/main">
          <x14:cfRule type="cellIs" priority="4191" operator="equal" id="{D7BE3ABA-116C-4C86-8377-CD121F421FBA}">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M336</xm:sqref>
        </x14:conditionalFormatting>
        <x14:conditionalFormatting xmlns:xm="http://schemas.microsoft.com/office/excel/2006/main">
          <x14:cfRule type="cellIs" priority="4190" operator="equal" id="{4F31A397-5315-4B91-91B4-72E96950F666}">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O336</xm:sqref>
        </x14:conditionalFormatting>
        <x14:conditionalFormatting xmlns:xm="http://schemas.microsoft.com/office/excel/2006/main">
          <x14:cfRule type="cellIs" priority="4188" operator="equal" id="{92AB0B5C-ED51-4139-BC6D-A75B77322F1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Z336 W336 R336</xm:sqref>
        </x14:conditionalFormatting>
        <x14:conditionalFormatting xmlns:xm="http://schemas.microsoft.com/office/excel/2006/main">
          <x14:cfRule type="cellIs" priority="4189" operator="equal" id="{82998C60-367D-4371-AFBA-1B13A52AAEF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R336 Z336</xm:sqref>
        </x14:conditionalFormatting>
        <x14:conditionalFormatting xmlns:xm="http://schemas.microsoft.com/office/excel/2006/main">
          <x14:cfRule type="cellIs" priority="4187" operator="equal" id="{DE1E4836-9845-4934-AEE2-3B510E1DDBB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W336</xm:sqref>
        </x14:conditionalFormatting>
        <x14:conditionalFormatting xmlns:xm="http://schemas.microsoft.com/office/excel/2006/main">
          <x14:cfRule type="cellIs" priority="4175" operator="equal" id="{E9C67D8B-B69A-43A9-A365-0954DDEEEDF1}">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M336</xm:sqref>
        </x14:conditionalFormatting>
        <x14:conditionalFormatting xmlns:xm="http://schemas.microsoft.com/office/excel/2006/main">
          <x14:cfRule type="cellIs" priority="4182" operator="equal" id="{433D3B0D-9C65-429D-8334-9DFDD9E2592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183" operator="equal" id="{B8027BD0-410A-4D6D-9776-D2BCC04D944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84" operator="equal" id="{A1DABA25-560E-479B-B66C-E60B39BD234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M336</xm:sqref>
        </x14:conditionalFormatting>
        <x14:conditionalFormatting xmlns:xm="http://schemas.microsoft.com/office/excel/2006/main">
          <x14:cfRule type="cellIs" priority="4178" operator="equal" id="{9A2F222F-40C4-4597-A37A-0233A62EAD9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179" operator="equal" id="{8F6356B6-3A36-4BCB-ADE6-3AE3BFDA6EC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180" operator="equal" id="{FC440527-A6DB-4E86-949B-EF4907BC1C1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81" operator="equal" id="{33FDCC67-E15E-455B-8D6F-26198A273D5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O336</xm:sqref>
        </x14:conditionalFormatting>
        <x14:conditionalFormatting xmlns:xm="http://schemas.microsoft.com/office/excel/2006/main">
          <x14:cfRule type="cellIs" priority="4176" operator="equal" id="{6DD5026C-2138-4084-B481-52E97ACB3CD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77" operator="equal" id="{FDB774D4-9873-4933-A271-F274A8A1DE8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R336</xm:sqref>
        </x14:conditionalFormatting>
        <x14:conditionalFormatting xmlns:xm="http://schemas.microsoft.com/office/excel/2006/main">
          <x14:cfRule type="cellIs" priority="4185" operator="equal" id="{4B7D46A5-7070-4E62-A7F6-E3E17E4F1D2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86" operator="equal" id="{E6D86F74-79C0-4D6B-9830-F8FB50F5883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Z336 W336</xm:sqref>
        </x14:conditionalFormatting>
        <x14:conditionalFormatting xmlns:xm="http://schemas.microsoft.com/office/excel/2006/main">
          <x14:cfRule type="cellIs" priority="4174" operator="equal" id="{30CECEAE-08C2-4E1B-B133-D15F7802D7E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M48</xm:sqref>
        </x14:conditionalFormatting>
        <x14:conditionalFormatting xmlns:xm="http://schemas.microsoft.com/office/excel/2006/main">
          <x14:cfRule type="cellIs" priority="4173" operator="equal" id="{2C814574-51BB-48CC-961C-19A09FA95F16}">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O48</xm:sqref>
        </x14:conditionalFormatting>
        <x14:conditionalFormatting xmlns:xm="http://schemas.microsoft.com/office/excel/2006/main">
          <x14:cfRule type="cellIs" priority="4171" operator="equal" id="{253B2420-2488-4140-9905-398296002C0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Z48 R48</xm:sqref>
        </x14:conditionalFormatting>
        <x14:conditionalFormatting xmlns:xm="http://schemas.microsoft.com/office/excel/2006/main">
          <x14:cfRule type="cellIs" priority="4172" operator="equal" id="{AF70BE3E-3A5C-429E-B040-0640EFED94D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Z48 R48</xm:sqref>
        </x14:conditionalFormatting>
        <x14:conditionalFormatting xmlns:xm="http://schemas.microsoft.com/office/excel/2006/main">
          <x14:cfRule type="cellIs" priority="4166" operator="equal" id="{B15CB69C-3C15-4DFD-AE85-4B57CA771FF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167" operator="equal" id="{38DF342C-C578-4CAE-8AA4-F4068355B76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68" operator="equal" id="{20A5FD14-1BE3-4BE2-884A-D7275844DFD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M48</xm:sqref>
        </x14:conditionalFormatting>
        <x14:conditionalFormatting xmlns:xm="http://schemas.microsoft.com/office/excel/2006/main">
          <x14:cfRule type="cellIs" priority="4162" operator="equal" id="{92FA1F95-5A54-442B-B1CA-08C9CCD50B6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163" operator="equal" id="{62DD9884-1A81-4593-BEFC-B6502756628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164" operator="equal" id="{5EC319C4-E45F-4049-9990-B7FF6D72306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65" operator="equal" id="{5CE5B36C-7DD0-4B15-8AB2-D38CF75363D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O48</xm:sqref>
        </x14:conditionalFormatting>
        <x14:conditionalFormatting xmlns:xm="http://schemas.microsoft.com/office/excel/2006/main">
          <x14:cfRule type="cellIs" priority="4160" operator="equal" id="{E1A2748F-745C-4663-BC65-B54CBBA8BFC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61" operator="equal" id="{D80EF910-2C90-4F4F-BBCB-6B27771DEC1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R48 Z48</xm:sqref>
        </x14:conditionalFormatting>
        <x14:conditionalFormatting xmlns:xm="http://schemas.microsoft.com/office/excel/2006/main">
          <x14:cfRule type="cellIs" priority="4158" operator="equal" id="{3B09D03F-27BE-4946-BC89-27085DA2147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M48</xm:sqref>
        </x14:conditionalFormatting>
        <x14:conditionalFormatting xmlns:xm="http://schemas.microsoft.com/office/excel/2006/main">
          <x14:cfRule type="cellIs" priority="4157" operator="equal" id="{8611178B-C548-4246-9161-1C078695B7B7}">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M169</xm:sqref>
        </x14:conditionalFormatting>
        <x14:conditionalFormatting xmlns:xm="http://schemas.microsoft.com/office/excel/2006/main">
          <x14:cfRule type="cellIs" priority="4156" operator="equal" id="{FAFA1FDD-30D0-4068-A335-E2AB696C213B}">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O169</xm:sqref>
        </x14:conditionalFormatting>
        <x14:conditionalFormatting xmlns:xm="http://schemas.microsoft.com/office/excel/2006/main">
          <x14:cfRule type="cellIs" priority="4154" operator="equal" id="{94D8DC7B-2404-439F-81AE-ACD2971E2A4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R169</xm:sqref>
        </x14:conditionalFormatting>
        <x14:conditionalFormatting xmlns:xm="http://schemas.microsoft.com/office/excel/2006/main">
          <x14:cfRule type="cellIs" priority="4155" operator="equal" id="{66F27C39-1BB7-4609-B153-8EDC1B1BF78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R169</xm:sqref>
        </x14:conditionalFormatting>
        <x14:conditionalFormatting xmlns:xm="http://schemas.microsoft.com/office/excel/2006/main">
          <x14:cfRule type="cellIs" priority="4144" operator="equal" id="{2F84EF73-DBF7-475D-8322-AA923EA79922}">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M169</xm:sqref>
        </x14:conditionalFormatting>
        <x14:conditionalFormatting xmlns:xm="http://schemas.microsoft.com/office/excel/2006/main">
          <x14:cfRule type="cellIs" priority="4151" operator="equal" id="{560C6152-4264-4431-BA76-B3A29F9FF31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152" operator="equal" id="{C1088830-9C83-412A-9590-C22F967AA80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53" operator="equal" id="{336F6C05-8D03-4A40-9AEA-517A0B8097A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M169</xm:sqref>
        </x14:conditionalFormatting>
        <x14:conditionalFormatting xmlns:xm="http://schemas.microsoft.com/office/excel/2006/main">
          <x14:cfRule type="cellIs" priority="4147" operator="equal" id="{AA57FCE7-72DB-408C-B33A-F7B76410338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148" operator="equal" id="{D5D4F016-3664-48B0-8D4E-33F1C13453F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149" operator="equal" id="{A6934F5A-5091-4456-B57D-162B31148D9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50" operator="equal" id="{4A05D68C-2AEF-4C24-BAA8-8CDA07153BB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O169</xm:sqref>
        </x14:conditionalFormatting>
        <x14:conditionalFormatting xmlns:xm="http://schemas.microsoft.com/office/excel/2006/main">
          <x14:cfRule type="cellIs" priority="4145" operator="equal" id="{853731D8-AF58-4632-9F4D-20C8061D304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46" operator="equal" id="{125D051B-E8C1-4688-8511-FE955763888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R169</xm:sqref>
        </x14:conditionalFormatting>
        <x14:conditionalFormatting xmlns:xm="http://schemas.microsoft.com/office/excel/2006/main">
          <x14:cfRule type="cellIs" priority="4141" operator="equal" id="{44EF73AD-D258-4691-B8E9-843344CEC3A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M229</xm:sqref>
        </x14:conditionalFormatting>
        <x14:conditionalFormatting xmlns:xm="http://schemas.microsoft.com/office/excel/2006/main">
          <x14:cfRule type="cellIs" priority="4140" operator="equal" id="{6D374082-EBDA-4381-AA4A-81F4E88101FF}">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O229</xm:sqref>
        </x14:conditionalFormatting>
        <x14:conditionalFormatting xmlns:xm="http://schemas.microsoft.com/office/excel/2006/main">
          <x14:cfRule type="cellIs" priority="4138" operator="equal" id="{E5EFFE62-2E89-462A-B04C-B4B0E8075E7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Z229 R229 W229</xm:sqref>
        </x14:conditionalFormatting>
        <x14:conditionalFormatting xmlns:xm="http://schemas.microsoft.com/office/excel/2006/main">
          <x14:cfRule type="cellIs" priority="4139" operator="equal" id="{DF5E4070-1346-4258-A530-8935D595407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Z229 R229</xm:sqref>
        </x14:conditionalFormatting>
        <x14:conditionalFormatting xmlns:xm="http://schemas.microsoft.com/office/excel/2006/main">
          <x14:cfRule type="cellIs" priority="4142" operator="equal" id="{201F1622-5A33-4EE9-9E42-F34F70A167F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43" operator="equal" id="{EA0B8963-8629-48DE-B3EB-C2878EE21C5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Z229</xm:sqref>
        </x14:conditionalFormatting>
        <x14:conditionalFormatting xmlns:xm="http://schemas.microsoft.com/office/excel/2006/main">
          <x14:cfRule type="cellIs" priority="4131" operator="equal" id="{42E5F88F-8FD3-429D-8FCB-2C596515FD6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132" operator="equal" id="{33C37457-4F3C-4EE1-AD29-9D4016D1F2C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133" operator="equal" id="{B10496BC-DA7B-4E25-B531-4D5AF1272EF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34" operator="equal" id="{B81A7974-C7D8-40A1-BC64-2DC796464D1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M229</xm:sqref>
        </x14:conditionalFormatting>
        <x14:conditionalFormatting xmlns:xm="http://schemas.microsoft.com/office/excel/2006/main">
          <x14:cfRule type="cellIs" priority="4127" operator="equal" id="{EEC486D5-65F2-4BD8-B8C8-4ED0288EC25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128" operator="equal" id="{8B52B746-9811-40D9-8256-8EF5D99F419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129" operator="equal" id="{29AAF9BF-B582-40BF-928D-713D8D108AB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30" operator="equal" id="{401441FE-1ABC-484E-A52D-35DE42D15DF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O229</xm:sqref>
        </x14:conditionalFormatting>
        <x14:conditionalFormatting xmlns:xm="http://schemas.microsoft.com/office/excel/2006/main">
          <x14:cfRule type="cellIs" priority="4125" operator="equal" id="{00305FFF-AB2A-484B-8E97-CA4F0E36B4C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26" operator="equal" id="{2B3537E0-5617-4EDA-ADC1-CBEC5C45DD7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R229</xm:sqref>
        </x14:conditionalFormatting>
        <x14:conditionalFormatting xmlns:xm="http://schemas.microsoft.com/office/excel/2006/main">
          <x14:cfRule type="cellIs" priority="4135" operator="equal" id="{8F3BECC6-2A18-4782-8E6F-8F77A872BA9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136" operator="equal" id="{5838F959-D816-415D-8DA0-F5BEBA4DF35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37" operator="equal" id="{8106920A-3771-4129-9EFD-B5E50F0F377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W229</xm:sqref>
        </x14:conditionalFormatting>
        <x14:conditionalFormatting xmlns:xm="http://schemas.microsoft.com/office/excel/2006/main">
          <x14:cfRule type="cellIs" priority="4122" operator="equal" id="{E7D9FCC0-014D-4FFA-8A85-95EC1B4BF7C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M258</xm:sqref>
        </x14:conditionalFormatting>
        <x14:conditionalFormatting xmlns:xm="http://schemas.microsoft.com/office/excel/2006/main">
          <x14:cfRule type="cellIs" priority="4121" operator="equal" id="{045806D0-B11F-4D01-B2D0-B66336408CC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O258</xm:sqref>
        </x14:conditionalFormatting>
        <x14:conditionalFormatting xmlns:xm="http://schemas.microsoft.com/office/excel/2006/main">
          <x14:cfRule type="cellIs" priority="4119" operator="equal" id="{FCF3BA4C-7A00-4FE1-AF1D-0F2B4789E64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Z258 R258 W258</xm:sqref>
        </x14:conditionalFormatting>
        <x14:conditionalFormatting xmlns:xm="http://schemas.microsoft.com/office/excel/2006/main">
          <x14:cfRule type="cellIs" priority="4120" operator="equal" id="{B703580C-A4D6-4E95-AD24-D129847B99C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Z258 R258</xm:sqref>
        </x14:conditionalFormatting>
        <x14:conditionalFormatting xmlns:xm="http://schemas.microsoft.com/office/excel/2006/main">
          <x14:cfRule type="cellIs" priority="4123" operator="equal" id="{F14E5023-D2F5-49F1-8948-A053E4BA1DE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24" operator="equal" id="{67CC794E-1145-47A0-8BAD-0149F67970D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Z258</xm:sqref>
        </x14:conditionalFormatting>
        <x14:conditionalFormatting xmlns:xm="http://schemas.microsoft.com/office/excel/2006/main">
          <x14:cfRule type="cellIs" priority="4112" operator="equal" id="{69376930-A897-46DE-BC18-3F086A0F2943}">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113" operator="equal" id="{4A86B97B-F411-40E7-AF2E-1FD8DEA11F2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114" operator="equal" id="{1B14C3F6-6DA1-4F4A-B87D-8E7673F1F20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15" operator="equal" id="{5E803A48-A346-4DDE-9DB3-64346E7130C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M258</xm:sqref>
        </x14:conditionalFormatting>
        <x14:conditionalFormatting xmlns:xm="http://schemas.microsoft.com/office/excel/2006/main">
          <x14:cfRule type="cellIs" priority="4108" operator="equal" id="{C9FF4F44-B0EE-4651-B9DB-FC20C7A5912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109" operator="equal" id="{C4AE52D7-2CB8-47BA-B073-AE58AEB37EB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110" operator="equal" id="{28401618-11F4-46AF-AFFE-D30631CA771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11" operator="equal" id="{94EC59F8-4517-4FC3-8A11-3644118C594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O258</xm:sqref>
        </x14:conditionalFormatting>
        <x14:conditionalFormatting xmlns:xm="http://schemas.microsoft.com/office/excel/2006/main">
          <x14:cfRule type="cellIs" priority="4106" operator="equal" id="{514F19E5-76CD-457B-99B6-DB1242CDA92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07" operator="equal" id="{E3E46EAB-773F-45A1-BAAF-42494414626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R258</xm:sqref>
        </x14:conditionalFormatting>
        <x14:conditionalFormatting xmlns:xm="http://schemas.microsoft.com/office/excel/2006/main">
          <x14:cfRule type="cellIs" priority="4116" operator="equal" id="{25EC9B29-1EB2-45E8-A77D-6BACC7FD780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117" operator="equal" id="{953FAEC3-082A-4712-9029-183AD3FDDC1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18" operator="equal" id="{9A81CBE9-2A9E-41ED-BD37-7419148BE38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W258</xm:sqref>
        </x14:conditionalFormatting>
        <x14:conditionalFormatting xmlns:xm="http://schemas.microsoft.com/office/excel/2006/main">
          <x14:cfRule type="cellIs" priority="4102" operator="equal" id="{115E0A05-EC57-4642-B2B8-F76FD2516E2F}">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M50</xm:sqref>
        </x14:conditionalFormatting>
        <x14:conditionalFormatting xmlns:xm="http://schemas.microsoft.com/office/excel/2006/main">
          <x14:cfRule type="cellIs" priority="4101" operator="equal" id="{F70F1B6F-E875-4531-B84B-6F90BB8B9B7B}">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O50</xm:sqref>
        </x14:conditionalFormatting>
        <x14:conditionalFormatting xmlns:xm="http://schemas.microsoft.com/office/excel/2006/main">
          <x14:cfRule type="cellIs" priority="4099" operator="equal" id="{D276E8E5-A6A4-4603-ADAC-3B9A6B84DAB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Z50 R50 W50</xm:sqref>
        </x14:conditionalFormatting>
        <x14:conditionalFormatting xmlns:xm="http://schemas.microsoft.com/office/excel/2006/main">
          <x14:cfRule type="cellIs" priority="4100" operator="equal" id="{20763015-8895-431A-8167-2DB63B4849C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Z50 R50</xm:sqref>
        </x14:conditionalFormatting>
        <x14:conditionalFormatting xmlns:xm="http://schemas.microsoft.com/office/excel/2006/main">
          <x14:cfRule type="cellIs" priority="4103" operator="equal" id="{66DA4D54-E9D8-4074-BBAE-2D90AF7792B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W50</xm:sqref>
        </x14:conditionalFormatting>
        <x14:conditionalFormatting xmlns:xm="http://schemas.microsoft.com/office/excel/2006/main">
          <x14:cfRule type="cellIs" priority="4104" operator="equal" id="{3DA943CA-82F3-4738-89B6-3F0DDAA7EF0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05" operator="equal" id="{FFF4125D-06A0-47FA-BCF1-D9BB7FE2531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W50</xm:sqref>
        </x14:conditionalFormatting>
        <x14:conditionalFormatting xmlns:xm="http://schemas.microsoft.com/office/excel/2006/main">
          <x14:cfRule type="cellIs" priority="4094" operator="equal" id="{AC51100A-2BA9-4569-8B7C-349438D2C70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95" operator="equal" id="{D492163D-DD0D-4449-BF64-7094C81EB3B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Z50</xm:sqref>
        </x14:conditionalFormatting>
        <x14:conditionalFormatting xmlns:xm="http://schemas.microsoft.com/office/excel/2006/main">
          <x14:cfRule type="cellIs" priority="4096" operator="equal" id="{02025160-17DC-4A8C-93F7-BB84E5A6C6C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W50</xm:sqref>
        </x14:conditionalFormatting>
        <x14:conditionalFormatting xmlns:xm="http://schemas.microsoft.com/office/excel/2006/main">
          <x14:cfRule type="cellIs" priority="4097" operator="equal" id="{57BAB5A1-9394-4E86-9256-717015F62E0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98" operator="equal" id="{2DAEAB07-02B0-4D86-89F4-C81D4416D6E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W50</xm:sqref>
        </x14:conditionalFormatting>
        <x14:conditionalFormatting xmlns:xm="http://schemas.microsoft.com/office/excel/2006/main">
          <x14:cfRule type="cellIs" priority="4090" operator="equal" id="{191411A4-8663-4BBC-B9C5-EDA494823AE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M50</xm:sqref>
        </x14:conditionalFormatting>
        <x14:conditionalFormatting xmlns:xm="http://schemas.microsoft.com/office/excel/2006/main">
          <x14:cfRule type="cellIs" priority="4091" operator="equal" id="{A3842F31-1711-4720-93D9-5A5766871AE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092" operator="equal" id="{AEC6074B-9811-4A70-B056-5685585C876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93" operator="equal" id="{52747202-BC08-484D-9F1E-FBE36614B29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M50</xm:sqref>
        </x14:conditionalFormatting>
        <x14:conditionalFormatting xmlns:xm="http://schemas.microsoft.com/office/excel/2006/main">
          <x14:cfRule type="cellIs" priority="4086" operator="equal" id="{2E3FB539-20CF-487D-BF3B-F4F4B9C1A76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087" operator="equal" id="{7282A3AC-C50D-4530-B0EF-247A2AAC4AE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088" operator="equal" id="{68D5D14A-BAB6-435D-8D5F-358F9F9F158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89" operator="equal" id="{50FD003D-A9FE-428C-A8A7-CD3E2EB7D06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O50</xm:sqref>
        </x14:conditionalFormatting>
        <x14:conditionalFormatting xmlns:xm="http://schemas.microsoft.com/office/excel/2006/main">
          <x14:cfRule type="cellIs" priority="4084" operator="equal" id="{2E5948BE-7485-4CA6-A429-04A50FA9411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85" operator="equal" id="{95E77522-3021-4A5C-BFCF-19D4F3DE40D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R50</xm:sqref>
        </x14:conditionalFormatting>
        <x14:conditionalFormatting xmlns:xm="http://schemas.microsoft.com/office/excel/2006/main">
          <x14:cfRule type="cellIs" priority="4080" operator="equal" id="{38A702C8-389F-4AB4-AF0D-7F511DF06253}">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M230</xm:sqref>
        </x14:conditionalFormatting>
        <x14:conditionalFormatting xmlns:xm="http://schemas.microsoft.com/office/excel/2006/main">
          <x14:cfRule type="cellIs" priority="4079" operator="equal" id="{A5099096-7954-4951-8DE1-CD0C444EAC0D}">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O230</xm:sqref>
        </x14:conditionalFormatting>
        <x14:conditionalFormatting xmlns:xm="http://schemas.microsoft.com/office/excel/2006/main">
          <x14:cfRule type="cellIs" priority="4077" operator="equal" id="{6F4A852C-2875-4A5D-9E77-BF48390E213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R230 W230 Z230</xm:sqref>
        </x14:conditionalFormatting>
        <x14:conditionalFormatting xmlns:xm="http://schemas.microsoft.com/office/excel/2006/main">
          <x14:cfRule type="cellIs" priority="4078" operator="equal" id="{7D648E7E-CE90-481F-A83D-4EFC846A7FF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R230 Z230</xm:sqref>
        </x14:conditionalFormatting>
        <x14:conditionalFormatting xmlns:xm="http://schemas.microsoft.com/office/excel/2006/main">
          <x14:cfRule type="cellIs" priority="4081" operator="equal" id="{91F16EEA-B306-4D8D-AEBE-5CDDEE21620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W230</xm:sqref>
        </x14:conditionalFormatting>
        <x14:conditionalFormatting xmlns:xm="http://schemas.microsoft.com/office/excel/2006/main">
          <x14:cfRule type="cellIs" priority="4082" operator="equal" id="{15F1E426-A296-4152-B5D3-4864093F438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83" operator="equal" id="{76A599B6-26AE-413A-87BD-5389475D5EE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W230</xm:sqref>
        </x14:conditionalFormatting>
        <x14:conditionalFormatting xmlns:xm="http://schemas.microsoft.com/office/excel/2006/main">
          <x14:cfRule type="cellIs" priority="4072" operator="equal" id="{F12E8380-B2F6-4724-AB45-B0698F74D66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73" operator="equal" id="{A1C69692-D766-47F5-A0DC-4FFC914FAD6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Z230</xm:sqref>
        </x14:conditionalFormatting>
        <x14:conditionalFormatting xmlns:xm="http://schemas.microsoft.com/office/excel/2006/main">
          <x14:cfRule type="cellIs" priority="4074" operator="equal" id="{0797EFD5-4346-4783-846F-7E5D5D5C17B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W230</xm:sqref>
        </x14:conditionalFormatting>
        <x14:conditionalFormatting xmlns:xm="http://schemas.microsoft.com/office/excel/2006/main">
          <x14:cfRule type="cellIs" priority="4075" operator="equal" id="{446E0207-C80B-4506-B139-00A8F4C312E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76" operator="equal" id="{37038D33-6785-40EE-8618-0CF4D6525F5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W230</xm:sqref>
        </x14:conditionalFormatting>
        <x14:conditionalFormatting xmlns:xm="http://schemas.microsoft.com/office/excel/2006/main">
          <x14:cfRule type="cellIs" priority="4068" operator="equal" id="{0943CE56-5DD3-4338-96F8-527DCB1A06E8}">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M230</xm:sqref>
        </x14:conditionalFormatting>
        <x14:conditionalFormatting xmlns:xm="http://schemas.microsoft.com/office/excel/2006/main">
          <x14:cfRule type="cellIs" priority="4069" operator="equal" id="{C2ACADBE-2F73-4714-8523-605409F3C87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070" operator="equal" id="{FAE34F3E-CD35-4A1B-9E84-9087C85DC7C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71" operator="equal" id="{11DFEE26-50A6-4B3E-BAD0-395FDE4DD46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M230</xm:sqref>
        </x14:conditionalFormatting>
        <x14:conditionalFormatting xmlns:xm="http://schemas.microsoft.com/office/excel/2006/main">
          <x14:cfRule type="cellIs" priority="4064" operator="equal" id="{73806E19-979A-40BD-A637-097805D3AE9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065" operator="equal" id="{B982CFE3-076B-45BD-9377-0D7274F57B0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066" operator="equal" id="{6A76F1D3-711C-4629-9CFA-7F3421255C7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67" operator="equal" id="{95CFC036-EAB4-413E-AC61-979560E1EFD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O230</xm:sqref>
        </x14:conditionalFormatting>
        <x14:conditionalFormatting xmlns:xm="http://schemas.microsoft.com/office/excel/2006/main">
          <x14:cfRule type="cellIs" priority="4062" operator="equal" id="{BB9C9880-6B3A-482A-9C3A-55428D35E28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63" operator="equal" id="{52D027E5-C070-4910-A1B5-A45BFB2AA42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R230</xm:sqref>
        </x14:conditionalFormatting>
        <x14:conditionalFormatting xmlns:xm="http://schemas.microsoft.com/office/excel/2006/main">
          <x14:cfRule type="cellIs" priority="4058" operator="equal" id="{E325BE5C-C8A0-4547-BC39-C1A025D3F70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M113</xm:sqref>
        </x14:conditionalFormatting>
        <x14:conditionalFormatting xmlns:xm="http://schemas.microsoft.com/office/excel/2006/main">
          <x14:cfRule type="cellIs" priority="4057" operator="equal" id="{93127F15-0044-470B-948E-49EDF5A0BC10}">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O113</xm:sqref>
        </x14:conditionalFormatting>
        <x14:conditionalFormatting xmlns:xm="http://schemas.microsoft.com/office/excel/2006/main">
          <x14:cfRule type="cellIs" priority="4055" operator="equal" id="{70E96653-7E53-46B3-809C-BC3FE1522E2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W113 R113 Z113</xm:sqref>
        </x14:conditionalFormatting>
        <x14:conditionalFormatting xmlns:xm="http://schemas.microsoft.com/office/excel/2006/main">
          <x14:cfRule type="cellIs" priority="4056" operator="equal" id="{41CB67B8-013D-4359-9A54-A56BBC166F2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R113 Z113</xm:sqref>
        </x14:conditionalFormatting>
        <x14:conditionalFormatting xmlns:xm="http://schemas.microsoft.com/office/excel/2006/main">
          <x14:cfRule type="cellIs" priority="4059" operator="equal" id="{81D69206-07E1-4254-A48F-7040BA74FE1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W113</xm:sqref>
        </x14:conditionalFormatting>
        <x14:conditionalFormatting xmlns:xm="http://schemas.microsoft.com/office/excel/2006/main">
          <x14:cfRule type="cellIs" priority="4060" operator="equal" id="{C9302689-83EB-491C-948C-862D9812B60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61" operator="equal" id="{AA41DF94-9F16-49C7-913B-EF95D8C611E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W113</xm:sqref>
        </x14:conditionalFormatting>
        <x14:conditionalFormatting xmlns:xm="http://schemas.microsoft.com/office/excel/2006/main">
          <x14:cfRule type="cellIs" priority="4042" operator="equal" id="{360656D9-4E1A-48FE-83B9-59BAF6F2DC3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043" operator="equal" id="{F3900F6A-4ABC-4FF9-A856-D22D0D38688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044" operator="equal" id="{A646D328-2DFE-4E33-9096-78741AD6871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45" operator="equal" id="{A316A030-05A2-474A-B153-FFA761EEB41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O113</xm:sqref>
        </x14:conditionalFormatting>
        <x14:conditionalFormatting xmlns:xm="http://schemas.microsoft.com/office/excel/2006/main">
          <x14:cfRule type="cellIs" priority="4040" operator="equal" id="{CE868D76-4D02-473C-B0E0-6EE4EB6E7C9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41" operator="equal" id="{B2215D08-67C3-4D53-B83D-902FB0E5131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R113</xm:sqref>
        </x14:conditionalFormatting>
        <x14:conditionalFormatting xmlns:xm="http://schemas.microsoft.com/office/excel/2006/main">
          <x14:cfRule type="cellIs" priority="4050" operator="equal" id="{84EF5692-EB75-4E26-95B4-B0C7A950312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51" operator="equal" id="{2D345EB8-008A-4E1B-BF00-40BAD1183E4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Z113</xm:sqref>
        </x14:conditionalFormatting>
        <x14:conditionalFormatting xmlns:xm="http://schemas.microsoft.com/office/excel/2006/main">
          <x14:cfRule type="cellIs" priority="4052" operator="equal" id="{F4567BE4-23EB-438A-98FE-1F765A9BA96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W113</xm:sqref>
        </x14:conditionalFormatting>
        <x14:conditionalFormatting xmlns:xm="http://schemas.microsoft.com/office/excel/2006/main">
          <x14:cfRule type="cellIs" priority="4053" operator="equal" id="{5A322E48-F38D-4AE1-837C-0A1A693E27F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54" operator="equal" id="{74CCC9CF-1D12-4B7A-901F-5F374E260EA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W113</xm:sqref>
        </x14:conditionalFormatting>
        <x14:conditionalFormatting xmlns:xm="http://schemas.microsoft.com/office/excel/2006/main">
          <x14:cfRule type="cellIs" priority="4046" operator="equal" id="{256CACBD-A12B-45AC-A601-DDFD8E05559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M113</xm:sqref>
        </x14:conditionalFormatting>
        <x14:conditionalFormatting xmlns:xm="http://schemas.microsoft.com/office/excel/2006/main">
          <x14:cfRule type="cellIs" priority="4047" operator="equal" id="{88043843-4EDC-45B7-821E-07487E2D3EA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048" operator="equal" id="{6A2FFCFF-3CBB-4982-BD33-E1B762585D2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49" operator="equal" id="{7198BDBB-A9F2-4D0F-A2B0-70D618E76AB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M113</xm:sqref>
        </x14:conditionalFormatting>
        <x14:conditionalFormatting xmlns:xm="http://schemas.microsoft.com/office/excel/2006/main">
          <x14:cfRule type="cellIs" priority="4035" operator="equal" id="{1488E6E7-1013-4325-998E-E2E21AD5BAF7}">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M142</xm:sqref>
        </x14:conditionalFormatting>
        <x14:conditionalFormatting xmlns:xm="http://schemas.microsoft.com/office/excel/2006/main">
          <x14:cfRule type="cellIs" priority="4036" operator="equal" id="{DAAAA56D-60AD-4F02-99B8-289967B9822E}">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M142</xm:sqref>
        </x14:conditionalFormatting>
        <x14:conditionalFormatting xmlns:xm="http://schemas.microsoft.com/office/excel/2006/main">
          <x14:cfRule type="cellIs" priority="4034" operator="equal" id="{99F25BF4-8ACE-4C4D-AEFC-2BE8C7688F22}">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O142</xm:sqref>
        </x14:conditionalFormatting>
        <x14:conditionalFormatting xmlns:xm="http://schemas.microsoft.com/office/excel/2006/main">
          <x14:cfRule type="cellIs" priority="4032" operator="equal" id="{39CF25E5-0058-44C8-A529-3D3B03F9B0B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R142 W142 Z142</xm:sqref>
        </x14:conditionalFormatting>
        <x14:conditionalFormatting xmlns:xm="http://schemas.microsoft.com/office/excel/2006/main">
          <x14:cfRule type="cellIs" priority="4033" operator="equal" id="{904D9CE6-A820-4717-8EFE-497DDEC090E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Z142 R142</xm:sqref>
        </x14:conditionalFormatting>
        <x14:conditionalFormatting xmlns:xm="http://schemas.microsoft.com/office/excel/2006/main">
          <x14:cfRule type="cellIs" priority="4037" operator="equal" id="{7315140F-5572-48AE-A4C9-6BA39E3FE22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W142</xm:sqref>
        </x14:conditionalFormatting>
        <x14:conditionalFormatting xmlns:xm="http://schemas.microsoft.com/office/excel/2006/main">
          <x14:cfRule type="cellIs" priority="4038" operator="equal" id="{7E835C5A-F664-47E3-BB6C-0AF8ECC969F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39" operator="equal" id="{C8DF5A8A-3FA9-4312-B917-0932BA81F2E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W142</xm:sqref>
        </x14:conditionalFormatting>
        <x14:conditionalFormatting xmlns:xm="http://schemas.microsoft.com/office/excel/2006/main">
          <x14:cfRule type="cellIs" priority="4027" operator="equal" id="{9DCB6418-8E79-453B-AAEE-91D152D9482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28" operator="equal" id="{FD2BCF04-AE54-4685-A9CC-512F2ECAB99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Z142</xm:sqref>
        </x14:conditionalFormatting>
        <x14:conditionalFormatting xmlns:xm="http://schemas.microsoft.com/office/excel/2006/main">
          <x14:cfRule type="cellIs" priority="4029" operator="equal" id="{7F893A80-C11F-4527-A637-44F4EEFA38B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W142</xm:sqref>
        </x14:conditionalFormatting>
        <x14:conditionalFormatting xmlns:xm="http://schemas.microsoft.com/office/excel/2006/main">
          <x14:cfRule type="cellIs" priority="4030" operator="equal" id="{F9624C2D-79CB-4C08-8C5B-D8806E315E5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31" operator="equal" id="{067886C7-0240-45FF-A545-2B06382BBD1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W142</xm:sqref>
        </x14:conditionalFormatting>
        <x14:conditionalFormatting xmlns:xm="http://schemas.microsoft.com/office/excel/2006/main">
          <x14:cfRule type="cellIs" priority="4024" operator="equal" id="{30A04951-7F3D-4D5D-83F4-62AF48EC5B6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025" operator="equal" id="{54DDD117-54D7-4107-8991-AE4D3868968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26" operator="equal" id="{712A0433-4029-4338-8D2B-0F8C6600D2F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M142</xm:sqref>
        </x14:conditionalFormatting>
        <x14:conditionalFormatting xmlns:xm="http://schemas.microsoft.com/office/excel/2006/main">
          <x14:cfRule type="cellIs" priority="4020" operator="equal" id="{EAAA61DD-5239-492F-97D6-3A7892CC853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021" operator="equal" id="{CC8679C4-BF20-4C29-809B-B0E4C836A7B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022" operator="equal" id="{B16466BE-35B5-41D5-BA66-3EB9BC9135E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23" operator="equal" id="{6DAB8549-E322-42F7-91A8-7F1BE2FBF1D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O142</xm:sqref>
        </x14:conditionalFormatting>
        <x14:conditionalFormatting xmlns:xm="http://schemas.microsoft.com/office/excel/2006/main">
          <x14:cfRule type="cellIs" priority="4018" operator="equal" id="{D474E7BD-8B34-451D-B224-0B2CAEB026A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19" operator="equal" id="{59CB2987-3748-4FD3-9B7D-B1C9822A5BC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R142</xm:sqref>
        </x14:conditionalFormatting>
        <x14:conditionalFormatting xmlns:xm="http://schemas.microsoft.com/office/excel/2006/main">
          <x14:cfRule type="cellIs" priority="4013" operator="equal" id="{E6F83078-FBA4-443F-B52B-6E7E9A645E51}">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M310</xm:sqref>
        </x14:conditionalFormatting>
        <x14:conditionalFormatting xmlns:xm="http://schemas.microsoft.com/office/excel/2006/main">
          <x14:cfRule type="cellIs" priority="4014" operator="equal" id="{8EAFD48E-B5F7-4D96-9B0F-B1F71B1A72B4}">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M310</xm:sqref>
        </x14:conditionalFormatting>
        <x14:conditionalFormatting xmlns:xm="http://schemas.microsoft.com/office/excel/2006/main">
          <x14:cfRule type="cellIs" priority="4012" operator="equal" id="{75B92985-853A-420B-8332-E50F2818426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O310</xm:sqref>
        </x14:conditionalFormatting>
        <x14:conditionalFormatting xmlns:xm="http://schemas.microsoft.com/office/excel/2006/main">
          <x14:cfRule type="cellIs" priority="4010" operator="equal" id="{E6306CE0-ADEB-4EEC-A4E2-1053FBB0029E}">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R310 W310 Z310</xm:sqref>
        </x14:conditionalFormatting>
        <x14:conditionalFormatting xmlns:xm="http://schemas.microsoft.com/office/excel/2006/main">
          <x14:cfRule type="cellIs" priority="4011" operator="equal" id="{DBC2B2A4-9EF2-44D0-BB63-1F4753A2BAC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Z310 R310</xm:sqref>
        </x14:conditionalFormatting>
        <x14:conditionalFormatting xmlns:xm="http://schemas.microsoft.com/office/excel/2006/main">
          <x14:cfRule type="cellIs" priority="4015" operator="equal" id="{F8EABCDB-38E1-4D9B-A9C1-093EE492185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W310</xm:sqref>
        </x14:conditionalFormatting>
        <x14:conditionalFormatting xmlns:xm="http://schemas.microsoft.com/office/excel/2006/main">
          <x14:cfRule type="cellIs" priority="4016" operator="equal" id="{B06A6577-D97C-45A4-8BC3-6DEA35AD0D7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17" operator="equal" id="{0AC42952-AEF7-4C62-9C5E-E1D9D6EBFCE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W310</xm:sqref>
        </x14:conditionalFormatting>
        <x14:conditionalFormatting xmlns:xm="http://schemas.microsoft.com/office/excel/2006/main">
          <x14:cfRule type="cellIs" priority="4005" operator="equal" id="{B198733F-F30C-4B97-A674-A215E59EAAB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06" operator="equal" id="{CC60CC43-F076-4C65-A8D5-A4E6B8CB557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Z310</xm:sqref>
        </x14:conditionalFormatting>
        <x14:conditionalFormatting xmlns:xm="http://schemas.microsoft.com/office/excel/2006/main">
          <x14:cfRule type="cellIs" priority="4007" operator="equal" id="{9494A029-B740-4933-86FE-D17C1F67291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W310</xm:sqref>
        </x14:conditionalFormatting>
        <x14:conditionalFormatting xmlns:xm="http://schemas.microsoft.com/office/excel/2006/main">
          <x14:cfRule type="cellIs" priority="4008" operator="equal" id="{A3FF2766-9CE8-4391-BEEC-6D9696C281E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09" operator="equal" id="{F84E6172-CBA0-4940-8C82-F02D9BB18EB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W310</xm:sqref>
        </x14:conditionalFormatting>
        <x14:conditionalFormatting xmlns:xm="http://schemas.microsoft.com/office/excel/2006/main">
          <x14:cfRule type="cellIs" priority="4002" operator="equal" id="{C1066CFF-6090-4CAD-B394-6DF3850A644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003" operator="equal" id="{491BAF85-5F7D-44B7-BC8F-22DEA8C93ED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04" operator="equal" id="{7CB2AEED-98F2-4C00-A1BD-F1D4C7E522F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M310</xm:sqref>
        </x14:conditionalFormatting>
        <x14:conditionalFormatting xmlns:xm="http://schemas.microsoft.com/office/excel/2006/main">
          <x14:cfRule type="cellIs" priority="3998" operator="equal" id="{23739A9A-A4C2-4A91-93BC-8E564E71027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999" operator="equal" id="{43467033-2764-4150-AFCF-6D4483CAC74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000" operator="equal" id="{6B2E2D2C-64C9-4D82-A56D-B921CF61127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001" operator="equal" id="{AA1FFAD8-80E0-4FD4-931A-88A65587FEE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O310</xm:sqref>
        </x14:conditionalFormatting>
        <x14:conditionalFormatting xmlns:xm="http://schemas.microsoft.com/office/excel/2006/main">
          <x14:cfRule type="cellIs" priority="3996" operator="equal" id="{742B4F4F-5230-4402-A949-C695EB9B117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97" operator="equal" id="{D1015A1F-30E6-4406-BF79-62A2C791DDC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R310</xm:sqref>
        </x14:conditionalFormatting>
        <x14:conditionalFormatting xmlns:xm="http://schemas.microsoft.com/office/excel/2006/main">
          <x14:cfRule type="cellIs" priority="3991" operator="equal" id="{A055573F-4D69-48E9-BE68-B8582184F34F}">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M170</xm:sqref>
        </x14:conditionalFormatting>
        <x14:conditionalFormatting xmlns:xm="http://schemas.microsoft.com/office/excel/2006/main">
          <x14:cfRule type="cellIs" priority="3992" operator="equal" id="{CED358B0-B159-45EE-8E82-F7BB9DD6BEC3}">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M170</xm:sqref>
        </x14:conditionalFormatting>
        <x14:conditionalFormatting xmlns:xm="http://schemas.microsoft.com/office/excel/2006/main">
          <x14:cfRule type="cellIs" priority="3990" operator="equal" id="{03CA7F47-8617-4771-B990-2A5A480D6600}">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O170</xm:sqref>
        </x14:conditionalFormatting>
        <x14:conditionalFormatting xmlns:xm="http://schemas.microsoft.com/office/excel/2006/main">
          <x14:cfRule type="cellIs" priority="3988" operator="equal" id="{840E2FCE-F3D5-4156-8C2D-90C302176C9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R170 W170 Z170</xm:sqref>
        </x14:conditionalFormatting>
        <x14:conditionalFormatting xmlns:xm="http://schemas.microsoft.com/office/excel/2006/main">
          <x14:cfRule type="cellIs" priority="3989" operator="equal" id="{F16086E1-88D5-496F-90EF-44457FD426E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Z170 R170</xm:sqref>
        </x14:conditionalFormatting>
        <x14:conditionalFormatting xmlns:xm="http://schemas.microsoft.com/office/excel/2006/main">
          <x14:cfRule type="cellIs" priority="3993" operator="equal" id="{BBB5DE50-4C84-40C2-9A77-A7130B51ED4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W170</xm:sqref>
        </x14:conditionalFormatting>
        <x14:conditionalFormatting xmlns:xm="http://schemas.microsoft.com/office/excel/2006/main">
          <x14:cfRule type="cellIs" priority="3994" operator="equal" id="{4A8BDD3C-1864-4F00-A5BB-5E322714B97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95" operator="equal" id="{8BC9046F-F0E2-437A-A020-9D60D9EF100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W170</xm:sqref>
        </x14:conditionalFormatting>
        <x14:conditionalFormatting xmlns:xm="http://schemas.microsoft.com/office/excel/2006/main">
          <x14:cfRule type="cellIs" priority="3983" operator="equal" id="{5442B801-8650-4855-80FE-E97C2FA18D8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84" operator="equal" id="{697306F8-BBEB-437F-9A10-E9E9D7671E2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Z170</xm:sqref>
        </x14:conditionalFormatting>
        <x14:conditionalFormatting xmlns:xm="http://schemas.microsoft.com/office/excel/2006/main">
          <x14:cfRule type="cellIs" priority="3985" operator="equal" id="{FAFB17FD-CBA1-4B66-872A-5F49052B98F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W170</xm:sqref>
        </x14:conditionalFormatting>
        <x14:conditionalFormatting xmlns:xm="http://schemas.microsoft.com/office/excel/2006/main">
          <x14:cfRule type="cellIs" priority="3986" operator="equal" id="{4550DFE8-CCA2-4084-9207-31655390164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87" operator="equal" id="{B4956E07-3BDC-4634-A21E-1046A253741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W170</xm:sqref>
        </x14:conditionalFormatting>
        <x14:conditionalFormatting xmlns:xm="http://schemas.microsoft.com/office/excel/2006/main">
          <x14:cfRule type="cellIs" priority="3980" operator="equal" id="{B254871A-16FE-45D4-8B4A-CC8B8DA41AB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981" operator="equal" id="{FD21E041-4658-4D9E-9B1F-7EF8F2F28CA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82" operator="equal" id="{1064E793-2D1E-49B8-8EB7-FC647B6AEBE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M170</xm:sqref>
        </x14:conditionalFormatting>
        <x14:conditionalFormatting xmlns:xm="http://schemas.microsoft.com/office/excel/2006/main">
          <x14:cfRule type="cellIs" priority="3976" operator="equal" id="{D36970CD-84A8-451E-BEA0-D36F79ADA36C}">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977" operator="equal" id="{07A8DE3A-B880-43E7-85C3-D7D1F2F73DB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978" operator="equal" id="{5F453C75-4CF1-4D05-B6B5-F3E6B9FE961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79" operator="equal" id="{5E3D5A76-74E2-4523-8336-A0342EE6ACC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O170</xm:sqref>
        </x14:conditionalFormatting>
        <x14:conditionalFormatting xmlns:xm="http://schemas.microsoft.com/office/excel/2006/main">
          <x14:cfRule type="cellIs" priority="3974" operator="equal" id="{8B0DD992-B5EE-4999-82E7-CF7C0EA6E50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75" operator="equal" id="{A91D0478-FF4F-4A18-8447-E24C7BFB911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R170</xm:sqref>
        </x14:conditionalFormatting>
        <x14:conditionalFormatting xmlns:xm="http://schemas.microsoft.com/office/excel/2006/main">
          <x14:cfRule type="cellIs" priority="3969" operator="equal" id="{1C1D05E3-C5AE-4363-9D2D-54046B645E9D}">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M339</xm:sqref>
        </x14:conditionalFormatting>
        <x14:conditionalFormatting xmlns:xm="http://schemas.microsoft.com/office/excel/2006/main">
          <x14:cfRule type="cellIs" priority="3970" operator="equal" id="{A82D7BA6-9C9C-4BB9-B22A-E3C151929EB1}">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M339</xm:sqref>
        </x14:conditionalFormatting>
        <x14:conditionalFormatting xmlns:xm="http://schemas.microsoft.com/office/excel/2006/main">
          <x14:cfRule type="cellIs" priority="3968" operator="equal" id="{9764DDEE-5AF5-4C56-8418-1E40FAA8836B}">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O339</xm:sqref>
        </x14:conditionalFormatting>
        <x14:conditionalFormatting xmlns:xm="http://schemas.microsoft.com/office/excel/2006/main">
          <x14:cfRule type="cellIs" priority="3966" operator="equal" id="{08C379B7-C045-451F-8B18-A3CE7C78B98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R339 W339 Z339</xm:sqref>
        </x14:conditionalFormatting>
        <x14:conditionalFormatting xmlns:xm="http://schemas.microsoft.com/office/excel/2006/main">
          <x14:cfRule type="cellIs" priority="3967" operator="equal" id="{817C42E6-ACEA-439D-B735-1753DDE1AEA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Z339 R339</xm:sqref>
        </x14:conditionalFormatting>
        <x14:conditionalFormatting xmlns:xm="http://schemas.microsoft.com/office/excel/2006/main">
          <x14:cfRule type="cellIs" priority="3971" operator="equal" id="{88CC002D-93EB-4A3A-90F2-A9C2EA9509F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W339</xm:sqref>
        </x14:conditionalFormatting>
        <x14:conditionalFormatting xmlns:xm="http://schemas.microsoft.com/office/excel/2006/main">
          <x14:cfRule type="cellIs" priority="3972" operator="equal" id="{B560F7F9-52A6-4028-9AFA-A1D44BD44A4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73" operator="equal" id="{513E4413-C3B3-4C2D-84AA-0BB330A9620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W339</xm:sqref>
        </x14:conditionalFormatting>
        <x14:conditionalFormatting xmlns:xm="http://schemas.microsoft.com/office/excel/2006/main">
          <x14:cfRule type="cellIs" priority="3961" operator="equal" id="{39F42318-79A0-450E-853B-17AA3CA7D93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62" operator="equal" id="{2013F6D8-BAE3-4CB3-AD11-9D8C423B0A1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Z339</xm:sqref>
        </x14:conditionalFormatting>
        <x14:conditionalFormatting xmlns:xm="http://schemas.microsoft.com/office/excel/2006/main">
          <x14:cfRule type="cellIs" priority="3963" operator="equal" id="{7A7A03D9-615B-437F-B9F6-32DB2F77CC9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W339</xm:sqref>
        </x14:conditionalFormatting>
        <x14:conditionalFormatting xmlns:xm="http://schemas.microsoft.com/office/excel/2006/main">
          <x14:cfRule type="cellIs" priority="3964" operator="equal" id="{8A19BDD1-40B1-4592-BD2C-3BD16926E2A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65" operator="equal" id="{873ACF06-FC9F-402C-836E-2FC6FC22F2C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W339</xm:sqref>
        </x14:conditionalFormatting>
        <x14:conditionalFormatting xmlns:xm="http://schemas.microsoft.com/office/excel/2006/main">
          <x14:cfRule type="cellIs" priority="3958" operator="equal" id="{F4EFBCD5-4B25-4F9A-A0DE-C7B73AC8706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959" operator="equal" id="{ECB40AE2-C35A-4FE5-9BB0-426B7CA1C93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60" operator="equal" id="{B27C7C82-4AAF-4FB9-9DC1-EEE793555B03}">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M339</xm:sqref>
        </x14:conditionalFormatting>
        <x14:conditionalFormatting xmlns:xm="http://schemas.microsoft.com/office/excel/2006/main">
          <x14:cfRule type="cellIs" priority="3954" operator="equal" id="{CB713292-391A-4C7F-9C06-594882BE1BE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955" operator="equal" id="{D859F354-F706-46EF-9765-AAE7B41B347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956" operator="equal" id="{8B12A00D-828F-4EA9-B806-4062BEBC675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57" operator="equal" id="{8FF4C0C8-B28F-4836-ADDF-E88A445A6E5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O339</xm:sqref>
        </x14:conditionalFormatting>
        <x14:conditionalFormatting xmlns:xm="http://schemas.microsoft.com/office/excel/2006/main">
          <x14:cfRule type="cellIs" priority="3952" operator="equal" id="{D2F2AC7C-A776-4684-BFC0-39F1F84E195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53" operator="equal" id="{55350EA9-805D-4E95-9288-0D573E15C2C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R339</xm:sqref>
        </x14:conditionalFormatting>
        <x14:conditionalFormatting xmlns:xm="http://schemas.microsoft.com/office/excel/2006/main">
          <x14:cfRule type="cellIs" priority="3950" operator="equal" id="{D7DB8AEA-A29A-4993-81E5-DBB266560E52}">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M462</xm:sqref>
        </x14:conditionalFormatting>
        <x14:conditionalFormatting xmlns:xm="http://schemas.microsoft.com/office/excel/2006/main">
          <x14:cfRule type="cellIs" priority="3951" operator="equal" id="{AB51DB3F-83F6-497B-AF87-DF7D4EBCB9D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M462</xm:sqref>
        </x14:conditionalFormatting>
        <x14:conditionalFormatting xmlns:xm="http://schemas.microsoft.com/office/excel/2006/main">
          <x14:cfRule type="cellIs" priority="3949" operator="equal" id="{151212BA-A490-4AB2-9471-1F9958A462D3}">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O462</xm:sqref>
        </x14:conditionalFormatting>
        <x14:conditionalFormatting xmlns:xm="http://schemas.microsoft.com/office/excel/2006/main">
          <x14:cfRule type="cellIs" priority="3947" operator="equal" id="{EF7A6A2C-E7B7-459E-82CD-95413F9506F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R462</xm:sqref>
        </x14:conditionalFormatting>
        <x14:conditionalFormatting xmlns:xm="http://schemas.microsoft.com/office/excel/2006/main">
          <x14:cfRule type="cellIs" priority="3948" operator="equal" id="{671CB345-5049-409A-8A57-6DC34C0887C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R462</xm:sqref>
        </x14:conditionalFormatting>
        <x14:conditionalFormatting xmlns:xm="http://schemas.microsoft.com/office/excel/2006/main">
          <x14:cfRule type="cellIs" priority="3944" operator="equal" id="{97F0D525-A617-4CB6-BBD8-1BA063D85DA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945" operator="equal" id="{3BAE99EC-35DC-4876-BF80-61C450A9615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46" operator="equal" id="{127A728B-953E-4FDB-8B80-0D5CD3AF3E63}">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M462</xm:sqref>
        </x14:conditionalFormatting>
        <x14:conditionalFormatting xmlns:xm="http://schemas.microsoft.com/office/excel/2006/main">
          <x14:cfRule type="cellIs" priority="3940" operator="equal" id="{BDB76C3E-25D7-437D-B797-FA4478A741B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941" operator="equal" id="{57C22D88-8444-49B4-953E-7E74C9356D4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942" operator="equal" id="{32AB2349-3378-48EC-833B-D1F5022BBEC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43" operator="equal" id="{714CF2E2-013D-424F-9B7C-43E06E758EA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O462</xm:sqref>
        </x14:conditionalFormatting>
        <x14:conditionalFormatting xmlns:xm="http://schemas.microsoft.com/office/excel/2006/main">
          <x14:cfRule type="cellIs" priority="3938" operator="equal" id="{58AF7FBA-B5C7-492A-B3CC-2755AA9D8BA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39" operator="equal" id="{04F37374-5A5F-4A90-9AA4-3503C2A7CDC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R462</xm:sqref>
        </x14:conditionalFormatting>
        <x14:conditionalFormatting xmlns:xm="http://schemas.microsoft.com/office/excel/2006/main">
          <x14:cfRule type="cellIs" priority="3924" operator="equal" id="{F0345DF2-BC1E-4650-9657-82DEC1D65DD5}">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M23</xm:sqref>
        </x14:conditionalFormatting>
        <x14:conditionalFormatting xmlns:xm="http://schemas.microsoft.com/office/excel/2006/main">
          <x14:cfRule type="cellIs" priority="3931" operator="equal" id="{D866614F-9448-49C0-AF88-FB4617FFA08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M23</xm:sqref>
        </x14:conditionalFormatting>
        <x14:conditionalFormatting xmlns:xm="http://schemas.microsoft.com/office/excel/2006/main">
          <x14:cfRule type="cellIs" priority="3932" operator="equal" id="{4B2D43A4-CC0E-4CE0-AD6E-5046395AD00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933" operator="equal" id="{56B599F7-968D-4A05-9C03-298572885B3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34" operator="equal" id="{1480A400-A286-46A5-BEC2-418DBD57106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M23</xm:sqref>
        </x14:conditionalFormatting>
        <x14:conditionalFormatting xmlns:xm="http://schemas.microsoft.com/office/excel/2006/main">
          <x14:cfRule type="cellIs" priority="3923" operator="equal" id="{5212771F-D129-4B2F-AF51-496ED1EB1EDB}">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O23</xm:sqref>
        </x14:conditionalFormatting>
        <x14:conditionalFormatting xmlns:xm="http://schemas.microsoft.com/office/excel/2006/main">
          <x14:cfRule type="cellIs" priority="3927" operator="equal" id="{FC30E2E6-B912-4A66-BD1E-15670FFF35E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928" operator="equal" id="{EB7CC386-AE7E-488A-9982-8EB11965B84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929" operator="equal" id="{FC85D71E-0439-4661-A398-9C6812E039C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30" operator="equal" id="{03CEBF91-5EA9-4A89-A025-BADB152429E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O23</xm:sqref>
        </x14:conditionalFormatting>
        <x14:conditionalFormatting xmlns:xm="http://schemas.microsoft.com/office/excel/2006/main">
          <x14:cfRule type="cellIs" priority="3921" operator="equal" id="{11149D1A-D5BB-44A5-B046-D0A176DCD2FE}">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Z23 W23 R23</xm:sqref>
        </x14:conditionalFormatting>
        <x14:conditionalFormatting xmlns:xm="http://schemas.microsoft.com/office/excel/2006/main">
          <x14:cfRule type="cellIs" priority="3922" operator="equal" id="{AC809517-E821-43A6-80EC-7D191FA6064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Z23 R23</xm:sqref>
        </x14:conditionalFormatting>
        <x14:conditionalFormatting xmlns:xm="http://schemas.microsoft.com/office/excel/2006/main">
          <x14:cfRule type="cellIs" priority="3925" operator="equal" id="{CE06A5A8-0CC8-40D3-BA66-E375A8B0AB7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26" operator="equal" id="{776F9F33-FFC4-4AB0-A05F-970DDCD3ABC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R23 Z23</xm:sqref>
        </x14:conditionalFormatting>
        <x14:conditionalFormatting xmlns:xm="http://schemas.microsoft.com/office/excel/2006/main">
          <x14:cfRule type="cellIs" priority="3935" operator="equal" id="{74E942A5-3AF5-4210-8836-BBA7E490669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W23</xm:sqref>
        </x14:conditionalFormatting>
        <x14:conditionalFormatting xmlns:xm="http://schemas.microsoft.com/office/excel/2006/main">
          <x14:cfRule type="cellIs" priority="3936" operator="equal" id="{0BD64BF0-55B8-4726-9C4F-CFAEA83095D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37" operator="equal" id="{D759C8FB-5521-4BC4-9501-A50C5F2F54C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W23</xm:sqref>
        </x14:conditionalFormatting>
        <x14:conditionalFormatting xmlns:xm="http://schemas.microsoft.com/office/excel/2006/main">
          <x14:cfRule type="cellIs" priority="3907" operator="equal" id="{4229DBDF-D339-4980-964C-2869988706DE}">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M51</xm:sqref>
        </x14:conditionalFormatting>
        <x14:conditionalFormatting xmlns:xm="http://schemas.microsoft.com/office/excel/2006/main">
          <x14:cfRule type="cellIs" priority="3914" operator="equal" id="{7F0032D2-C3A8-451D-9B44-E4D97AD6E95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M51</xm:sqref>
        </x14:conditionalFormatting>
        <x14:conditionalFormatting xmlns:xm="http://schemas.microsoft.com/office/excel/2006/main">
          <x14:cfRule type="cellIs" priority="3915" operator="equal" id="{0B2A0612-C8EE-4199-B57A-3FA842254A6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916" operator="equal" id="{FE7BD60A-A1E5-49A1-8754-B7AC3352EA9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17" operator="equal" id="{73FE733A-6C9F-4CCB-8191-00C809C1024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M51</xm:sqref>
        </x14:conditionalFormatting>
        <x14:conditionalFormatting xmlns:xm="http://schemas.microsoft.com/office/excel/2006/main">
          <x14:cfRule type="cellIs" priority="3906" operator="equal" id="{C5EB6FA7-6E7A-461F-A6E1-9C95FF998490}">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O51</xm:sqref>
        </x14:conditionalFormatting>
        <x14:conditionalFormatting xmlns:xm="http://schemas.microsoft.com/office/excel/2006/main">
          <x14:cfRule type="cellIs" priority="3910" operator="equal" id="{3C8848E3-CB27-48C2-8895-29DCDACE79F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911" operator="equal" id="{14E030C8-9273-45E3-ADA1-0AD4BEF6776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912" operator="equal" id="{B6B4CABA-7A46-412D-8ECF-5EFA57A013A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13" operator="equal" id="{22D26C64-6E51-4861-BB46-BDBB82BDA3B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O51</xm:sqref>
        </x14:conditionalFormatting>
        <x14:conditionalFormatting xmlns:xm="http://schemas.microsoft.com/office/excel/2006/main">
          <x14:cfRule type="cellIs" priority="3904" operator="equal" id="{C17056EC-6D9F-4328-9211-A2EDDC202AD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Z51 W51 R51</xm:sqref>
        </x14:conditionalFormatting>
        <x14:conditionalFormatting xmlns:xm="http://schemas.microsoft.com/office/excel/2006/main">
          <x14:cfRule type="cellIs" priority="3905" operator="equal" id="{28622B48-9396-4F30-923A-D8644971C34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Z51 R51</xm:sqref>
        </x14:conditionalFormatting>
        <x14:conditionalFormatting xmlns:xm="http://schemas.microsoft.com/office/excel/2006/main">
          <x14:cfRule type="cellIs" priority="3908" operator="equal" id="{6AF796F3-4349-42B8-B648-AF5FDBABB97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09" operator="equal" id="{916A6238-0603-4936-950A-310CEAFA0AE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R51 Z51</xm:sqref>
        </x14:conditionalFormatting>
        <x14:conditionalFormatting xmlns:xm="http://schemas.microsoft.com/office/excel/2006/main">
          <x14:cfRule type="cellIs" priority="3918" operator="equal" id="{80BCC073-AB33-460A-BC4D-012BE4BD7D4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W51</xm:sqref>
        </x14:conditionalFormatting>
        <x14:conditionalFormatting xmlns:xm="http://schemas.microsoft.com/office/excel/2006/main">
          <x14:cfRule type="cellIs" priority="3919" operator="equal" id="{308A15DB-07FB-4514-ACBD-5A6B46156DE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20" operator="equal" id="{CE205670-4E27-43CA-9701-E5096B508FD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W51</xm:sqref>
        </x14:conditionalFormatting>
        <x14:conditionalFormatting xmlns:xm="http://schemas.microsoft.com/office/excel/2006/main">
          <x14:cfRule type="cellIs" priority="3890" operator="equal" id="{C0FDF706-F160-4198-861F-F9E878C48C7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M82</xm:sqref>
        </x14:conditionalFormatting>
        <x14:conditionalFormatting xmlns:xm="http://schemas.microsoft.com/office/excel/2006/main">
          <x14:cfRule type="cellIs" priority="3897" operator="equal" id="{E0793C84-682D-4331-924A-972A35960A9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M82</xm:sqref>
        </x14:conditionalFormatting>
        <x14:conditionalFormatting xmlns:xm="http://schemas.microsoft.com/office/excel/2006/main">
          <x14:cfRule type="cellIs" priority="3898" operator="equal" id="{C10846CC-482C-4703-8D5C-96FB9BB3172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899" operator="equal" id="{0FD8833E-5A43-4F33-9F6D-07FD4F2CADC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00" operator="equal" id="{35989263-E020-4742-A138-5A6A43F1204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M82</xm:sqref>
        </x14:conditionalFormatting>
        <x14:conditionalFormatting xmlns:xm="http://schemas.microsoft.com/office/excel/2006/main">
          <x14:cfRule type="cellIs" priority="3889" operator="equal" id="{BC466FBC-AAF9-43E0-8218-7CB49C40B29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O82</xm:sqref>
        </x14:conditionalFormatting>
        <x14:conditionalFormatting xmlns:xm="http://schemas.microsoft.com/office/excel/2006/main">
          <x14:cfRule type="cellIs" priority="3893" operator="equal" id="{9A094E1A-256A-42B7-BF44-5B0FF19DD1E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894" operator="equal" id="{E419B6D8-2F40-48C9-8E6B-ED1BE9788BA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895" operator="equal" id="{55DA6735-AC6B-4861-B823-46BCAAED5FC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96" operator="equal" id="{A0149C79-A32A-4DA0-BE6D-5855C903CA9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O82</xm:sqref>
        </x14:conditionalFormatting>
        <x14:conditionalFormatting xmlns:xm="http://schemas.microsoft.com/office/excel/2006/main">
          <x14:cfRule type="cellIs" priority="3887" operator="equal" id="{1FAAFA3A-64F2-42E8-9A2A-2BD8DBA9629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Z82 W82 R82</xm:sqref>
        </x14:conditionalFormatting>
        <x14:conditionalFormatting xmlns:xm="http://schemas.microsoft.com/office/excel/2006/main">
          <x14:cfRule type="cellIs" priority="3888" operator="equal" id="{02982A34-C384-4CA6-932B-02D5B9E3AC3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Z82 R82</xm:sqref>
        </x14:conditionalFormatting>
        <x14:conditionalFormatting xmlns:xm="http://schemas.microsoft.com/office/excel/2006/main">
          <x14:cfRule type="cellIs" priority="3891" operator="equal" id="{602FE2FA-1BB8-472D-8A75-2756074AC88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92" operator="equal" id="{992008C9-CEA3-4A1B-9982-6DA2A501D02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R82 Z82</xm:sqref>
        </x14:conditionalFormatting>
        <x14:conditionalFormatting xmlns:xm="http://schemas.microsoft.com/office/excel/2006/main">
          <x14:cfRule type="cellIs" priority="3901" operator="equal" id="{F68E6963-CCDB-46AD-8F29-A6C597DDF4D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W82</xm:sqref>
        </x14:conditionalFormatting>
        <x14:conditionalFormatting xmlns:xm="http://schemas.microsoft.com/office/excel/2006/main">
          <x14:cfRule type="cellIs" priority="3902" operator="equal" id="{EC9053CD-CC29-4366-89B4-A826C4AED43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03" operator="equal" id="{9F8938A6-F29C-4313-BC74-C070F5CAF27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W82</xm:sqref>
        </x14:conditionalFormatting>
        <x14:conditionalFormatting xmlns:xm="http://schemas.microsoft.com/office/excel/2006/main">
          <x14:cfRule type="cellIs" priority="3873" operator="equal" id="{F666A45C-9A34-4FF5-84BB-3E3976181C9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M231</xm:sqref>
        </x14:conditionalFormatting>
        <x14:conditionalFormatting xmlns:xm="http://schemas.microsoft.com/office/excel/2006/main">
          <x14:cfRule type="cellIs" priority="3880" operator="equal" id="{E54A0D59-72D0-4A2A-97FF-F75B72556B43}">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M231</xm:sqref>
        </x14:conditionalFormatting>
        <x14:conditionalFormatting xmlns:xm="http://schemas.microsoft.com/office/excel/2006/main">
          <x14:cfRule type="cellIs" priority="3881" operator="equal" id="{AD6B4028-B445-4CBD-9CFD-D228A9C6F2B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882" operator="equal" id="{3F25BE2A-2983-423D-B7A2-8958E12F247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83" operator="equal" id="{B539EFBC-B45A-484D-A324-B5EE919CBD5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M231</xm:sqref>
        </x14:conditionalFormatting>
        <x14:conditionalFormatting xmlns:xm="http://schemas.microsoft.com/office/excel/2006/main">
          <x14:cfRule type="cellIs" priority="3872" operator="equal" id="{A8CFAFDA-5983-4770-A52E-B166C697354B}">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O231</xm:sqref>
        </x14:conditionalFormatting>
        <x14:conditionalFormatting xmlns:xm="http://schemas.microsoft.com/office/excel/2006/main">
          <x14:cfRule type="cellIs" priority="3876" operator="equal" id="{C5551BBE-00FD-4E35-90F8-B67FE40A554A}">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877" operator="equal" id="{AAB89A3B-0A11-438C-A810-E5D665E1835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878" operator="equal" id="{E3CE2131-D919-479A-8B6A-A057ACFBF87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79" operator="equal" id="{DCA99C3D-E070-4094-8E73-A60166E6695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O231</xm:sqref>
        </x14:conditionalFormatting>
        <x14:conditionalFormatting xmlns:xm="http://schemas.microsoft.com/office/excel/2006/main">
          <x14:cfRule type="cellIs" priority="3870" operator="equal" id="{574E5BB9-C340-4D8C-BE1A-A62580104AA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Z231 W231 R231</xm:sqref>
        </x14:conditionalFormatting>
        <x14:conditionalFormatting xmlns:xm="http://schemas.microsoft.com/office/excel/2006/main">
          <x14:cfRule type="cellIs" priority="3871" operator="equal" id="{5D3EFB26-DE54-4101-8285-A8EF4A920FE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Z231 R231</xm:sqref>
        </x14:conditionalFormatting>
        <x14:conditionalFormatting xmlns:xm="http://schemas.microsoft.com/office/excel/2006/main">
          <x14:cfRule type="cellIs" priority="3874" operator="equal" id="{460CE597-B5A1-4271-B2A3-6E6B9046E27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75" operator="equal" id="{01826217-D13C-45CD-ADBD-1CF1CEAD984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R231 Z231</xm:sqref>
        </x14:conditionalFormatting>
        <x14:conditionalFormatting xmlns:xm="http://schemas.microsoft.com/office/excel/2006/main">
          <x14:cfRule type="cellIs" priority="3884" operator="equal" id="{A6A619C8-9675-4D72-BD1D-1B4F552E3CF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W231</xm:sqref>
        </x14:conditionalFormatting>
        <x14:conditionalFormatting xmlns:xm="http://schemas.microsoft.com/office/excel/2006/main">
          <x14:cfRule type="cellIs" priority="3885" operator="equal" id="{E30247BB-7973-41B7-A708-188A60B10AC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86" operator="equal" id="{80FBBFCF-E416-4C67-A428-274251906B1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W231</xm:sqref>
        </x14:conditionalFormatting>
        <x14:conditionalFormatting xmlns:xm="http://schemas.microsoft.com/office/excel/2006/main">
          <x14:cfRule type="cellIs" priority="3856" operator="equal" id="{381C0247-D755-4A86-9926-33C3551A1531}">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M260</xm:sqref>
        </x14:conditionalFormatting>
        <x14:conditionalFormatting xmlns:xm="http://schemas.microsoft.com/office/excel/2006/main">
          <x14:cfRule type="cellIs" priority="3863" operator="equal" id="{3F4EA72C-9CC6-4D35-B6DA-04435B0DBBD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M260</xm:sqref>
        </x14:conditionalFormatting>
        <x14:conditionalFormatting xmlns:xm="http://schemas.microsoft.com/office/excel/2006/main">
          <x14:cfRule type="cellIs" priority="3864" operator="equal" id="{C9A6E55F-BE10-4E64-8494-BF23E25A6FB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865" operator="equal" id="{DBB23252-9C81-4EF4-99F7-4EE7E7EADF2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66" operator="equal" id="{27CCF507-EAF4-4BD4-806E-AC139B18AC6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M260</xm:sqref>
        </x14:conditionalFormatting>
        <x14:conditionalFormatting xmlns:xm="http://schemas.microsoft.com/office/excel/2006/main">
          <x14:cfRule type="cellIs" priority="3855" operator="equal" id="{3C66AAB1-8497-40CA-8CCF-7C12674205AF}">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O260</xm:sqref>
        </x14:conditionalFormatting>
        <x14:conditionalFormatting xmlns:xm="http://schemas.microsoft.com/office/excel/2006/main">
          <x14:cfRule type="cellIs" priority="3859" operator="equal" id="{13100247-BA7C-43AE-A2CA-9FA92B886F4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860" operator="equal" id="{56D78494-34EE-4F7C-9B40-20DD61FEC65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861" operator="equal" id="{18DD83EB-4BC4-4AFA-AF0F-698FA1B9B3A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62" operator="equal" id="{06E75F03-82F4-4E27-81EC-DF82AB5AC33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O260</xm:sqref>
        </x14:conditionalFormatting>
        <x14:conditionalFormatting xmlns:xm="http://schemas.microsoft.com/office/excel/2006/main">
          <x14:cfRule type="cellIs" priority="3853" operator="equal" id="{04DF5105-F9C1-4729-81E2-1D27E624089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Z260 W260 R260</xm:sqref>
        </x14:conditionalFormatting>
        <x14:conditionalFormatting xmlns:xm="http://schemas.microsoft.com/office/excel/2006/main">
          <x14:cfRule type="cellIs" priority="3854" operator="equal" id="{44806B0B-A719-49D1-8A4C-127D3DC6D82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Z260 R260</xm:sqref>
        </x14:conditionalFormatting>
        <x14:conditionalFormatting xmlns:xm="http://schemas.microsoft.com/office/excel/2006/main">
          <x14:cfRule type="cellIs" priority="3857" operator="equal" id="{0CEF8047-756D-4F3B-B1A9-52F1FB1FDAC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58" operator="equal" id="{CA5EF1BC-4C0C-406A-BA5E-EB602D1FB26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R260 Z260</xm:sqref>
        </x14:conditionalFormatting>
        <x14:conditionalFormatting xmlns:xm="http://schemas.microsoft.com/office/excel/2006/main">
          <x14:cfRule type="cellIs" priority="3867" operator="equal" id="{44BAA8A3-BF63-4C9C-966A-6D78D1F0B3C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W260</xm:sqref>
        </x14:conditionalFormatting>
        <x14:conditionalFormatting xmlns:xm="http://schemas.microsoft.com/office/excel/2006/main">
          <x14:cfRule type="cellIs" priority="3868" operator="equal" id="{1DF01F5C-0253-4556-85E2-8EA9051B897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69" operator="equal" id="{269B8E87-53BC-4CD6-B488-576F1B9AB67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W260</xm:sqref>
        </x14:conditionalFormatting>
        <x14:conditionalFormatting xmlns:xm="http://schemas.microsoft.com/office/excel/2006/main">
          <x14:cfRule type="cellIs" priority="3839" operator="equal" id="{204B63E1-A3DF-41A7-9F6D-AC3C7D7CC84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M114</xm:sqref>
        </x14:conditionalFormatting>
        <x14:conditionalFormatting xmlns:xm="http://schemas.microsoft.com/office/excel/2006/main">
          <x14:cfRule type="cellIs" priority="3846" operator="equal" id="{26B19953-1B5A-482A-BCD5-5D674782633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M114</xm:sqref>
        </x14:conditionalFormatting>
        <x14:conditionalFormatting xmlns:xm="http://schemas.microsoft.com/office/excel/2006/main">
          <x14:cfRule type="cellIs" priority="3847" operator="equal" id="{1B1B526D-6893-48A0-A94B-5E7BEA74F53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848" operator="equal" id="{675A0EB7-C5F4-4123-8B1D-DBD85E4A4FC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49" operator="equal" id="{7385AA8B-32D0-4FEA-BCDC-1FDF4C1B0A6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M114</xm:sqref>
        </x14:conditionalFormatting>
        <x14:conditionalFormatting xmlns:xm="http://schemas.microsoft.com/office/excel/2006/main">
          <x14:cfRule type="cellIs" priority="3838" operator="equal" id="{559B440F-CD62-4075-900E-95F143DA3EE6}">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O114</xm:sqref>
        </x14:conditionalFormatting>
        <x14:conditionalFormatting xmlns:xm="http://schemas.microsoft.com/office/excel/2006/main">
          <x14:cfRule type="cellIs" priority="3842" operator="equal" id="{34BA6501-F956-4D7B-99AE-52399346A71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843" operator="equal" id="{8EB8DCAA-690A-4403-84C2-AF9F814A26F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844" operator="equal" id="{120313C1-6734-4BCC-BEB3-F207F64B50C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45" operator="equal" id="{A4D43102-C379-4CD6-86BA-9CC92D83CAF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O114</xm:sqref>
        </x14:conditionalFormatting>
        <x14:conditionalFormatting xmlns:xm="http://schemas.microsoft.com/office/excel/2006/main">
          <x14:cfRule type="cellIs" priority="3836" operator="equal" id="{6319E6E5-C2BD-4003-85E6-D247DBB6F84C}">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Z114 W114 R114</xm:sqref>
        </x14:conditionalFormatting>
        <x14:conditionalFormatting xmlns:xm="http://schemas.microsoft.com/office/excel/2006/main">
          <x14:cfRule type="cellIs" priority="3837" operator="equal" id="{244E38E7-8B3C-4F22-B3D5-2E7EA0CCA86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Z114 R114</xm:sqref>
        </x14:conditionalFormatting>
        <x14:conditionalFormatting xmlns:xm="http://schemas.microsoft.com/office/excel/2006/main">
          <x14:cfRule type="cellIs" priority="3840" operator="equal" id="{C9B4C873-4769-4D55-8436-6158C58B322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41" operator="equal" id="{9A87EDB1-5E76-4317-9818-4B7CC7C634F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R114 Z114</xm:sqref>
        </x14:conditionalFormatting>
        <x14:conditionalFormatting xmlns:xm="http://schemas.microsoft.com/office/excel/2006/main">
          <x14:cfRule type="cellIs" priority="3850" operator="equal" id="{5606E666-E7F0-407C-BC9D-6E6F6886343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W114</xm:sqref>
        </x14:conditionalFormatting>
        <x14:conditionalFormatting xmlns:xm="http://schemas.microsoft.com/office/excel/2006/main">
          <x14:cfRule type="cellIs" priority="3851" operator="equal" id="{BF56BF4A-5C45-49E9-B8F5-41F2B5A3332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52" operator="equal" id="{C1046123-1E41-447A-802B-DF512442195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W114</xm:sqref>
        </x14:conditionalFormatting>
        <x14:conditionalFormatting xmlns:xm="http://schemas.microsoft.com/office/excel/2006/main">
          <x14:cfRule type="cellIs" priority="3822" operator="equal" id="{A255BF40-C1EC-43E3-B479-DA4DDCE020B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M281</xm:sqref>
        </x14:conditionalFormatting>
        <x14:conditionalFormatting xmlns:xm="http://schemas.microsoft.com/office/excel/2006/main">
          <x14:cfRule type="cellIs" priority="3829" operator="equal" id="{7F08392E-A01F-45B2-AD4E-8169FA9B735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M281</xm:sqref>
        </x14:conditionalFormatting>
        <x14:conditionalFormatting xmlns:xm="http://schemas.microsoft.com/office/excel/2006/main">
          <x14:cfRule type="cellIs" priority="3830" operator="equal" id="{894193C5-820F-45BE-9BC4-232EEB3A528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831" operator="equal" id="{C4DB3CA2-840A-491E-9656-183A05CC2AC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32" operator="equal" id="{06061A11-D2F7-4569-9B68-E164F10DA28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M281</xm:sqref>
        </x14:conditionalFormatting>
        <x14:conditionalFormatting xmlns:xm="http://schemas.microsoft.com/office/excel/2006/main">
          <x14:cfRule type="cellIs" priority="3821" operator="equal" id="{475A6DFA-E112-490A-93A2-516BDF4C7489}">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O281</xm:sqref>
        </x14:conditionalFormatting>
        <x14:conditionalFormatting xmlns:xm="http://schemas.microsoft.com/office/excel/2006/main">
          <x14:cfRule type="cellIs" priority="3825" operator="equal" id="{DD632273-E209-4B2C-AEA0-7EBF9FCF751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826" operator="equal" id="{12AFFF10-256A-42B9-AEB8-14BFE3D75F4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827" operator="equal" id="{1A3B86F9-18EF-40A5-864C-348EA1A461D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28" operator="equal" id="{9FBF21BF-A739-4625-96C3-775995939CC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O281</xm:sqref>
        </x14:conditionalFormatting>
        <x14:conditionalFormatting xmlns:xm="http://schemas.microsoft.com/office/excel/2006/main">
          <x14:cfRule type="cellIs" priority="3819" operator="equal" id="{DB17C123-1F16-4036-BC5C-0EE16902BDBC}">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Z281 W281 R281</xm:sqref>
        </x14:conditionalFormatting>
        <x14:conditionalFormatting xmlns:xm="http://schemas.microsoft.com/office/excel/2006/main">
          <x14:cfRule type="cellIs" priority="3820" operator="equal" id="{B1AD3008-3894-4DB0-A57E-D006D785E92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Z281 R281</xm:sqref>
        </x14:conditionalFormatting>
        <x14:conditionalFormatting xmlns:xm="http://schemas.microsoft.com/office/excel/2006/main">
          <x14:cfRule type="cellIs" priority="3823" operator="equal" id="{9692C363-3DAD-4B5F-AF6D-A5F0F911C42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24" operator="equal" id="{A0AFC1A9-3381-4549-90D1-01B933EB40E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R281 Z281</xm:sqref>
        </x14:conditionalFormatting>
        <x14:conditionalFormatting xmlns:xm="http://schemas.microsoft.com/office/excel/2006/main">
          <x14:cfRule type="cellIs" priority="3833" operator="equal" id="{B8EE04CE-7135-4812-84AF-D3A023A4B97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W281</xm:sqref>
        </x14:conditionalFormatting>
        <x14:conditionalFormatting xmlns:xm="http://schemas.microsoft.com/office/excel/2006/main">
          <x14:cfRule type="cellIs" priority="3834" operator="equal" id="{F4DC090A-0100-4020-BAC3-55E55F55747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35" operator="equal" id="{F4600439-1C28-4BAD-962E-EAA4C41A336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W281</xm:sqref>
        </x14:conditionalFormatting>
        <x14:conditionalFormatting xmlns:xm="http://schemas.microsoft.com/office/excel/2006/main">
          <x14:cfRule type="cellIs" priority="3805" operator="equal" id="{91512FC5-7B15-4903-9224-247565B8EC25}">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M407</xm:sqref>
        </x14:conditionalFormatting>
        <x14:conditionalFormatting xmlns:xm="http://schemas.microsoft.com/office/excel/2006/main">
          <x14:cfRule type="cellIs" priority="3812" operator="equal" id="{A3D7A6BD-8496-4724-9351-C1FD965A888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M407</xm:sqref>
        </x14:conditionalFormatting>
        <x14:conditionalFormatting xmlns:xm="http://schemas.microsoft.com/office/excel/2006/main">
          <x14:cfRule type="cellIs" priority="3813" operator="equal" id="{307C8AE6-B368-4325-9419-96D79C5BD11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814" operator="equal" id="{3293E34B-7103-425C-8694-42CAE11B470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15" operator="equal" id="{10ECA5FA-7785-46B6-83A1-D5C7D4A7856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M407</xm:sqref>
        </x14:conditionalFormatting>
        <x14:conditionalFormatting xmlns:xm="http://schemas.microsoft.com/office/excel/2006/main">
          <x14:cfRule type="cellIs" priority="3804" operator="equal" id="{E0C021C2-4B95-4CF4-A04C-64B3FE5A36DB}">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O407</xm:sqref>
        </x14:conditionalFormatting>
        <x14:conditionalFormatting xmlns:xm="http://schemas.microsoft.com/office/excel/2006/main">
          <x14:cfRule type="cellIs" priority="3808" operator="equal" id="{D06D32FC-E2EC-4583-AE50-1A1A19A1AC6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809" operator="equal" id="{6E80C484-73D0-4B8C-83D9-FFB14700A00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810" operator="equal" id="{48C1F89D-5C0C-4FED-916C-14D2EAD8719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11" operator="equal" id="{519B221F-8678-4222-84EC-36223B13FF9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O407</xm:sqref>
        </x14:conditionalFormatting>
        <x14:conditionalFormatting xmlns:xm="http://schemas.microsoft.com/office/excel/2006/main">
          <x14:cfRule type="cellIs" priority="3802" operator="equal" id="{8571F527-458D-4D37-9650-06B18FE3AF6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Z407 W407 R407</xm:sqref>
        </x14:conditionalFormatting>
        <x14:conditionalFormatting xmlns:xm="http://schemas.microsoft.com/office/excel/2006/main">
          <x14:cfRule type="cellIs" priority="3803" operator="equal" id="{99CE3209-FA66-4E5B-A33B-39D5ED29C11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Z407 R407</xm:sqref>
        </x14:conditionalFormatting>
        <x14:conditionalFormatting xmlns:xm="http://schemas.microsoft.com/office/excel/2006/main">
          <x14:cfRule type="cellIs" priority="3806" operator="equal" id="{C64AA3A4-84AA-4C83-9133-F7DD322E709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07" operator="equal" id="{7ABFD1CE-8567-45FC-B94D-16E3DFA51EA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R407 Z407</xm:sqref>
        </x14:conditionalFormatting>
        <x14:conditionalFormatting xmlns:xm="http://schemas.microsoft.com/office/excel/2006/main">
          <x14:cfRule type="cellIs" priority="3816" operator="equal" id="{18542BD9-917C-42D5-A4BE-40A429693B3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W407</xm:sqref>
        </x14:conditionalFormatting>
        <x14:conditionalFormatting xmlns:xm="http://schemas.microsoft.com/office/excel/2006/main">
          <x14:cfRule type="cellIs" priority="3817" operator="equal" id="{18FEB9EF-5452-4300-9D23-62D1F869485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18" operator="equal" id="{99695FF1-4439-4A80-B900-4A8EA0659D3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W407</xm:sqref>
        </x14:conditionalFormatting>
        <x14:conditionalFormatting xmlns:xm="http://schemas.microsoft.com/office/excel/2006/main">
          <x14:cfRule type="cellIs" priority="3788" operator="equal" id="{D9C58555-B0AF-4129-84CB-95FB278885BF}">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M143</xm:sqref>
        </x14:conditionalFormatting>
        <x14:conditionalFormatting xmlns:xm="http://schemas.microsoft.com/office/excel/2006/main">
          <x14:cfRule type="cellIs" priority="3795" operator="equal" id="{BA6109DC-36DD-43C2-811E-4A6D382D89D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M143</xm:sqref>
        </x14:conditionalFormatting>
        <x14:conditionalFormatting xmlns:xm="http://schemas.microsoft.com/office/excel/2006/main">
          <x14:cfRule type="cellIs" priority="3796" operator="equal" id="{5DAF951B-DEAF-4BD7-A475-8B1F8EBE553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797" operator="equal" id="{84232D0A-3251-4352-887E-9803B5BC902F}">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98" operator="equal" id="{C2F5633F-2B20-4E60-B0D7-22AACD61C85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M143</xm:sqref>
        </x14:conditionalFormatting>
        <x14:conditionalFormatting xmlns:xm="http://schemas.microsoft.com/office/excel/2006/main">
          <x14:cfRule type="cellIs" priority="3787" operator="equal" id="{B32F815D-8C9F-4E62-B174-25082016B552}">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O143</xm:sqref>
        </x14:conditionalFormatting>
        <x14:conditionalFormatting xmlns:xm="http://schemas.microsoft.com/office/excel/2006/main">
          <x14:cfRule type="cellIs" priority="3791" operator="equal" id="{A664B2A9-4E9C-463B-9426-E5346D22443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792" operator="equal" id="{5AF52BBE-8D5D-402C-B58D-409837F4557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793" operator="equal" id="{C81BAB5A-C83D-43C3-8A0B-01DC3931EBB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94" operator="equal" id="{C6077C86-E5B7-4A15-AAAA-67DF4691C88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O143</xm:sqref>
        </x14:conditionalFormatting>
        <x14:conditionalFormatting xmlns:xm="http://schemas.microsoft.com/office/excel/2006/main">
          <x14:cfRule type="cellIs" priority="3785" operator="equal" id="{BC992A2E-7F47-4A89-8292-F95445489FC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Z143 W143 R143</xm:sqref>
        </x14:conditionalFormatting>
        <x14:conditionalFormatting xmlns:xm="http://schemas.microsoft.com/office/excel/2006/main">
          <x14:cfRule type="cellIs" priority="3786" operator="equal" id="{2DBB0EBF-25D6-424C-A1E0-37BABFA4E13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Z143 R143</xm:sqref>
        </x14:conditionalFormatting>
        <x14:conditionalFormatting xmlns:xm="http://schemas.microsoft.com/office/excel/2006/main">
          <x14:cfRule type="cellIs" priority="3789" operator="equal" id="{0E728750-7BF6-43B7-832D-730D4B5C1E8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90" operator="equal" id="{0CB4F033-C762-42F9-8157-AEE6CBC90D9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R143 Z143</xm:sqref>
        </x14:conditionalFormatting>
        <x14:conditionalFormatting xmlns:xm="http://schemas.microsoft.com/office/excel/2006/main">
          <x14:cfRule type="cellIs" priority="3799" operator="equal" id="{C9DB779F-7B01-4158-B2DA-719EDA298C6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W143</xm:sqref>
        </x14:conditionalFormatting>
        <x14:conditionalFormatting xmlns:xm="http://schemas.microsoft.com/office/excel/2006/main">
          <x14:cfRule type="cellIs" priority="3800" operator="equal" id="{0E097E7E-B50C-4EAB-9FC6-C49F0F2C0E4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01" operator="equal" id="{C8C93EA8-F67C-4452-9A9B-45CDB04A5F9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W143</xm:sqref>
        </x14:conditionalFormatting>
        <x14:conditionalFormatting xmlns:xm="http://schemas.microsoft.com/office/excel/2006/main">
          <x14:cfRule type="cellIs" priority="3771" operator="equal" id="{A64F4E51-FDB1-4E35-B500-7D4BA1EAFD83}">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M311</xm:sqref>
        </x14:conditionalFormatting>
        <x14:conditionalFormatting xmlns:xm="http://schemas.microsoft.com/office/excel/2006/main">
          <x14:cfRule type="cellIs" priority="3778" operator="equal" id="{DC50214E-C801-4F77-9BAA-9F29453AA21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M311</xm:sqref>
        </x14:conditionalFormatting>
        <x14:conditionalFormatting xmlns:xm="http://schemas.microsoft.com/office/excel/2006/main">
          <x14:cfRule type="cellIs" priority="3779" operator="equal" id="{AD5299E3-8A18-4CD4-A4EB-32AC08F5F60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780" operator="equal" id="{CAD44653-AD0B-44BB-994E-035EB076FE0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81" operator="equal" id="{02E2EDA0-E993-4230-BB82-C2782127F3F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M311</xm:sqref>
        </x14:conditionalFormatting>
        <x14:conditionalFormatting xmlns:xm="http://schemas.microsoft.com/office/excel/2006/main">
          <x14:cfRule type="cellIs" priority="3770" operator="equal" id="{54DC732E-D6FE-4E4C-8035-63F8E1A36EBD}">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O311</xm:sqref>
        </x14:conditionalFormatting>
        <x14:conditionalFormatting xmlns:xm="http://schemas.microsoft.com/office/excel/2006/main">
          <x14:cfRule type="cellIs" priority="3774" operator="equal" id="{20D20268-7773-4BA0-8E93-1017FB0383D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775" operator="equal" id="{BDA17724-93A7-4400-B65B-463D4E0578E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776" operator="equal" id="{9E023248-85CD-4DAF-8C06-DDCD6DD4AE4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77" operator="equal" id="{306D3DE6-030D-46A0-91CA-AAB6AB438DB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O311</xm:sqref>
        </x14:conditionalFormatting>
        <x14:conditionalFormatting xmlns:xm="http://schemas.microsoft.com/office/excel/2006/main">
          <x14:cfRule type="cellIs" priority="3768" operator="equal" id="{F8B12E5D-DB37-4747-B153-00751687E14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Z311 W311 R311</xm:sqref>
        </x14:conditionalFormatting>
        <x14:conditionalFormatting xmlns:xm="http://schemas.microsoft.com/office/excel/2006/main">
          <x14:cfRule type="cellIs" priority="3769" operator="equal" id="{52EEE090-9173-49C7-9589-9FD9FEFD984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Z311 R311</xm:sqref>
        </x14:conditionalFormatting>
        <x14:conditionalFormatting xmlns:xm="http://schemas.microsoft.com/office/excel/2006/main">
          <x14:cfRule type="cellIs" priority="3772" operator="equal" id="{CA30043F-0CE7-4E25-964D-957CE4A0427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73" operator="equal" id="{8706F7CB-6F1E-44D3-BBEB-D41DD1D994E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R311 Z311</xm:sqref>
        </x14:conditionalFormatting>
        <x14:conditionalFormatting xmlns:xm="http://schemas.microsoft.com/office/excel/2006/main">
          <x14:cfRule type="cellIs" priority="3782" operator="equal" id="{3C753297-8045-49EE-9C6C-3604DDB5AF9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W311</xm:sqref>
        </x14:conditionalFormatting>
        <x14:conditionalFormatting xmlns:xm="http://schemas.microsoft.com/office/excel/2006/main">
          <x14:cfRule type="cellIs" priority="3783" operator="equal" id="{8FD78372-60C1-4160-AB57-099A16E184D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84" operator="equal" id="{332B10E3-BB30-4311-ACD0-79168DEBBD6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W311</xm:sqref>
        </x14:conditionalFormatting>
        <x14:conditionalFormatting xmlns:xm="http://schemas.microsoft.com/office/excel/2006/main">
          <x14:cfRule type="cellIs" priority="3754" operator="equal" id="{9F438B30-35D2-45EF-819C-1D5B15E05B5E}">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M171</xm:sqref>
        </x14:conditionalFormatting>
        <x14:conditionalFormatting xmlns:xm="http://schemas.microsoft.com/office/excel/2006/main">
          <x14:cfRule type="cellIs" priority="3761" operator="equal" id="{A439F0BF-B2D3-473C-AAB5-9D1DA6FD5B0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M171</xm:sqref>
        </x14:conditionalFormatting>
        <x14:conditionalFormatting xmlns:xm="http://schemas.microsoft.com/office/excel/2006/main">
          <x14:cfRule type="cellIs" priority="3762" operator="equal" id="{464AFFD1-E28D-41EC-83B2-854911B1C53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763" operator="equal" id="{21C4451A-F1CD-4BEA-A957-2646A5B1CD2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64" operator="equal" id="{8922A208-F555-42E4-8A1F-25C7FC9485F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M171</xm:sqref>
        </x14:conditionalFormatting>
        <x14:conditionalFormatting xmlns:xm="http://schemas.microsoft.com/office/excel/2006/main">
          <x14:cfRule type="cellIs" priority="3753" operator="equal" id="{72F846CA-0F44-4382-A710-4C760FBC20CC}">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O171</xm:sqref>
        </x14:conditionalFormatting>
        <x14:conditionalFormatting xmlns:xm="http://schemas.microsoft.com/office/excel/2006/main">
          <x14:cfRule type="cellIs" priority="3757" operator="equal" id="{DDC659A9-0FE7-4BB1-B2EE-CD3EB2C5B0E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758" operator="equal" id="{76A31447-A80D-4CBE-9146-4F41D47D7F1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759" operator="equal" id="{77FA2057-BD95-4418-810B-1CD9A23E191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60" operator="equal" id="{34DF8F77-8FD5-47B0-BD0E-091C08F31F2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O171</xm:sqref>
        </x14:conditionalFormatting>
        <x14:conditionalFormatting xmlns:xm="http://schemas.microsoft.com/office/excel/2006/main">
          <x14:cfRule type="cellIs" priority="3751" operator="equal" id="{2EFF3F60-881F-4837-A1D8-44F49514BCA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Z171 W171 R171</xm:sqref>
        </x14:conditionalFormatting>
        <x14:conditionalFormatting xmlns:xm="http://schemas.microsoft.com/office/excel/2006/main">
          <x14:cfRule type="cellIs" priority="3752" operator="equal" id="{D13ECA90-3299-4A76-B5C3-F5F51C072A1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Z171 R171</xm:sqref>
        </x14:conditionalFormatting>
        <x14:conditionalFormatting xmlns:xm="http://schemas.microsoft.com/office/excel/2006/main">
          <x14:cfRule type="cellIs" priority="3755" operator="equal" id="{4771B9AC-EC98-4901-8023-CBF2B57DEA2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56" operator="equal" id="{185CF9B2-641D-4989-87B7-FB24083A005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R171 Z171</xm:sqref>
        </x14:conditionalFormatting>
        <x14:conditionalFormatting xmlns:xm="http://schemas.microsoft.com/office/excel/2006/main">
          <x14:cfRule type="cellIs" priority="3765" operator="equal" id="{139526AE-30A8-43D1-82D7-4625FDDDCCD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W171</xm:sqref>
        </x14:conditionalFormatting>
        <x14:conditionalFormatting xmlns:xm="http://schemas.microsoft.com/office/excel/2006/main">
          <x14:cfRule type="cellIs" priority="3766" operator="equal" id="{821806BA-D4AA-4802-AD89-1F764437F40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67" operator="equal" id="{716DE811-EF82-47AD-BCF2-7591687E400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W171</xm:sqref>
        </x14:conditionalFormatting>
        <x14:conditionalFormatting xmlns:xm="http://schemas.microsoft.com/office/excel/2006/main">
          <x14:cfRule type="cellIs" priority="3737" operator="equal" id="{54F93D4E-ACF9-4A53-B18D-D66893619C8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M340</xm:sqref>
        </x14:conditionalFormatting>
        <x14:conditionalFormatting xmlns:xm="http://schemas.microsoft.com/office/excel/2006/main">
          <x14:cfRule type="cellIs" priority="3744" operator="equal" id="{EAC34470-B55D-46E6-9B8F-17C49D3BC429}">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M340</xm:sqref>
        </x14:conditionalFormatting>
        <x14:conditionalFormatting xmlns:xm="http://schemas.microsoft.com/office/excel/2006/main">
          <x14:cfRule type="cellIs" priority="3745" operator="equal" id="{3FDF61C9-5557-4D25-8D03-2A2DFAFFD91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746" operator="equal" id="{6409DC0B-A12D-4392-BA03-58020547D82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47" operator="equal" id="{F16254A3-C5B7-494C-ABD1-6250355BD6F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M340</xm:sqref>
        </x14:conditionalFormatting>
        <x14:conditionalFormatting xmlns:xm="http://schemas.microsoft.com/office/excel/2006/main">
          <x14:cfRule type="cellIs" priority="3736" operator="equal" id="{49C48F7B-3593-4A6D-9966-B80D6B8207AE}">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O340</xm:sqref>
        </x14:conditionalFormatting>
        <x14:conditionalFormatting xmlns:xm="http://schemas.microsoft.com/office/excel/2006/main">
          <x14:cfRule type="cellIs" priority="3740" operator="equal" id="{9B36C0BA-059D-4C17-A9E8-887F296538CA}">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741" operator="equal" id="{24646164-B47C-4DCD-B818-AAA1768E13F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742" operator="equal" id="{04A752CA-BDAF-4445-BC6A-CC53ACA84EF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43" operator="equal" id="{7FB588D9-4DA1-4251-BD46-6E542E6E166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O340</xm:sqref>
        </x14:conditionalFormatting>
        <x14:conditionalFormatting xmlns:xm="http://schemas.microsoft.com/office/excel/2006/main">
          <x14:cfRule type="cellIs" priority="3734" operator="equal" id="{C4207F7F-978F-496E-AD40-558959FB4D4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Z340 W340 R340</xm:sqref>
        </x14:conditionalFormatting>
        <x14:conditionalFormatting xmlns:xm="http://schemas.microsoft.com/office/excel/2006/main">
          <x14:cfRule type="cellIs" priority="3735" operator="equal" id="{33502FCB-D170-4722-9B55-C32679722B2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Z340 R340</xm:sqref>
        </x14:conditionalFormatting>
        <x14:conditionalFormatting xmlns:xm="http://schemas.microsoft.com/office/excel/2006/main">
          <x14:cfRule type="cellIs" priority="3738" operator="equal" id="{64480223-4F31-40B1-9D59-68F8A0125CC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39" operator="equal" id="{50F890BC-DC72-494F-85C3-F249FA43A4C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R340 Z340</xm:sqref>
        </x14:conditionalFormatting>
        <x14:conditionalFormatting xmlns:xm="http://schemas.microsoft.com/office/excel/2006/main">
          <x14:cfRule type="cellIs" priority="3748" operator="equal" id="{420B7CBC-C580-4001-9921-8BD333D96CD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W340</xm:sqref>
        </x14:conditionalFormatting>
        <x14:conditionalFormatting xmlns:xm="http://schemas.microsoft.com/office/excel/2006/main">
          <x14:cfRule type="cellIs" priority="3749" operator="equal" id="{D971B94F-911A-450C-A210-3156A8409EC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50" operator="equal" id="{45B71AF7-04F1-44B5-8390-64183287400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W340</xm:sqref>
        </x14:conditionalFormatting>
        <x14:conditionalFormatting xmlns:xm="http://schemas.microsoft.com/office/excel/2006/main">
          <x14:cfRule type="cellIs" priority="3601" operator="equal" id="{D2E92BD1-0576-40D5-97ED-43478F8D405D}">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M282</xm:sqref>
        </x14:conditionalFormatting>
        <x14:conditionalFormatting xmlns:xm="http://schemas.microsoft.com/office/excel/2006/main">
          <x14:cfRule type="cellIs" priority="3608" operator="equal" id="{BE49718B-201F-4471-8F10-05F37214012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609" operator="equal" id="{6672A239-0569-4EDB-9578-4BEAA61D231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610" operator="equal" id="{6420C66B-DF3C-4474-9341-4BDC16917BFF}">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11" operator="equal" id="{35629FD3-662A-4886-B7A5-306A6EDB23E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M282</xm:sqref>
        </x14:conditionalFormatting>
        <x14:conditionalFormatting xmlns:xm="http://schemas.microsoft.com/office/excel/2006/main">
          <x14:cfRule type="cellIs" priority="3600" operator="equal" id="{927ED9D2-2D41-46E0-87A6-3D3E90FEDFB8}">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O282</xm:sqref>
        </x14:conditionalFormatting>
        <x14:conditionalFormatting xmlns:xm="http://schemas.microsoft.com/office/excel/2006/main">
          <x14:cfRule type="cellIs" priority="3604" operator="equal" id="{0BB03558-A5EB-41F7-8EED-CCA6B3B34A6A}">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605" operator="equal" id="{3FB48626-77E3-4924-AA6E-03ED915B998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606" operator="equal" id="{4ED08452-A16F-4A81-B622-DEA7C5572C0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07" operator="equal" id="{3E626680-62CF-4388-B382-42BD4CD099F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O282</xm:sqref>
        </x14:conditionalFormatting>
        <x14:conditionalFormatting xmlns:xm="http://schemas.microsoft.com/office/excel/2006/main">
          <x14:cfRule type="cellIs" priority="3598" operator="equal" id="{4DAB78CF-BA21-46C3-A7CB-B4D6CFC6AA5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Z282 W282 R282</xm:sqref>
        </x14:conditionalFormatting>
        <x14:conditionalFormatting xmlns:xm="http://schemas.microsoft.com/office/excel/2006/main">
          <x14:cfRule type="cellIs" priority="3599" operator="equal" id="{DBF953A4-D3FB-4C5D-84BD-BD8AFF0B308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Z282 R282</xm:sqref>
        </x14:conditionalFormatting>
        <x14:conditionalFormatting xmlns:xm="http://schemas.microsoft.com/office/excel/2006/main">
          <x14:cfRule type="cellIs" priority="3602" operator="equal" id="{EEAB4872-F8DB-40D2-AE07-D3904F54F08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03" operator="equal" id="{ECFCB918-32AB-4A8C-B569-26201620C81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R282 Z282</xm:sqref>
        </x14:conditionalFormatting>
        <x14:conditionalFormatting xmlns:xm="http://schemas.microsoft.com/office/excel/2006/main">
          <x14:cfRule type="cellIs" priority="3612" operator="equal" id="{4713D939-ED8C-4FC6-9F2D-3D704067914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613" operator="equal" id="{F6ADE46C-F304-4779-A603-3356A03791D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14" operator="equal" id="{8D99C62F-254D-4872-9B56-948591495C4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W282</xm:sqref>
        </x14:conditionalFormatting>
        <x14:conditionalFormatting xmlns:xm="http://schemas.microsoft.com/office/excel/2006/main">
          <x14:cfRule type="cellIs" priority="3499" operator="equal" id="{660E0492-0A9C-4355-9FD0-2E8B3F5E63D9}">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M463</xm:sqref>
        </x14:conditionalFormatting>
        <x14:conditionalFormatting xmlns:xm="http://schemas.microsoft.com/office/excel/2006/main">
          <x14:cfRule type="cellIs" priority="3506" operator="equal" id="{4D65E59B-CC9B-499F-A02D-0A44D22EB0F1}">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507" operator="equal" id="{772ACB12-9395-4259-8B93-622709849BC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508" operator="equal" id="{FC5EB87C-78ED-4046-B6FA-C039BB2A90E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09" operator="equal" id="{35C112E7-FCCF-4CD6-ADD4-56215F7D685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M463</xm:sqref>
        </x14:conditionalFormatting>
        <x14:conditionalFormatting xmlns:xm="http://schemas.microsoft.com/office/excel/2006/main">
          <x14:cfRule type="cellIs" priority="3498" operator="equal" id="{9E4CF788-9A92-42BD-9205-EA03F7098847}">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O463</xm:sqref>
        </x14:conditionalFormatting>
        <x14:conditionalFormatting xmlns:xm="http://schemas.microsoft.com/office/excel/2006/main">
          <x14:cfRule type="cellIs" priority="3502" operator="equal" id="{07AA7DB9-B882-4FCE-8A06-0440E628695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503" operator="equal" id="{C777161A-7065-44F1-B558-EDEB4EE9406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504" operator="equal" id="{3F9FB138-971A-4CC4-8581-0C214FB7079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05" operator="equal" id="{573109B4-BF6C-42AE-B7A9-CF05967FADA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O463</xm:sqref>
        </x14:conditionalFormatting>
        <x14:conditionalFormatting xmlns:xm="http://schemas.microsoft.com/office/excel/2006/main">
          <x14:cfRule type="cellIs" priority="3496" operator="equal" id="{E215CE7D-EE8C-4FBE-BF1B-E3636268187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Z463 W463 R463</xm:sqref>
        </x14:conditionalFormatting>
        <x14:conditionalFormatting xmlns:xm="http://schemas.microsoft.com/office/excel/2006/main">
          <x14:cfRule type="cellIs" priority="3497" operator="equal" id="{078EE4DB-540B-4DF3-B071-68A2257E5DF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Z463 R463</xm:sqref>
        </x14:conditionalFormatting>
        <x14:conditionalFormatting xmlns:xm="http://schemas.microsoft.com/office/excel/2006/main">
          <x14:cfRule type="cellIs" priority="3500" operator="equal" id="{7DEF5B13-D111-4804-803B-600127B5E4D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01" operator="equal" id="{15A37E88-4622-4CE7-87F5-A1FB31C767A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R463 Z463</xm:sqref>
        </x14:conditionalFormatting>
        <x14:conditionalFormatting xmlns:xm="http://schemas.microsoft.com/office/excel/2006/main">
          <x14:cfRule type="cellIs" priority="3510" operator="equal" id="{5E47605D-DBA9-4D93-B8A0-F2E090C9AC8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511" operator="equal" id="{51FBF565-AF71-44CB-AE54-E420B58B4F2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12" operator="equal" id="{36386702-B61F-4FF7-B8FE-F59C7DE2D76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W463</xm:sqref>
        </x14:conditionalFormatting>
        <x14:conditionalFormatting xmlns:xm="http://schemas.microsoft.com/office/excel/2006/main">
          <x14:cfRule type="cellIs" priority="3686" operator="equal" id="{8D3CE2E5-0937-4DC9-B4D1-7A5EAEBDF940}">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M24</xm:sqref>
        </x14:conditionalFormatting>
        <x14:conditionalFormatting xmlns:xm="http://schemas.microsoft.com/office/excel/2006/main">
          <x14:cfRule type="cellIs" priority="3693" operator="equal" id="{6FEF3C5D-6966-40EE-B5DD-259786DC597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694" operator="equal" id="{EBA97DDF-90F2-4295-8D56-E1DD8000C90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695" operator="equal" id="{EEDB1E4B-966A-4AD9-8385-1BFB0334D54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96" operator="equal" id="{59F020DD-FA22-4026-9025-6689C055692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M24</xm:sqref>
        </x14:conditionalFormatting>
        <x14:conditionalFormatting xmlns:xm="http://schemas.microsoft.com/office/excel/2006/main">
          <x14:cfRule type="cellIs" priority="3685" operator="equal" id="{A72BA04A-A8D9-4A67-A188-772827B66FC6}">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O24</xm:sqref>
        </x14:conditionalFormatting>
        <x14:conditionalFormatting xmlns:xm="http://schemas.microsoft.com/office/excel/2006/main">
          <x14:cfRule type="cellIs" priority="3689" operator="equal" id="{D2D35587-AD06-47C2-A74B-9F3CBA26881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690" operator="equal" id="{CBD31032-F11D-4E6B-8DD4-0F969D4BECD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691" operator="equal" id="{ED5ADAC9-4CDF-4073-9A81-6D4CDF3EC79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92" operator="equal" id="{7C2E82B0-D929-468F-B7B4-495C617CDD0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O24</xm:sqref>
        </x14:conditionalFormatting>
        <x14:conditionalFormatting xmlns:xm="http://schemas.microsoft.com/office/excel/2006/main">
          <x14:cfRule type="cellIs" priority="3683" operator="equal" id="{89A1E85F-874D-413A-A18B-24638A34914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Z24 W24 R24</xm:sqref>
        </x14:conditionalFormatting>
        <x14:conditionalFormatting xmlns:xm="http://schemas.microsoft.com/office/excel/2006/main">
          <x14:cfRule type="cellIs" priority="3684" operator="equal" id="{0CD5CC11-543A-4068-A4A6-EDDF1CB3E62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Z24 R24</xm:sqref>
        </x14:conditionalFormatting>
        <x14:conditionalFormatting xmlns:xm="http://schemas.microsoft.com/office/excel/2006/main">
          <x14:cfRule type="cellIs" priority="3687" operator="equal" id="{E85623C7-3B6D-441B-B0FA-B3BE0C168C0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88" operator="equal" id="{2CECF0A3-D91E-4D03-93A2-128CDB26269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R24 Z24</xm:sqref>
        </x14:conditionalFormatting>
        <x14:conditionalFormatting xmlns:xm="http://schemas.microsoft.com/office/excel/2006/main">
          <x14:cfRule type="cellIs" priority="3697" operator="equal" id="{FBEDA9D0-6353-4B60-BCCC-2FAB573A999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698" operator="equal" id="{A3C3A69A-75E5-4563-9C53-3A567D34EC2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99" operator="equal" id="{C1D06758-59B8-426F-9D30-4FF23A76975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W24</xm:sqref>
        </x14:conditionalFormatting>
        <x14:conditionalFormatting xmlns:xm="http://schemas.microsoft.com/office/excel/2006/main">
          <x14:cfRule type="cellIs" priority="3669" operator="equal" id="{12A05023-7619-4B4D-867F-9C92A44BB79D}">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M52</xm:sqref>
        </x14:conditionalFormatting>
        <x14:conditionalFormatting xmlns:xm="http://schemas.microsoft.com/office/excel/2006/main">
          <x14:cfRule type="cellIs" priority="3676" operator="equal" id="{C4D9291A-810B-4F90-9843-99B96A62C59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677" operator="equal" id="{9FE8F337-7225-42B0-BBDF-7888560ED81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678" operator="equal" id="{516750A6-529A-49A5-ACF9-A4EABBECE11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79" operator="equal" id="{DFB47818-4AA5-48BD-8D95-E8EE593B287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M52</xm:sqref>
        </x14:conditionalFormatting>
        <x14:conditionalFormatting xmlns:xm="http://schemas.microsoft.com/office/excel/2006/main">
          <x14:cfRule type="cellIs" priority="3668" operator="equal" id="{830D0BE1-5BF7-4DAB-966B-F6834F53E222}">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O52</xm:sqref>
        </x14:conditionalFormatting>
        <x14:conditionalFormatting xmlns:xm="http://schemas.microsoft.com/office/excel/2006/main">
          <x14:cfRule type="cellIs" priority="3672" operator="equal" id="{B409F0E0-03AF-4878-B29F-DF570314DBA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673" operator="equal" id="{FD3AAB7E-16C2-4E6D-B37C-4C516B624B1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674" operator="equal" id="{D34AB394-AE39-48E1-907F-1335DB9E445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75" operator="equal" id="{5D9B8838-7BF6-49CD-A74E-CB501F17E83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O52</xm:sqref>
        </x14:conditionalFormatting>
        <x14:conditionalFormatting xmlns:xm="http://schemas.microsoft.com/office/excel/2006/main">
          <x14:cfRule type="cellIs" priority="3666" operator="equal" id="{69C468F3-48D8-4ED2-8D7C-F05D134363D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Z52 W52 R52</xm:sqref>
        </x14:conditionalFormatting>
        <x14:conditionalFormatting xmlns:xm="http://schemas.microsoft.com/office/excel/2006/main">
          <x14:cfRule type="cellIs" priority="3667" operator="equal" id="{F6A37991-B723-4A32-9CC9-3DF97774CFC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Z52 R52</xm:sqref>
        </x14:conditionalFormatting>
        <x14:conditionalFormatting xmlns:xm="http://schemas.microsoft.com/office/excel/2006/main">
          <x14:cfRule type="cellIs" priority="3670" operator="equal" id="{7BF25F5B-E572-45E8-B0DD-581D716978C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71" operator="equal" id="{9A4F8BDF-E153-4CAA-B56F-FF60598A10F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R52 Z52</xm:sqref>
        </x14:conditionalFormatting>
        <x14:conditionalFormatting xmlns:xm="http://schemas.microsoft.com/office/excel/2006/main">
          <x14:cfRule type="cellIs" priority="3680" operator="equal" id="{DDBDE442-DC66-4301-A586-016AF142864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681" operator="equal" id="{72C7C639-1DAE-4E79-8C98-B1B2E3D0CF0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82" operator="equal" id="{53B05BA5-652D-4E73-8532-A46A5B096D4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W52</xm:sqref>
        </x14:conditionalFormatting>
        <x14:conditionalFormatting xmlns:xm="http://schemas.microsoft.com/office/excel/2006/main">
          <x14:cfRule type="cellIs" priority="3652" operator="equal" id="{57AC48B6-7122-4C41-A90E-9F68917ADC71}">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M83</xm:sqref>
        </x14:conditionalFormatting>
        <x14:conditionalFormatting xmlns:xm="http://schemas.microsoft.com/office/excel/2006/main">
          <x14:cfRule type="cellIs" priority="3659" operator="equal" id="{BE808958-4B50-4413-8753-1108037763C9}">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660" operator="equal" id="{1F93713F-5252-4624-9AE9-A67205CE59E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661" operator="equal" id="{EB9A2632-DCCE-4D79-8115-0F0CAA75EB8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62" operator="equal" id="{87B047FB-1A7A-4070-B0ED-C0674BFC9BE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M83</xm:sqref>
        </x14:conditionalFormatting>
        <x14:conditionalFormatting xmlns:xm="http://schemas.microsoft.com/office/excel/2006/main">
          <x14:cfRule type="cellIs" priority="3651" operator="equal" id="{B4D0C04C-43C8-4C6F-934E-8A2124A852E9}">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O83</xm:sqref>
        </x14:conditionalFormatting>
        <x14:conditionalFormatting xmlns:xm="http://schemas.microsoft.com/office/excel/2006/main">
          <x14:cfRule type="cellIs" priority="3655" operator="equal" id="{28C86AEC-26EF-4602-A6E9-A3BB66BCF1F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656" operator="equal" id="{0C3FCB9D-C0F5-4FB3-987E-2B2B7B1EC55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657" operator="equal" id="{B536F7F0-99BF-4712-936B-405F1CB8A18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58" operator="equal" id="{2170C868-1AF8-446B-8E69-CAB6C5DC356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O83</xm:sqref>
        </x14:conditionalFormatting>
        <x14:conditionalFormatting xmlns:xm="http://schemas.microsoft.com/office/excel/2006/main">
          <x14:cfRule type="cellIs" priority="3649" operator="equal" id="{DAB5F7B6-6654-4104-BDBF-5085C12579B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Z83 W83 R83</xm:sqref>
        </x14:conditionalFormatting>
        <x14:conditionalFormatting xmlns:xm="http://schemas.microsoft.com/office/excel/2006/main">
          <x14:cfRule type="cellIs" priority="3650" operator="equal" id="{090A0FA7-BB0D-47F0-B587-617857749A8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Z83 R83</xm:sqref>
        </x14:conditionalFormatting>
        <x14:conditionalFormatting xmlns:xm="http://schemas.microsoft.com/office/excel/2006/main">
          <x14:cfRule type="cellIs" priority="3653" operator="equal" id="{F969C275-5F57-4CEC-A099-B72E1A7E80E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54" operator="equal" id="{4453D484-B877-49FA-B612-A69F6B301B3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R83 Z83</xm:sqref>
        </x14:conditionalFormatting>
        <x14:conditionalFormatting xmlns:xm="http://schemas.microsoft.com/office/excel/2006/main">
          <x14:cfRule type="cellIs" priority="3663" operator="equal" id="{6260E418-DB34-44CD-A010-C2181CAE55C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664" operator="equal" id="{910039AC-AE39-4AFC-A270-A0A8AF495FB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65" operator="equal" id="{03CEA8AC-D7F9-4F97-B312-BC776B38F84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W83</xm:sqref>
        </x14:conditionalFormatting>
        <x14:conditionalFormatting xmlns:xm="http://schemas.microsoft.com/office/excel/2006/main">
          <x14:cfRule type="cellIs" priority="3635" operator="equal" id="{8664F2EB-BEDA-4186-9749-8B4907FB6842}">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M232</xm:sqref>
        </x14:conditionalFormatting>
        <x14:conditionalFormatting xmlns:xm="http://schemas.microsoft.com/office/excel/2006/main">
          <x14:cfRule type="cellIs" priority="3642" operator="equal" id="{61BC1097-DD61-45AD-8517-4A76F3F4E2A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643" operator="equal" id="{E4966789-603E-405F-98A4-92D90BFC67E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644" operator="equal" id="{22CE5E4E-4D5F-43D1-A550-14EB57D51FD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45" operator="equal" id="{13D44B61-C80E-4124-B49D-76CC496CEB1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M232</xm:sqref>
        </x14:conditionalFormatting>
        <x14:conditionalFormatting xmlns:xm="http://schemas.microsoft.com/office/excel/2006/main">
          <x14:cfRule type="cellIs" priority="3634" operator="equal" id="{653673BC-E060-403F-92DC-070DB253F1F4}">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O232</xm:sqref>
        </x14:conditionalFormatting>
        <x14:conditionalFormatting xmlns:xm="http://schemas.microsoft.com/office/excel/2006/main">
          <x14:cfRule type="cellIs" priority="3638" operator="equal" id="{983A0E9E-345F-46C9-9E70-A6A7FF12F39C}">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639" operator="equal" id="{14439854-8888-4D10-9840-5C96D361792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640" operator="equal" id="{0AB1E919-7A3C-44DE-BF4F-89C6C610195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41" operator="equal" id="{42B3CCB2-EA67-4481-8C19-6C2A9015BA0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O232</xm:sqref>
        </x14:conditionalFormatting>
        <x14:conditionalFormatting xmlns:xm="http://schemas.microsoft.com/office/excel/2006/main">
          <x14:cfRule type="cellIs" priority="3632" operator="equal" id="{0B660D36-5001-4FF7-9BE0-50717C5E9C6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Z232 W232 R232</xm:sqref>
        </x14:conditionalFormatting>
        <x14:conditionalFormatting xmlns:xm="http://schemas.microsoft.com/office/excel/2006/main">
          <x14:cfRule type="cellIs" priority="3633" operator="equal" id="{648AABF5-83A6-45B4-AE4A-BA8BC6B261A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Z232 R232</xm:sqref>
        </x14:conditionalFormatting>
        <x14:conditionalFormatting xmlns:xm="http://schemas.microsoft.com/office/excel/2006/main">
          <x14:cfRule type="cellIs" priority="3636" operator="equal" id="{270401BB-1304-4056-833D-00C8DC83966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37" operator="equal" id="{A39F8DB0-17C3-48A6-B857-94C94BE0A33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R232 Z232</xm:sqref>
        </x14:conditionalFormatting>
        <x14:conditionalFormatting xmlns:xm="http://schemas.microsoft.com/office/excel/2006/main">
          <x14:cfRule type="cellIs" priority="3646" operator="equal" id="{A683561F-132E-469C-943C-A84D0731775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647" operator="equal" id="{146D210E-AB07-4029-9E43-08A3C1A11E0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48" operator="equal" id="{2CA6AB07-B875-4E27-9CB5-45E11DE72CA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W232</xm:sqref>
        </x14:conditionalFormatting>
        <x14:conditionalFormatting xmlns:xm="http://schemas.microsoft.com/office/excel/2006/main">
          <x14:cfRule type="cellIs" priority="3618" operator="equal" id="{D514DB5A-8F92-4881-98BE-A7881CA1168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M261</xm:sqref>
        </x14:conditionalFormatting>
        <x14:conditionalFormatting xmlns:xm="http://schemas.microsoft.com/office/excel/2006/main">
          <x14:cfRule type="cellIs" priority="3625" operator="equal" id="{438EDCD5-6736-45A1-B8F2-5285EBBF6F6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626" operator="equal" id="{7F0F6FB1-BAC3-41AE-96DD-5CFD7C8A46E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627" operator="equal" id="{FD28D8FC-1C6B-4AB9-9BA1-14B2ACD3270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28" operator="equal" id="{BDA14489-8524-407F-8664-917042C05FA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M261</xm:sqref>
        </x14:conditionalFormatting>
        <x14:conditionalFormatting xmlns:xm="http://schemas.microsoft.com/office/excel/2006/main">
          <x14:cfRule type="cellIs" priority="3617" operator="equal" id="{51DA46B6-4122-455A-A6F6-762A73512796}">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O261</xm:sqref>
        </x14:conditionalFormatting>
        <x14:conditionalFormatting xmlns:xm="http://schemas.microsoft.com/office/excel/2006/main">
          <x14:cfRule type="cellIs" priority="3621" operator="equal" id="{CBAAF721-0B5C-40BF-A584-5F3672D403B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622" operator="equal" id="{08C012DA-2483-4229-8C54-89AF5AA0283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623" operator="equal" id="{AC4A2175-9924-4925-9530-B4E76328B31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24" operator="equal" id="{03B8E4C4-9EEC-4B0C-A5B8-8318C29E629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O261</xm:sqref>
        </x14:conditionalFormatting>
        <x14:conditionalFormatting xmlns:xm="http://schemas.microsoft.com/office/excel/2006/main">
          <x14:cfRule type="cellIs" priority="3615" operator="equal" id="{FC074F44-8321-45D3-9859-2B58DEA0B0E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Z261 W261 R261</xm:sqref>
        </x14:conditionalFormatting>
        <x14:conditionalFormatting xmlns:xm="http://schemas.microsoft.com/office/excel/2006/main">
          <x14:cfRule type="cellIs" priority="3616" operator="equal" id="{84B29656-80D4-4FAB-84C2-7BE7CC1262A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Z261 R261</xm:sqref>
        </x14:conditionalFormatting>
        <x14:conditionalFormatting xmlns:xm="http://schemas.microsoft.com/office/excel/2006/main">
          <x14:cfRule type="cellIs" priority="3619" operator="equal" id="{1A91FB87-5823-4923-86FF-EDA054B9203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20" operator="equal" id="{9BA3CE75-E553-44E4-BC2C-208E620461C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R261 Z261</xm:sqref>
        </x14:conditionalFormatting>
        <x14:conditionalFormatting xmlns:xm="http://schemas.microsoft.com/office/excel/2006/main">
          <x14:cfRule type="cellIs" priority="3629" operator="equal" id="{358D1824-910C-4D09-BB01-62C51C9660A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630" operator="equal" id="{8DD9962A-5DAD-40A3-BC4D-1A2089E9667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31" operator="equal" id="{CA0220BC-AE24-4B45-81E2-1FD35C0D94B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W261</xm:sqref>
        </x14:conditionalFormatting>
        <x14:conditionalFormatting xmlns:xm="http://schemas.microsoft.com/office/excel/2006/main">
          <x14:cfRule type="cellIs" priority="3584" operator="equal" id="{6FB7D562-052C-4F68-94D3-0B41BDFEDDD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M408</xm:sqref>
        </x14:conditionalFormatting>
        <x14:conditionalFormatting xmlns:xm="http://schemas.microsoft.com/office/excel/2006/main">
          <x14:cfRule type="cellIs" priority="3591" operator="equal" id="{556C67DF-77C8-454F-8FE1-AC99944C0B84}">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592" operator="equal" id="{9A1D305D-C879-4FB1-A2FB-C3D0B5C19CA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593" operator="equal" id="{E7FC7B9B-46EA-44E0-9974-56DB98846CD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94" operator="equal" id="{7B6C6F56-15F8-4B88-A310-197104A9A113}">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M408</xm:sqref>
        </x14:conditionalFormatting>
        <x14:conditionalFormatting xmlns:xm="http://schemas.microsoft.com/office/excel/2006/main">
          <x14:cfRule type="cellIs" priority="3583" operator="equal" id="{BBC7BEE3-CFB1-463D-BB48-7E290E55CF3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O408</xm:sqref>
        </x14:conditionalFormatting>
        <x14:conditionalFormatting xmlns:xm="http://schemas.microsoft.com/office/excel/2006/main">
          <x14:cfRule type="cellIs" priority="3587" operator="equal" id="{5ED890D3-47CA-48E2-94EA-BDAFFA09843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588" operator="equal" id="{8CDD4495-DA1B-4B9D-8173-D07025B3B19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589" operator="equal" id="{84A46E5A-5FCA-4984-88DA-A06342081B2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90" operator="equal" id="{9AF49A9D-CEBB-4239-8D99-E99379973EB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O408</xm:sqref>
        </x14:conditionalFormatting>
        <x14:conditionalFormatting xmlns:xm="http://schemas.microsoft.com/office/excel/2006/main">
          <x14:cfRule type="cellIs" priority="3581" operator="equal" id="{A12B2550-859F-4189-9300-CFC39BB5DA7E}">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Z408 W408 R408</xm:sqref>
        </x14:conditionalFormatting>
        <x14:conditionalFormatting xmlns:xm="http://schemas.microsoft.com/office/excel/2006/main">
          <x14:cfRule type="cellIs" priority="3582" operator="equal" id="{9D757A50-4482-46AF-A52E-567BF8276EB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Z408 R408</xm:sqref>
        </x14:conditionalFormatting>
        <x14:conditionalFormatting xmlns:xm="http://schemas.microsoft.com/office/excel/2006/main">
          <x14:cfRule type="cellIs" priority="3585" operator="equal" id="{4E0645DD-868E-4475-A029-1C444FF1E89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86" operator="equal" id="{AD362C3B-6FD5-4C6F-A651-F0A084F5B9B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R408 Z408</xm:sqref>
        </x14:conditionalFormatting>
        <x14:conditionalFormatting xmlns:xm="http://schemas.microsoft.com/office/excel/2006/main">
          <x14:cfRule type="cellIs" priority="3595" operator="equal" id="{B0515F48-6982-4D83-A3AB-7107F5B9D66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596" operator="equal" id="{95F51D20-4A14-40FB-8293-1B25A2D6FA8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97" operator="equal" id="{9148D9D2-80C3-4BF8-B562-A487829C1D2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W408</xm:sqref>
        </x14:conditionalFormatting>
        <x14:conditionalFormatting xmlns:xm="http://schemas.microsoft.com/office/excel/2006/main">
          <x14:cfRule type="cellIs" priority="3567" operator="equal" id="{ED2D330B-1A58-4883-B605-14F96B9EFAC9}">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M144</xm:sqref>
        </x14:conditionalFormatting>
        <x14:conditionalFormatting xmlns:xm="http://schemas.microsoft.com/office/excel/2006/main">
          <x14:cfRule type="cellIs" priority="3574" operator="equal" id="{6252AE72-134A-42E4-BC1D-A9733E25F792}">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575" operator="equal" id="{F512EBCC-E5A8-4D4B-95BC-2C289C8E9EE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576" operator="equal" id="{EA53772B-CA89-4A55-A85B-E0C494E534D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77" operator="equal" id="{9A66E3D1-0BA8-44DB-91E1-B5947015B23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M144</xm:sqref>
        </x14:conditionalFormatting>
        <x14:conditionalFormatting xmlns:xm="http://schemas.microsoft.com/office/excel/2006/main">
          <x14:cfRule type="cellIs" priority="3566" operator="equal" id="{9846D0B0-DF7A-4E8C-B860-49E408BBCC2C}">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O144</xm:sqref>
        </x14:conditionalFormatting>
        <x14:conditionalFormatting xmlns:xm="http://schemas.microsoft.com/office/excel/2006/main">
          <x14:cfRule type="cellIs" priority="3570" operator="equal" id="{BB47B5B5-BCB1-4ABE-AC1B-1393FFDB460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571" operator="equal" id="{C3110C37-8777-47C1-9750-EB3DAFBDD80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572" operator="equal" id="{434D1398-B4F9-412E-BBBA-2C1AEDFDA10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73" operator="equal" id="{3A90A5BB-DF1D-42AD-83ED-D319FDB9175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O144</xm:sqref>
        </x14:conditionalFormatting>
        <x14:conditionalFormatting xmlns:xm="http://schemas.microsoft.com/office/excel/2006/main">
          <x14:cfRule type="cellIs" priority="3564" operator="equal" id="{FA7F87BF-83D1-47E1-A122-7B6F205FBD4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Z144 W144 R144</xm:sqref>
        </x14:conditionalFormatting>
        <x14:conditionalFormatting xmlns:xm="http://schemas.microsoft.com/office/excel/2006/main">
          <x14:cfRule type="cellIs" priority="3565" operator="equal" id="{1A06DD7E-27E7-4AB0-8D55-1F0875A13BB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Z144 R144</xm:sqref>
        </x14:conditionalFormatting>
        <x14:conditionalFormatting xmlns:xm="http://schemas.microsoft.com/office/excel/2006/main">
          <x14:cfRule type="cellIs" priority="3568" operator="equal" id="{BFD943EC-F915-44D9-ACCA-400FED0C784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69" operator="equal" id="{4FC6D8D7-3035-4428-9A0C-9D5319B9A98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R144 Z144</xm:sqref>
        </x14:conditionalFormatting>
        <x14:conditionalFormatting xmlns:xm="http://schemas.microsoft.com/office/excel/2006/main">
          <x14:cfRule type="cellIs" priority="3578" operator="equal" id="{8C5C432B-517E-47DE-9362-3D24B9941D3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579" operator="equal" id="{D3B5288E-D900-46D7-B9AD-B5E2185F061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80" operator="equal" id="{F6641C77-E30B-4752-AE20-D26904BB38A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W144</xm:sqref>
        </x14:conditionalFormatting>
        <x14:conditionalFormatting xmlns:xm="http://schemas.microsoft.com/office/excel/2006/main">
          <x14:cfRule type="cellIs" priority="3550" operator="equal" id="{FD4E27D4-78B9-424D-9F04-A48BB6723475}">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M312</xm:sqref>
        </x14:conditionalFormatting>
        <x14:conditionalFormatting xmlns:xm="http://schemas.microsoft.com/office/excel/2006/main">
          <x14:cfRule type="cellIs" priority="3557" operator="equal" id="{F700E72F-0A5E-47D1-B74C-896F1FCFF77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558" operator="equal" id="{6FB24A82-0165-41DE-B931-C3E24B7E0D1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559" operator="equal" id="{8A826E3F-EA57-478B-8C43-B3FC125A119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60" operator="equal" id="{A8F9A6C1-3117-4A96-9929-853316A7AA1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M312</xm:sqref>
        </x14:conditionalFormatting>
        <x14:conditionalFormatting xmlns:xm="http://schemas.microsoft.com/office/excel/2006/main">
          <x14:cfRule type="cellIs" priority="3549" operator="equal" id="{9B1802C9-3DB9-4807-9E57-11A0F19B5580}">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O312</xm:sqref>
        </x14:conditionalFormatting>
        <x14:conditionalFormatting xmlns:xm="http://schemas.microsoft.com/office/excel/2006/main">
          <x14:cfRule type="cellIs" priority="3553" operator="equal" id="{F973349D-DD7E-48D6-9FBD-2FAFA81B5E9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554" operator="equal" id="{158513B5-170F-408D-8005-BC6084CF728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555" operator="equal" id="{01BAFDC5-1DF6-4920-B1F6-DCB901C8AB4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56" operator="equal" id="{00EE871C-9F0D-4A63-A402-F9E713D7EC7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O312</xm:sqref>
        </x14:conditionalFormatting>
        <x14:conditionalFormatting xmlns:xm="http://schemas.microsoft.com/office/excel/2006/main">
          <x14:cfRule type="cellIs" priority="3547" operator="equal" id="{95937A30-7CF3-46DC-9EA6-D65F67EC094E}">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Z312 W312 R312</xm:sqref>
        </x14:conditionalFormatting>
        <x14:conditionalFormatting xmlns:xm="http://schemas.microsoft.com/office/excel/2006/main">
          <x14:cfRule type="cellIs" priority="3548" operator="equal" id="{E5BF1BAE-ADA6-44A3-87F1-37348C54DF3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Z312 R312</xm:sqref>
        </x14:conditionalFormatting>
        <x14:conditionalFormatting xmlns:xm="http://schemas.microsoft.com/office/excel/2006/main">
          <x14:cfRule type="cellIs" priority="3551" operator="equal" id="{B7FC597F-9075-456F-9269-41E20C63209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52" operator="equal" id="{1918EFE1-29E9-44BB-B0D2-496D23DBC94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R312 Z312</xm:sqref>
        </x14:conditionalFormatting>
        <x14:conditionalFormatting xmlns:xm="http://schemas.microsoft.com/office/excel/2006/main">
          <x14:cfRule type="cellIs" priority="3561" operator="equal" id="{D324A66B-5B47-4156-83FE-DD7112DA435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562" operator="equal" id="{0EAE3982-B61B-4248-B2D6-BFB01F04ACF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63" operator="equal" id="{8244D370-15FF-4A41-B610-E8847CC831F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W312</xm:sqref>
        </x14:conditionalFormatting>
        <x14:conditionalFormatting xmlns:xm="http://schemas.microsoft.com/office/excel/2006/main">
          <x14:cfRule type="cellIs" priority="3533" operator="equal" id="{20845CBA-97A9-4004-9281-4EEB7772016F}">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M172</xm:sqref>
        </x14:conditionalFormatting>
        <x14:conditionalFormatting xmlns:xm="http://schemas.microsoft.com/office/excel/2006/main">
          <x14:cfRule type="cellIs" priority="3540" operator="equal" id="{7ABDF9CE-EDFE-497C-8415-8859A2931079}">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541" operator="equal" id="{6A94A9B2-5FD2-479A-BA83-80E773387B1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542" operator="equal" id="{B82213CF-18A9-4488-A188-ABD194634AF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43" operator="equal" id="{1731D224-D18D-4465-A0C7-ABCF62A9402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M172</xm:sqref>
        </x14:conditionalFormatting>
        <x14:conditionalFormatting xmlns:xm="http://schemas.microsoft.com/office/excel/2006/main">
          <x14:cfRule type="cellIs" priority="3532" operator="equal" id="{F079DA62-6562-406C-A5AF-BE18F491C688}">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O172</xm:sqref>
        </x14:conditionalFormatting>
        <x14:conditionalFormatting xmlns:xm="http://schemas.microsoft.com/office/excel/2006/main">
          <x14:cfRule type="cellIs" priority="3536" operator="equal" id="{B71C4B75-E4BE-4258-8641-16FC13360E6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537" operator="equal" id="{41D91465-EB9A-4A3B-9BC3-F64BA74E598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538" operator="equal" id="{F33854AC-C488-4174-9FAF-1FAE6DCFE4E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39" operator="equal" id="{A25A4161-7432-4481-86A9-C585F720EAE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O172</xm:sqref>
        </x14:conditionalFormatting>
        <x14:conditionalFormatting xmlns:xm="http://schemas.microsoft.com/office/excel/2006/main">
          <x14:cfRule type="cellIs" priority="3530" operator="equal" id="{31A1FA88-DB28-4FBB-8674-A5A75032D42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Z172 W172 R172</xm:sqref>
        </x14:conditionalFormatting>
        <x14:conditionalFormatting xmlns:xm="http://schemas.microsoft.com/office/excel/2006/main">
          <x14:cfRule type="cellIs" priority="3531" operator="equal" id="{A715E2A7-DAEE-4387-B486-3EE91829E18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Z172 R172</xm:sqref>
        </x14:conditionalFormatting>
        <x14:conditionalFormatting xmlns:xm="http://schemas.microsoft.com/office/excel/2006/main">
          <x14:cfRule type="cellIs" priority="3534" operator="equal" id="{C42CAFD2-FDC0-47BB-982F-B1E222A8FB1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35" operator="equal" id="{FE651EDF-4C59-4B76-B330-EC0004A4BDB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R172 Z172</xm:sqref>
        </x14:conditionalFormatting>
        <x14:conditionalFormatting xmlns:xm="http://schemas.microsoft.com/office/excel/2006/main">
          <x14:cfRule type="cellIs" priority="3544" operator="equal" id="{963A5DCA-3109-4652-8B04-899E5496444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545" operator="equal" id="{17BA0DFB-A271-4741-9B62-86D0B65B80C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46" operator="equal" id="{C5E2FFDA-7A3D-47C1-A882-71A8773B851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W172</xm:sqref>
        </x14:conditionalFormatting>
        <x14:conditionalFormatting xmlns:xm="http://schemas.microsoft.com/office/excel/2006/main">
          <x14:cfRule type="cellIs" priority="3516" operator="equal" id="{41BB01F5-47C2-4754-B07F-9C0E25E42D4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M341</xm:sqref>
        </x14:conditionalFormatting>
        <x14:conditionalFormatting xmlns:xm="http://schemas.microsoft.com/office/excel/2006/main">
          <x14:cfRule type="cellIs" priority="3523" operator="equal" id="{761BA5E1-89FD-42D5-9B5A-C36DE628C33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524" operator="equal" id="{5FFC38BE-5BCF-4A3A-9175-E2CD77C0D63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525" operator="equal" id="{C52A0A9B-0207-4D1A-9857-D3DBF4A6607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26" operator="equal" id="{BCF751FC-2581-47BE-BFAD-E255D0101CC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M341</xm:sqref>
        </x14:conditionalFormatting>
        <x14:conditionalFormatting xmlns:xm="http://schemas.microsoft.com/office/excel/2006/main">
          <x14:cfRule type="cellIs" priority="3515" operator="equal" id="{43484701-F4B2-4E87-B0D9-F53A1791C948}">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O341</xm:sqref>
        </x14:conditionalFormatting>
        <x14:conditionalFormatting xmlns:xm="http://schemas.microsoft.com/office/excel/2006/main">
          <x14:cfRule type="cellIs" priority="3519" operator="equal" id="{CFF90CF2-80A6-42D9-B841-791B00589C6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520" operator="equal" id="{B4D1A642-AC87-42A4-9240-056276F3F22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521" operator="equal" id="{428ECCEA-45B5-4813-8994-DC1BB17A26D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22" operator="equal" id="{0CC51695-D470-4D76-B1F6-9BDA46F456D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O341</xm:sqref>
        </x14:conditionalFormatting>
        <x14:conditionalFormatting xmlns:xm="http://schemas.microsoft.com/office/excel/2006/main">
          <x14:cfRule type="cellIs" priority="3513" operator="equal" id="{257CFE86-0D7E-4EC6-BE47-A2876CAB3C8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Z341 W341 R341</xm:sqref>
        </x14:conditionalFormatting>
        <x14:conditionalFormatting xmlns:xm="http://schemas.microsoft.com/office/excel/2006/main">
          <x14:cfRule type="cellIs" priority="3514" operator="equal" id="{85C06AEC-717D-46AF-88D2-02722EA67FF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Z341 R341</xm:sqref>
        </x14:conditionalFormatting>
        <x14:conditionalFormatting xmlns:xm="http://schemas.microsoft.com/office/excel/2006/main">
          <x14:cfRule type="cellIs" priority="3517" operator="equal" id="{601E59EC-FCDC-4361-9353-71E06544124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18" operator="equal" id="{A53CE8D2-8D57-47B0-B3F3-6EE93D7FA6E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R341 Z341</xm:sqref>
        </x14:conditionalFormatting>
        <x14:conditionalFormatting xmlns:xm="http://schemas.microsoft.com/office/excel/2006/main">
          <x14:cfRule type="cellIs" priority="3527" operator="equal" id="{80A69280-9000-4959-A7F5-14E5965D17E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528" operator="equal" id="{385A3FFA-A45F-4D3E-8CEB-6301302AFAB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29" operator="equal" id="{36AA7527-0AA5-4871-AEDE-ACFD2FA9279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W341</xm:sqref>
        </x14:conditionalFormatting>
        <x14:conditionalFormatting xmlns:xm="http://schemas.microsoft.com/office/excel/2006/main">
          <x14:cfRule type="cellIs" priority="3261" operator="equal" id="{1CDB6886-84E7-458E-A269-E7575E24E9CC}">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M202</xm:sqref>
        </x14:conditionalFormatting>
        <x14:conditionalFormatting xmlns:xm="http://schemas.microsoft.com/office/excel/2006/main">
          <x14:cfRule type="cellIs" priority="3268" operator="equal" id="{4EDEA905-EF80-42D8-95F6-CC9480305A61}">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269" operator="equal" id="{A49DAB10-E296-46A9-80A1-87049928168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270" operator="equal" id="{43F44C23-9303-42FD-BAAE-5F5065FB797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71" operator="equal" id="{098827F8-592E-4E55-8BBF-5D60B02B050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M202</xm:sqref>
        </x14:conditionalFormatting>
        <x14:conditionalFormatting xmlns:xm="http://schemas.microsoft.com/office/excel/2006/main">
          <x14:cfRule type="cellIs" priority="3260" operator="equal" id="{DD6DD66B-E6B7-4592-8276-E85248B6D4BE}">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O202</xm:sqref>
        </x14:conditionalFormatting>
        <x14:conditionalFormatting xmlns:xm="http://schemas.microsoft.com/office/excel/2006/main">
          <x14:cfRule type="cellIs" priority="3264" operator="equal" id="{A7FBD615-C105-42A5-A621-B87AB646882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265" operator="equal" id="{65414C5D-3A53-4603-B084-DABCA44C6B3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266" operator="equal" id="{E77B4422-2DA7-48B0-809B-A6DB304FD87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67" operator="equal" id="{471A52A7-E5E4-421A-AD11-B87BE03B1CA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O202</xm:sqref>
        </x14:conditionalFormatting>
        <x14:conditionalFormatting xmlns:xm="http://schemas.microsoft.com/office/excel/2006/main">
          <x14:cfRule type="cellIs" priority="3258" operator="equal" id="{C6C94D4A-373C-44D7-B817-4E4628F4ECEB}">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R202 W202 Z202</xm:sqref>
        </x14:conditionalFormatting>
        <x14:conditionalFormatting xmlns:xm="http://schemas.microsoft.com/office/excel/2006/main">
          <x14:cfRule type="cellIs" priority="3259" operator="equal" id="{EA38C02F-35B7-4786-A4BA-823E388A941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R202 Z202</xm:sqref>
        </x14:conditionalFormatting>
        <x14:conditionalFormatting xmlns:xm="http://schemas.microsoft.com/office/excel/2006/main">
          <x14:cfRule type="cellIs" priority="3262" operator="equal" id="{83DBF1A0-CB8A-41F2-9CAB-00041FC3958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63" operator="equal" id="{56361109-9E6F-444D-96D2-F93DD8D1AD6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Z202 R202</xm:sqref>
        </x14:conditionalFormatting>
        <x14:conditionalFormatting xmlns:xm="http://schemas.microsoft.com/office/excel/2006/main">
          <x14:cfRule type="cellIs" priority="3272" operator="equal" id="{B10CB099-6CA1-46CA-B171-D65BCB8F811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273" operator="equal" id="{F8C59EB4-9DE1-4EAE-A6B4-E5B6F3200AE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74" operator="equal" id="{9D2BE1FD-F805-4136-974C-C41DA7622C3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W202</xm:sqref>
        </x14:conditionalFormatting>
        <x14:conditionalFormatting xmlns:xm="http://schemas.microsoft.com/office/excel/2006/main">
          <x14:cfRule type="cellIs" priority="3244" operator="equal" id="{F61FF5E0-0574-48F4-BD11-F834452FF4D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M25</xm:sqref>
        </x14:conditionalFormatting>
        <x14:conditionalFormatting xmlns:xm="http://schemas.microsoft.com/office/excel/2006/main">
          <x14:cfRule type="cellIs" priority="3251" operator="equal" id="{BEBC5317-8485-4D96-BFB8-C05C20477C6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252" operator="equal" id="{D3A6C80C-D2AA-498A-96AE-D8009E46843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253" operator="equal" id="{5BB64FD4-93E6-4AB3-A6DE-8A0C969E24D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54" operator="equal" id="{1009328C-380C-464F-80F4-FBA37F46099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M25</xm:sqref>
        </x14:conditionalFormatting>
        <x14:conditionalFormatting xmlns:xm="http://schemas.microsoft.com/office/excel/2006/main">
          <x14:cfRule type="cellIs" priority="3243" operator="equal" id="{7B1F9841-D6E0-4943-AB8C-0757FB199D44}">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O25</xm:sqref>
        </x14:conditionalFormatting>
        <x14:conditionalFormatting xmlns:xm="http://schemas.microsoft.com/office/excel/2006/main">
          <x14:cfRule type="cellIs" priority="3247" operator="equal" id="{B2930BDE-CA45-4876-B21E-71066864846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248" operator="equal" id="{A1738E5F-7C6F-41B6-922E-CDD8D034FF1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249" operator="equal" id="{94F376F7-5A6C-471B-B8E4-88C3D1FC2E0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50" operator="equal" id="{68155DD2-250F-4237-B761-9AFF76738E4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O25</xm:sqref>
        </x14:conditionalFormatting>
        <x14:conditionalFormatting xmlns:xm="http://schemas.microsoft.com/office/excel/2006/main">
          <x14:cfRule type="cellIs" priority="3241" operator="equal" id="{A03C8CE3-ABD2-447F-BCBB-2C24F3B8531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Z25 W25 R25</xm:sqref>
        </x14:conditionalFormatting>
        <x14:conditionalFormatting xmlns:xm="http://schemas.microsoft.com/office/excel/2006/main">
          <x14:cfRule type="cellIs" priority="3242" operator="equal" id="{7A50D182-1967-4787-B6BB-2DA3F9D1094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Z25 R25</xm:sqref>
        </x14:conditionalFormatting>
        <x14:conditionalFormatting xmlns:xm="http://schemas.microsoft.com/office/excel/2006/main">
          <x14:cfRule type="cellIs" priority="3245" operator="equal" id="{0DB56793-14F1-4549-A940-4E0320DE0A9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46" operator="equal" id="{5DAC5EAE-2370-4BC4-93ED-D01658E4D94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R25 Z25</xm:sqref>
        </x14:conditionalFormatting>
        <x14:conditionalFormatting xmlns:xm="http://schemas.microsoft.com/office/excel/2006/main">
          <x14:cfRule type="cellIs" priority="3255" operator="equal" id="{C3431EA1-C584-4E1A-A228-40D9462D6A8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256" operator="equal" id="{DA0253A4-32B2-40AE-8539-946A3E88C70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57" operator="equal" id="{28D8D7C9-0920-4A35-8FF6-2A36E9F2138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W25</xm:sqref>
        </x14:conditionalFormatting>
        <x14:conditionalFormatting xmlns:xm="http://schemas.microsoft.com/office/excel/2006/main">
          <x14:cfRule type="cellIs" priority="3227" operator="equal" id="{FDE8B65F-A57E-4791-9AEE-17DB9F9CA3D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M26</xm:sqref>
        </x14:conditionalFormatting>
        <x14:conditionalFormatting xmlns:xm="http://schemas.microsoft.com/office/excel/2006/main">
          <x14:cfRule type="cellIs" priority="3234" operator="equal" id="{F19CE737-A199-4D43-B21E-17A5D47AEAA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235" operator="equal" id="{71DE899A-B95C-4322-A821-F28F14C6125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236" operator="equal" id="{501BCF7A-739B-48A5-AFFD-DCE5FE29508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37" operator="equal" id="{16FBF0DB-7875-4027-81E9-E6FD339A6C8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M26</xm:sqref>
        </x14:conditionalFormatting>
        <x14:conditionalFormatting xmlns:xm="http://schemas.microsoft.com/office/excel/2006/main">
          <x14:cfRule type="cellIs" priority="3226" operator="equal" id="{46F59C3C-BFED-4B89-8DF6-0B61DF9E4437}">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O26</xm:sqref>
        </x14:conditionalFormatting>
        <x14:conditionalFormatting xmlns:xm="http://schemas.microsoft.com/office/excel/2006/main">
          <x14:cfRule type="cellIs" priority="3230" operator="equal" id="{EA3491E3-4335-4386-8B0B-D1F028CFA9E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231" operator="equal" id="{E33CFA05-B5E9-4C6D-8382-EBFB085424C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232" operator="equal" id="{E18345AE-801E-44BB-A908-9950054DA48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33" operator="equal" id="{B4C4C55F-3099-4C62-84CB-AEFA987D4BC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O26</xm:sqref>
        </x14:conditionalFormatting>
        <x14:conditionalFormatting xmlns:xm="http://schemas.microsoft.com/office/excel/2006/main">
          <x14:cfRule type="cellIs" priority="3224" operator="equal" id="{FF6654CA-E2C5-402D-A57D-D69FD1D8B80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R26 W26 Z26</xm:sqref>
        </x14:conditionalFormatting>
        <x14:conditionalFormatting xmlns:xm="http://schemas.microsoft.com/office/excel/2006/main">
          <x14:cfRule type="cellIs" priority="3225" operator="equal" id="{00B1538D-82A1-41F4-A045-9BDB0BA9D8B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R26 Z26</xm:sqref>
        </x14:conditionalFormatting>
        <x14:conditionalFormatting xmlns:xm="http://schemas.microsoft.com/office/excel/2006/main">
          <x14:cfRule type="cellIs" priority="3228" operator="equal" id="{0DC4728A-1D73-4E1D-992A-9E5C8E330FD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29" operator="equal" id="{0E5212AF-FB22-447A-B5C4-7B86E65B2DA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Z26 R26</xm:sqref>
        </x14:conditionalFormatting>
        <x14:conditionalFormatting xmlns:xm="http://schemas.microsoft.com/office/excel/2006/main">
          <x14:cfRule type="cellIs" priority="3238" operator="equal" id="{AD689F32-256B-4AA3-8E4B-B4BF89EF2F1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239" operator="equal" id="{A3E4D6F0-783C-44BB-8E6F-1162D1B5334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40" operator="equal" id="{E935B826-06A6-4121-BC2E-95D1D2D0684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W26</xm:sqref>
        </x14:conditionalFormatting>
        <x14:conditionalFormatting xmlns:xm="http://schemas.microsoft.com/office/excel/2006/main">
          <x14:cfRule type="cellIs" priority="3210" operator="equal" id="{30621A3C-D95E-43CF-B773-AB27D3DA53E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M53</xm:sqref>
        </x14:conditionalFormatting>
        <x14:conditionalFormatting xmlns:xm="http://schemas.microsoft.com/office/excel/2006/main">
          <x14:cfRule type="cellIs" priority="3217" operator="equal" id="{AEAF47E5-93A6-4240-88B9-074BE6FB472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218" operator="equal" id="{89FD1DE9-2A95-40BF-90D7-57B3DC18AF0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219" operator="equal" id="{43318CB6-1168-49BB-BD1A-6629D3B68C2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20" operator="equal" id="{7B26BD96-04A0-4BD6-8A75-B63B4EEDB4C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M53</xm:sqref>
        </x14:conditionalFormatting>
        <x14:conditionalFormatting xmlns:xm="http://schemas.microsoft.com/office/excel/2006/main">
          <x14:cfRule type="cellIs" priority="3209" operator="equal" id="{B00129BE-20F5-4715-BAFC-A895D562AD88}">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O53</xm:sqref>
        </x14:conditionalFormatting>
        <x14:conditionalFormatting xmlns:xm="http://schemas.microsoft.com/office/excel/2006/main">
          <x14:cfRule type="cellIs" priority="3213" operator="equal" id="{5771E345-BFA5-4E4F-B38B-C509629B42E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214" operator="equal" id="{F8EAE172-480D-46F5-80A2-6D62AA45E6C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215" operator="equal" id="{06E90FCF-3191-4290-9BF3-AD6151211D5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16" operator="equal" id="{9F083610-8353-424E-A20A-9A353866AF3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O53</xm:sqref>
        </x14:conditionalFormatting>
        <x14:conditionalFormatting xmlns:xm="http://schemas.microsoft.com/office/excel/2006/main">
          <x14:cfRule type="cellIs" priority="3207" operator="equal" id="{B4EA0BD6-C80C-4842-A9AC-582FAF505CA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Z53 W53 R53</xm:sqref>
        </x14:conditionalFormatting>
        <x14:conditionalFormatting xmlns:xm="http://schemas.microsoft.com/office/excel/2006/main">
          <x14:cfRule type="cellIs" priority="3208" operator="equal" id="{466E4848-7ECB-4CE5-A6FC-F50A44DAA45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Z53 R53</xm:sqref>
        </x14:conditionalFormatting>
        <x14:conditionalFormatting xmlns:xm="http://schemas.microsoft.com/office/excel/2006/main">
          <x14:cfRule type="cellIs" priority="3211" operator="equal" id="{F8EBE1D0-E22A-44F9-9A87-39EBEA9C18D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12" operator="equal" id="{45A704CC-E452-45B1-ACCB-969EED1C278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R53 Z53</xm:sqref>
        </x14:conditionalFormatting>
        <x14:conditionalFormatting xmlns:xm="http://schemas.microsoft.com/office/excel/2006/main">
          <x14:cfRule type="cellIs" priority="3221" operator="equal" id="{18F46021-C7EB-4A6B-BDA3-3986590379E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222" operator="equal" id="{412E3343-AA77-4B1D-8200-37F3D273152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23" operator="equal" id="{184C73BE-C601-4925-BA9F-B363700912D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W53</xm:sqref>
        </x14:conditionalFormatting>
        <x14:conditionalFormatting xmlns:xm="http://schemas.microsoft.com/office/excel/2006/main">
          <x14:cfRule type="cellIs" priority="3193" operator="equal" id="{876F6264-90F9-4ABF-891D-0D0FC2A8C4F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M54</xm:sqref>
        </x14:conditionalFormatting>
        <x14:conditionalFormatting xmlns:xm="http://schemas.microsoft.com/office/excel/2006/main">
          <x14:cfRule type="cellIs" priority="3200" operator="equal" id="{16493393-3B07-4BB6-A9B5-369EFF3CAA94}">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201" operator="equal" id="{1A754FBE-6CC9-438C-BFA7-2D2849B10A2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202" operator="equal" id="{82889741-FBDB-4B3C-A84C-7B20CB6ABFC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03" operator="equal" id="{AA09D15E-4A77-4F34-BD3C-A358E31ACCB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M54</xm:sqref>
        </x14:conditionalFormatting>
        <x14:conditionalFormatting xmlns:xm="http://schemas.microsoft.com/office/excel/2006/main">
          <x14:cfRule type="cellIs" priority="3192" operator="equal" id="{87CDF513-CB0B-4763-9465-4774852EEA5B}">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O54</xm:sqref>
        </x14:conditionalFormatting>
        <x14:conditionalFormatting xmlns:xm="http://schemas.microsoft.com/office/excel/2006/main">
          <x14:cfRule type="cellIs" priority="3196" operator="equal" id="{67DDD409-9B51-4A91-B8FF-62E88461AF6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197" operator="equal" id="{E5DF4928-5646-4D0F-B629-E521AF05C4C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198" operator="equal" id="{8E90F5C9-BD72-4299-91FC-6C751C9FB23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99" operator="equal" id="{AE45F0B5-2487-40ED-9B15-B1BB187C359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O54</xm:sqref>
        </x14:conditionalFormatting>
        <x14:conditionalFormatting xmlns:xm="http://schemas.microsoft.com/office/excel/2006/main">
          <x14:cfRule type="cellIs" priority="3190" operator="equal" id="{2B57A6D9-7C92-48F0-AFAC-B14B0459169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R54 W54 Z54</xm:sqref>
        </x14:conditionalFormatting>
        <x14:conditionalFormatting xmlns:xm="http://schemas.microsoft.com/office/excel/2006/main">
          <x14:cfRule type="cellIs" priority="3191" operator="equal" id="{9D62922E-A0D3-4762-AC3C-FA6DB196D34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R54 Z54</xm:sqref>
        </x14:conditionalFormatting>
        <x14:conditionalFormatting xmlns:xm="http://schemas.microsoft.com/office/excel/2006/main">
          <x14:cfRule type="cellIs" priority="3194" operator="equal" id="{1986FA39-EC5E-4405-BA89-D35BB81662B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95" operator="equal" id="{8EDDA906-5F23-45DC-AE42-6E6CACE92C0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Z54 R54</xm:sqref>
        </x14:conditionalFormatting>
        <x14:conditionalFormatting xmlns:xm="http://schemas.microsoft.com/office/excel/2006/main">
          <x14:cfRule type="cellIs" priority="3204" operator="equal" id="{AC7A00C5-0F0E-4197-BFF1-60EF5050FE3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205" operator="equal" id="{320D1C41-97C2-4D23-B82A-693A15B386E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06" operator="equal" id="{C4BFF4E7-BCCA-4399-B0F6-1CD54EDC7E0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W54</xm:sqref>
        </x14:conditionalFormatting>
        <x14:conditionalFormatting xmlns:xm="http://schemas.microsoft.com/office/excel/2006/main">
          <x14:cfRule type="cellIs" priority="3176" operator="equal" id="{BBD552E7-5E19-479D-B9F8-6478F7B61C43}">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M84</xm:sqref>
        </x14:conditionalFormatting>
        <x14:conditionalFormatting xmlns:xm="http://schemas.microsoft.com/office/excel/2006/main">
          <x14:cfRule type="cellIs" priority="3183" operator="equal" id="{CF2C76C4-BE1D-4D31-86F7-0FBEE96E3A0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184" operator="equal" id="{771B0B39-433C-44B0-B2B0-923CA6A459F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185" operator="equal" id="{E6C73DA7-B196-438D-AA0D-889225EEA6C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86" operator="equal" id="{B5DAC49A-6C06-432F-84B9-C6D42B288F9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M84</xm:sqref>
        </x14:conditionalFormatting>
        <x14:conditionalFormatting xmlns:xm="http://schemas.microsoft.com/office/excel/2006/main">
          <x14:cfRule type="cellIs" priority="3175" operator="equal" id="{93687FD9-8330-4C7F-AB5C-47E3025DD98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O84</xm:sqref>
        </x14:conditionalFormatting>
        <x14:conditionalFormatting xmlns:xm="http://schemas.microsoft.com/office/excel/2006/main">
          <x14:cfRule type="cellIs" priority="3179" operator="equal" id="{0AB16119-76BB-4B46-8277-D2E6199B03D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180" operator="equal" id="{3515B43F-DA24-429F-B29C-9C093AFAD4E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181" operator="equal" id="{230740B7-4CEE-47F2-BBE6-30D6CB6DFA7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82" operator="equal" id="{AEF3063C-F795-40C0-AD84-FA65E6423AE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O84</xm:sqref>
        </x14:conditionalFormatting>
        <x14:conditionalFormatting xmlns:xm="http://schemas.microsoft.com/office/excel/2006/main">
          <x14:cfRule type="cellIs" priority="3173" operator="equal" id="{A37795E7-186F-428F-B322-7D4D37E83964}">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Z84 W84 R84</xm:sqref>
        </x14:conditionalFormatting>
        <x14:conditionalFormatting xmlns:xm="http://schemas.microsoft.com/office/excel/2006/main">
          <x14:cfRule type="cellIs" priority="3174" operator="equal" id="{7CFE55E8-4B99-4879-96EC-BBA3D765D06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Z84 R84</xm:sqref>
        </x14:conditionalFormatting>
        <x14:conditionalFormatting xmlns:xm="http://schemas.microsoft.com/office/excel/2006/main">
          <x14:cfRule type="cellIs" priority="3177" operator="equal" id="{E2CE59C6-80AD-45CE-8188-4858CF812FA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78" operator="equal" id="{15F5ED13-0C8E-4954-BFBA-C21057723ED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R84 Z84</xm:sqref>
        </x14:conditionalFormatting>
        <x14:conditionalFormatting xmlns:xm="http://schemas.microsoft.com/office/excel/2006/main">
          <x14:cfRule type="cellIs" priority="3187" operator="equal" id="{4389D15A-83C9-4277-9806-F6AC0F8E3E8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188" operator="equal" id="{462F4BEC-50D9-4E3D-BBE2-08E60580597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89" operator="equal" id="{4198A616-D845-47FC-9308-8B8E3DD0CDD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W84</xm:sqref>
        </x14:conditionalFormatting>
        <x14:conditionalFormatting xmlns:xm="http://schemas.microsoft.com/office/excel/2006/main">
          <x14:cfRule type="cellIs" priority="3159" operator="equal" id="{6A304B79-3B98-497A-9065-F14C3DEF9AE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M85</xm:sqref>
        </x14:conditionalFormatting>
        <x14:conditionalFormatting xmlns:xm="http://schemas.microsoft.com/office/excel/2006/main">
          <x14:cfRule type="cellIs" priority="3166" operator="equal" id="{AC19DB6B-3D0E-4D9A-99D9-7EB6A4E79502}">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167" operator="equal" id="{BB5A5EE2-8B45-4D63-B4C4-EA57E6EE76E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168" operator="equal" id="{C3F7E27F-446F-4293-B61D-FAA32E4B45A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69" operator="equal" id="{CE44AEDE-5384-43A6-BDBF-C2F34A21FD7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M85</xm:sqref>
        </x14:conditionalFormatting>
        <x14:conditionalFormatting xmlns:xm="http://schemas.microsoft.com/office/excel/2006/main">
          <x14:cfRule type="cellIs" priority="3158" operator="equal" id="{BD99E9BF-E705-4C85-9718-1BA1D2D342B1}">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O85</xm:sqref>
        </x14:conditionalFormatting>
        <x14:conditionalFormatting xmlns:xm="http://schemas.microsoft.com/office/excel/2006/main">
          <x14:cfRule type="cellIs" priority="3162" operator="equal" id="{979600A7-D63B-46A7-8255-AC99D3F48FE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163" operator="equal" id="{CF7B993B-84BA-4343-9919-8E7065166E0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164" operator="equal" id="{2799E7B9-4E3A-4BDC-8A85-829564FA552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65" operator="equal" id="{C277FAC5-D87E-4792-9886-E614C3D14F5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O85</xm:sqref>
        </x14:conditionalFormatting>
        <x14:conditionalFormatting xmlns:xm="http://schemas.microsoft.com/office/excel/2006/main">
          <x14:cfRule type="cellIs" priority="3156" operator="equal" id="{7391EAB5-10F1-46E3-90EB-D052AE11AFC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R85 W85 Z85</xm:sqref>
        </x14:conditionalFormatting>
        <x14:conditionalFormatting xmlns:xm="http://schemas.microsoft.com/office/excel/2006/main">
          <x14:cfRule type="cellIs" priority="3157" operator="equal" id="{6B09CFB4-3E35-48C9-BC7F-251B2EAB38A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R85 Z85</xm:sqref>
        </x14:conditionalFormatting>
        <x14:conditionalFormatting xmlns:xm="http://schemas.microsoft.com/office/excel/2006/main">
          <x14:cfRule type="cellIs" priority="3160" operator="equal" id="{B2160C42-934B-44AD-ACD2-DEC428BB920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61" operator="equal" id="{39CDCA18-5DC7-462F-8F86-F62CE58084C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Z85 R85</xm:sqref>
        </x14:conditionalFormatting>
        <x14:conditionalFormatting xmlns:xm="http://schemas.microsoft.com/office/excel/2006/main">
          <x14:cfRule type="cellIs" priority="3170" operator="equal" id="{A53645B7-C1A2-450E-B9D4-2446381CBB3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171" operator="equal" id="{9BDF2FC3-C510-4308-B329-F2720108615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72" operator="equal" id="{14FB724C-3DD5-4DE2-87FF-A484D44747D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W85</xm:sqref>
        </x14:conditionalFormatting>
        <x14:conditionalFormatting xmlns:xm="http://schemas.microsoft.com/office/excel/2006/main">
          <x14:cfRule type="cellIs" priority="3142" operator="equal" id="{BF77A7CD-8954-470B-A745-B1991F5BF081}">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M233</xm:sqref>
        </x14:conditionalFormatting>
        <x14:conditionalFormatting xmlns:xm="http://schemas.microsoft.com/office/excel/2006/main">
          <x14:cfRule type="cellIs" priority="3149" operator="equal" id="{DF42B161-1E19-4059-A1E4-1DAD46346AF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150" operator="equal" id="{4FD2DED9-356B-4B00-A81F-87AF116987B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151" operator="equal" id="{55B02725-343B-4112-A349-442D2FC3679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52" operator="equal" id="{B526F2F7-7516-4AD1-95CF-DBDF3192B55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M233</xm:sqref>
        </x14:conditionalFormatting>
        <x14:conditionalFormatting xmlns:xm="http://schemas.microsoft.com/office/excel/2006/main">
          <x14:cfRule type="cellIs" priority="3141" operator="equal" id="{7AFB89A9-8B07-456B-A312-0796EAAC1631}">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O233</xm:sqref>
        </x14:conditionalFormatting>
        <x14:conditionalFormatting xmlns:xm="http://schemas.microsoft.com/office/excel/2006/main">
          <x14:cfRule type="cellIs" priority="3145" operator="equal" id="{C7EDCD46-3C75-4B8F-91C6-C3E9EC76D6E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146" operator="equal" id="{A6A1D5AF-6EEB-4C21-8F77-5FE58F34FB90}">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147" operator="equal" id="{B322C7AB-E837-49CC-976C-F933281D3A1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48" operator="equal" id="{152BD5B1-E7A2-4F50-95E1-B5CB5A0B2E1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O233</xm:sqref>
        </x14:conditionalFormatting>
        <x14:conditionalFormatting xmlns:xm="http://schemas.microsoft.com/office/excel/2006/main">
          <x14:cfRule type="cellIs" priority="3139" operator="equal" id="{6489C330-A620-400E-BE9E-184A40C6306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Z233 W233 R233</xm:sqref>
        </x14:conditionalFormatting>
        <x14:conditionalFormatting xmlns:xm="http://schemas.microsoft.com/office/excel/2006/main">
          <x14:cfRule type="cellIs" priority="3140" operator="equal" id="{7BC765D3-C68D-4EB7-8BFB-A7AF05AB1DC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Z233 R233</xm:sqref>
        </x14:conditionalFormatting>
        <x14:conditionalFormatting xmlns:xm="http://schemas.microsoft.com/office/excel/2006/main">
          <x14:cfRule type="cellIs" priority="3143" operator="equal" id="{E22136CF-49B9-4C66-AE41-82A7B2D4B70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44" operator="equal" id="{4366E71D-2360-4C8B-A469-065634DED50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R233 Z233</xm:sqref>
        </x14:conditionalFormatting>
        <x14:conditionalFormatting xmlns:xm="http://schemas.microsoft.com/office/excel/2006/main">
          <x14:cfRule type="cellIs" priority="3153" operator="equal" id="{3B1340CF-7317-45B7-A4A5-2876B03A00D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154" operator="equal" id="{B8CD4E12-3BFB-41E5-B3E2-058A328DA3D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55" operator="equal" id="{A7B61EEC-EC18-4C79-B1E8-91474AD191A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W233</xm:sqref>
        </x14:conditionalFormatting>
        <x14:conditionalFormatting xmlns:xm="http://schemas.microsoft.com/office/excel/2006/main">
          <x14:cfRule type="cellIs" priority="3125" operator="equal" id="{52C0E8A1-007F-4F33-9DA1-EF5F41F8937E}">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M234</xm:sqref>
        </x14:conditionalFormatting>
        <x14:conditionalFormatting xmlns:xm="http://schemas.microsoft.com/office/excel/2006/main">
          <x14:cfRule type="cellIs" priority="3132" operator="equal" id="{D5E7EA4D-8E3F-4964-8E99-F8E6EB8F8449}">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133" operator="equal" id="{6B3B98F3-F9DB-4BAA-AEBB-EF83E5F6A3F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134" operator="equal" id="{600DFA3D-CB93-4790-8F07-96EE84238AC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35" operator="equal" id="{F09225BD-88DE-4FCE-9BF9-ABF6DC8E16E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M234</xm:sqref>
        </x14:conditionalFormatting>
        <x14:conditionalFormatting xmlns:xm="http://schemas.microsoft.com/office/excel/2006/main">
          <x14:cfRule type="cellIs" priority="3124" operator="equal" id="{69A07311-D24D-42D3-8C25-434A8E2AB087}">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O234</xm:sqref>
        </x14:conditionalFormatting>
        <x14:conditionalFormatting xmlns:xm="http://schemas.microsoft.com/office/excel/2006/main">
          <x14:cfRule type="cellIs" priority="3128" operator="equal" id="{880B56B5-529F-444F-998B-6BA03F301A6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129" operator="equal" id="{6DDF2869-7299-4273-9943-7D5107C293B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130" operator="equal" id="{E7411556-D46D-4BDD-BFFB-4B5BA971671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31" operator="equal" id="{1A6CD1E0-13E4-48FD-B009-A7F57E62765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O234</xm:sqref>
        </x14:conditionalFormatting>
        <x14:conditionalFormatting xmlns:xm="http://schemas.microsoft.com/office/excel/2006/main">
          <x14:cfRule type="cellIs" priority="3122" operator="equal" id="{B2D8A6D1-3A0B-47A9-B423-7E434821188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R234 W234 Z234</xm:sqref>
        </x14:conditionalFormatting>
        <x14:conditionalFormatting xmlns:xm="http://schemas.microsoft.com/office/excel/2006/main">
          <x14:cfRule type="cellIs" priority="3123" operator="equal" id="{A2C143C7-F4F4-46F7-9168-16AB593055C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R234 Z234</xm:sqref>
        </x14:conditionalFormatting>
        <x14:conditionalFormatting xmlns:xm="http://schemas.microsoft.com/office/excel/2006/main">
          <x14:cfRule type="cellIs" priority="3126" operator="equal" id="{F833380B-CDB4-42DA-B4B6-DA5CEF46192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27" operator="equal" id="{0CBA96D4-60D0-4B1C-B9D9-EDAA283790F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Z234 R234</xm:sqref>
        </x14:conditionalFormatting>
        <x14:conditionalFormatting xmlns:xm="http://schemas.microsoft.com/office/excel/2006/main">
          <x14:cfRule type="cellIs" priority="3136" operator="equal" id="{2E41FC1D-3E21-4990-8730-57B00A0F2B9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137" operator="equal" id="{EC980CC1-9C2E-413E-87A3-72674662E68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38" operator="equal" id="{A09595DC-49BE-46E3-8954-D32E7D898ED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W234</xm:sqref>
        </x14:conditionalFormatting>
        <x14:conditionalFormatting xmlns:xm="http://schemas.microsoft.com/office/excel/2006/main">
          <x14:cfRule type="cellIs" priority="3108" operator="equal" id="{B9338CDD-C1AD-4014-8E96-C4E915732293}">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M262</xm:sqref>
        </x14:conditionalFormatting>
        <x14:conditionalFormatting xmlns:xm="http://schemas.microsoft.com/office/excel/2006/main">
          <x14:cfRule type="cellIs" priority="3115" operator="equal" id="{F8B9BB55-4C6B-427B-BFC2-3B1ACB64A4B3}">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116" operator="equal" id="{EEFBDD76-020B-4663-A881-8EF4180F31E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117" operator="equal" id="{122FDE0D-B5A9-4F51-BFF8-B58B6AAD606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18" operator="equal" id="{4557661C-2C73-4287-AF48-5F681183E0B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M262</xm:sqref>
        </x14:conditionalFormatting>
        <x14:conditionalFormatting xmlns:xm="http://schemas.microsoft.com/office/excel/2006/main">
          <x14:cfRule type="cellIs" priority="3107" operator="equal" id="{F9435200-F749-4015-A593-F002F882689D}">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O262</xm:sqref>
        </x14:conditionalFormatting>
        <x14:conditionalFormatting xmlns:xm="http://schemas.microsoft.com/office/excel/2006/main">
          <x14:cfRule type="cellIs" priority="3111" operator="equal" id="{DEAFEE2A-AC56-40C8-B8B4-D36E1A7F791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112" operator="equal" id="{01DDB46E-28EC-4640-AFB3-9FF11F7CBCC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113" operator="equal" id="{8AEF6AB0-032E-4D61-98AA-5C5658A2F9B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14" operator="equal" id="{9FCD51E3-DEBA-4BF8-9DC4-5B8CA66C7A7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O262</xm:sqref>
        </x14:conditionalFormatting>
        <x14:conditionalFormatting xmlns:xm="http://schemas.microsoft.com/office/excel/2006/main">
          <x14:cfRule type="cellIs" priority="3105" operator="equal" id="{20BDE855-79D1-44FD-AB65-D8933E306DF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Z262 W262 R262</xm:sqref>
        </x14:conditionalFormatting>
        <x14:conditionalFormatting xmlns:xm="http://schemas.microsoft.com/office/excel/2006/main">
          <x14:cfRule type="cellIs" priority="3106" operator="equal" id="{0D900B81-52A8-4267-9712-A73E7F95202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Z262 R262</xm:sqref>
        </x14:conditionalFormatting>
        <x14:conditionalFormatting xmlns:xm="http://schemas.microsoft.com/office/excel/2006/main">
          <x14:cfRule type="cellIs" priority="3109" operator="equal" id="{14287146-24AB-44C0-AC06-2799B9720E4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10" operator="equal" id="{561546FF-C406-4B92-8408-A5B1663AF4A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R262 Z262</xm:sqref>
        </x14:conditionalFormatting>
        <x14:conditionalFormatting xmlns:xm="http://schemas.microsoft.com/office/excel/2006/main">
          <x14:cfRule type="cellIs" priority="3119" operator="equal" id="{5C48ACAD-D6D8-4937-8185-3FA4DD060E4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120" operator="equal" id="{7091E840-4193-4282-B17C-A23D3012852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21" operator="equal" id="{4F1E3281-FA40-4DF2-87D4-69AC77E2583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W262</xm:sqref>
        </x14:conditionalFormatting>
        <x14:conditionalFormatting xmlns:xm="http://schemas.microsoft.com/office/excel/2006/main">
          <x14:cfRule type="cellIs" priority="3091" operator="equal" id="{13A6C371-71A9-42B9-8C98-19A9DD8EEB0A}">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M263</xm:sqref>
        </x14:conditionalFormatting>
        <x14:conditionalFormatting xmlns:xm="http://schemas.microsoft.com/office/excel/2006/main">
          <x14:cfRule type="cellIs" priority="3098" operator="equal" id="{334C4CBD-9352-4202-9D33-B66415675318}">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099" operator="equal" id="{D49AE63D-9FFF-48F1-B21F-2C8F06A3700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100" operator="equal" id="{5630ACAC-BE32-4B89-B6E4-EF977206169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01" operator="equal" id="{FB6194A9-F035-4067-A10E-12F71D25B37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M263</xm:sqref>
        </x14:conditionalFormatting>
        <x14:conditionalFormatting xmlns:xm="http://schemas.microsoft.com/office/excel/2006/main">
          <x14:cfRule type="cellIs" priority="3090" operator="equal" id="{CA1EA5AC-3A28-4E26-9682-700DCA05E0D5}">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O263</xm:sqref>
        </x14:conditionalFormatting>
        <x14:conditionalFormatting xmlns:xm="http://schemas.microsoft.com/office/excel/2006/main">
          <x14:cfRule type="cellIs" priority="3094" operator="equal" id="{BA804DF9-111A-4081-B55F-1F2DA9801A8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095" operator="equal" id="{055BCF3E-4D23-4036-835A-69A6338F11B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096" operator="equal" id="{56477CFD-459F-43AF-8B5C-B93FBACB9ED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97" operator="equal" id="{DDE61C54-8260-4F07-B6C7-AC223FC22E50}">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O263</xm:sqref>
        </x14:conditionalFormatting>
        <x14:conditionalFormatting xmlns:xm="http://schemas.microsoft.com/office/excel/2006/main">
          <x14:cfRule type="cellIs" priority="3088" operator="equal" id="{BD342803-91AC-40D9-825E-1DE52B2F1084}">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R263 W263 Z263</xm:sqref>
        </x14:conditionalFormatting>
        <x14:conditionalFormatting xmlns:xm="http://schemas.microsoft.com/office/excel/2006/main">
          <x14:cfRule type="cellIs" priority="3089" operator="equal" id="{741F5289-C801-4740-B89A-C3C2FFDDFE6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R263 Z263</xm:sqref>
        </x14:conditionalFormatting>
        <x14:conditionalFormatting xmlns:xm="http://schemas.microsoft.com/office/excel/2006/main">
          <x14:cfRule type="cellIs" priority="3092" operator="equal" id="{315AD0F3-F18A-465F-AE33-447EA94FB68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93" operator="equal" id="{40DEFF72-616A-4079-A5C5-EEBDCDAE9DB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Z263 R263</xm:sqref>
        </x14:conditionalFormatting>
        <x14:conditionalFormatting xmlns:xm="http://schemas.microsoft.com/office/excel/2006/main">
          <x14:cfRule type="cellIs" priority="3102" operator="equal" id="{730172CD-C583-46E6-A8B8-C468DEAA9D8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103" operator="equal" id="{5A92A1D4-4D79-4AB1-9370-13E77A93D69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04" operator="equal" id="{BF877028-25EF-41B8-92DA-FC0FBDDD939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W263</xm:sqref>
        </x14:conditionalFormatting>
        <x14:conditionalFormatting xmlns:xm="http://schemas.microsoft.com/office/excel/2006/main">
          <x14:cfRule type="cellIs" priority="3074" operator="equal" id="{760E4313-30BC-4632-9563-022622ECAE3F}">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M116</xm:sqref>
        </x14:conditionalFormatting>
        <x14:conditionalFormatting xmlns:xm="http://schemas.microsoft.com/office/excel/2006/main">
          <x14:cfRule type="cellIs" priority="3081" operator="equal" id="{0A32D58E-5DEF-47FF-93AA-38653D1D1EE3}">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082" operator="equal" id="{A1894CAA-A9A2-44B1-BF1A-C37C791F476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083" operator="equal" id="{F85887C7-F83F-4AFB-B322-A1E339684A6F}">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84" operator="equal" id="{B64786B8-B4A8-4E1F-8B25-9A8CE8FB281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M116</xm:sqref>
        </x14:conditionalFormatting>
        <x14:conditionalFormatting xmlns:xm="http://schemas.microsoft.com/office/excel/2006/main">
          <x14:cfRule type="cellIs" priority="3073" operator="equal" id="{79A11D79-BF44-4ECD-97DA-81BA4069667B}">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O116</xm:sqref>
        </x14:conditionalFormatting>
        <x14:conditionalFormatting xmlns:xm="http://schemas.microsoft.com/office/excel/2006/main">
          <x14:cfRule type="cellIs" priority="3077" operator="equal" id="{93B1437C-C5CC-44DB-8E4D-05C297B499C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078" operator="equal" id="{CF6911E2-9DCD-4164-B6FF-9D42DC3B0C1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079" operator="equal" id="{5086AB16-2F37-4675-A6DD-4AD5F2EBF28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80" operator="equal" id="{E2B11B09-9738-43B7-8595-CEC472B3BD1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O116</xm:sqref>
        </x14:conditionalFormatting>
        <x14:conditionalFormatting xmlns:xm="http://schemas.microsoft.com/office/excel/2006/main">
          <x14:cfRule type="cellIs" priority="3071" operator="equal" id="{10D32BAA-76FC-46ED-8783-1A91ABD3AC6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Z116 W116 R116</xm:sqref>
        </x14:conditionalFormatting>
        <x14:conditionalFormatting xmlns:xm="http://schemas.microsoft.com/office/excel/2006/main">
          <x14:cfRule type="cellIs" priority="3072" operator="equal" id="{3622F844-5EBC-400D-8418-21759DA03C1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Z116 R116</xm:sqref>
        </x14:conditionalFormatting>
        <x14:conditionalFormatting xmlns:xm="http://schemas.microsoft.com/office/excel/2006/main">
          <x14:cfRule type="cellIs" priority="3075" operator="equal" id="{54EC9DB8-0AEF-437C-8975-CD17F0811A4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76" operator="equal" id="{B5A25D32-BEEE-47D4-8F0C-7E56F5C43ED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R116 Z116</xm:sqref>
        </x14:conditionalFormatting>
        <x14:conditionalFormatting xmlns:xm="http://schemas.microsoft.com/office/excel/2006/main">
          <x14:cfRule type="cellIs" priority="3085" operator="equal" id="{57EA8B73-D7BC-4312-AFFA-5941ED51F44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086" operator="equal" id="{980DF1D3-6380-4C1F-9CE2-0CBE86869FD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87" operator="equal" id="{A801F73F-5B55-4FD1-A86B-FE3531D9D72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W116</xm:sqref>
        </x14:conditionalFormatting>
        <x14:conditionalFormatting xmlns:xm="http://schemas.microsoft.com/office/excel/2006/main">
          <x14:cfRule type="cellIs" priority="3057" operator="equal" id="{51AAFDEA-8A4E-452D-9FF6-68A0972CF16C}">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M117</xm:sqref>
        </x14:conditionalFormatting>
        <x14:conditionalFormatting xmlns:xm="http://schemas.microsoft.com/office/excel/2006/main">
          <x14:cfRule type="cellIs" priority="3064" operator="equal" id="{DABE5284-966F-479A-81EC-CFA92513E323}">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065" operator="equal" id="{5A951EF0-90AD-4D36-8D3C-64E93084274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066" operator="equal" id="{27B3D749-5B62-45FF-967A-C18083BA01A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67" operator="equal" id="{2BB4BEC0-3DC4-4472-AD4D-B5D060DEE72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M117</xm:sqref>
        </x14:conditionalFormatting>
        <x14:conditionalFormatting xmlns:xm="http://schemas.microsoft.com/office/excel/2006/main">
          <x14:cfRule type="cellIs" priority="3056" operator="equal" id="{CC14D2C6-3F37-48CC-8013-01491CC009A2}">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O117</xm:sqref>
        </x14:conditionalFormatting>
        <x14:conditionalFormatting xmlns:xm="http://schemas.microsoft.com/office/excel/2006/main">
          <x14:cfRule type="cellIs" priority="3060" operator="equal" id="{199FD035-6F9A-4D4A-B179-2E025FDA35C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061" operator="equal" id="{9A623913-41B3-4951-9F3C-B248EF66FC3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062" operator="equal" id="{7303F5BA-7D4D-43EC-A0C1-A073571A9BA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63" operator="equal" id="{8F7F21F4-08F7-4D60-A1C4-4032A37124E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O117</xm:sqref>
        </x14:conditionalFormatting>
        <x14:conditionalFormatting xmlns:xm="http://schemas.microsoft.com/office/excel/2006/main">
          <x14:cfRule type="cellIs" priority="3054" operator="equal" id="{0085961B-CA70-4C75-95FA-8721300F51D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R117 W117 Z117</xm:sqref>
        </x14:conditionalFormatting>
        <x14:conditionalFormatting xmlns:xm="http://schemas.microsoft.com/office/excel/2006/main">
          <x14:cfRule type="cellIs" priority="3055" operator="equal" id="{0C55E241-52EC-48DD-91F6-57DFD483B0F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R117 Z117</xm:sqref>
        </x14:conditionalFormatting>
        <x14:conditionalFormatting xmlns:xm="http://schemas.microsoft.com/office/excel/2006/main">
          <x14:cfRule type="cellIs" priority="3058" operator="equal" id="{8719FD3B-0ADD-4F17-BD64-606C392EFF1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59" operator="equal" id="{BA464612-F31F-4BB7-B01B-EC08C99887C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Z117 R117</xm:sqref>
        </x14:conditionalFormatting>
        <x14:conditionalFormatting xmlns:xm="http://schemas.microsoft.com/office/excel/2006/main">
          <x14:cfRule type="cellIs" priority="3068" operator="equal" id="{C9B3E542-A434-49C2-B7C9-60DBD55EA6A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069" operator="equal" id="{F5F76B28-22F3-41E2-8918-9B24ABCBEEF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70" operator="equal" id="{CEDAF3D0-7F88-4F7A-A5F6-A472B04736E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W117</xm:sqref>
        </x14:conditionalFormatting>
        <x14:conditionalFormatting xmlns:xm="http://schemas.microsoft.com/office/excel/2006/main">
          <x14:cfRule type="cellIs" priority="3040" operator="equal" id="{26680D43-283B-4F33-A558-592D67CA770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M283</xm:sqref>
        </x14:conditionalFormatting>
        <x14:conditionalFormatting xmlns:xm="http://schemas.microsoft.com/office/excel/2006/main">
          <x14:cfRule type="cellIs" priority="3047" operator="equal" id="{66D66714-1DC4-4D3A-9D71-32855ADB5E4E}">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048" operator="equal" id="{12A842C3-A8EB-4CAC-86F3-1FFF4BAC665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049" operator="equal" id="{69152963-988A-4111-88E0-B75DFD0F136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50" operator="equal" id="{9D7AB7BB-7844-4561-8E89-4149161B753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M283</xm:sqref>
        </x14:conditionalFormatting>
        <x14:conditionalFormatting xmlns:xm="http://schemas.microsoft.com/office/excel/2006/main">
          <x14:cfRule type="cellIs" priority="3039" operator="equal" id="{A8F7E586-85AF-4E46-A35F-B582D4830EE5}">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O283</xm:sqref>
        </x14:conditionalFormatting>
        <x14:conditionalFormatting xmlns:xm="http://schemas.microsoft.com/office/excel/2006/main">
          <x14:cfRule type="cellIs" priority="3043" operator="equal" id="{CF9BE77A-2B7C-4AF6-86BA-2419C178E23C}">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044" operator="equal" id="{CCB5EB6C-6FFE-4A7E-A8B1-8949C949387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045" operator="equal" id="{932B5E61-B114-4B5D-9FC6-FD06C9BA65F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46" operator="equal" id="{FE7DE048-E269-4228-8D31-04FE066A3C6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O283</xm:sqref>
        </x14:conditionalFormatting>
        <x14:conditionalFormatting xmlns:xm="http://schemas.microsoft.com/office/excel/2006/main">
          <x14:cfRule type="cellIs" priority="3037" operator="equal" id="{C635DDE0-838C-4E76-8822-529CF5AE27F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Z283 W283 R283</xm:sqref>
        </x14:conditionalFormatting>
        <x14:conditionalFormatting xmlns:xm="http://schemas.microsoft.com/office/excel/2006/main">
          <x14:cfRule type="cellIs" priority="3038" operator="equal" id="{24F6455D-911B-4CC7-9C1C-E5DDD362777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Z283 R283</xm:sqref>
        </x14:conditionalFormatting>
        <x14:conditionalFormatting xmlns:xm="http://schemas.microsoft.com/office/excel/2006/main">
          <x14:cfRule type="cellIs" priority="3041" operator="equal" id="{1F2C70B1-CF06-454F-9881-2730FFA8EB6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42" operator="equal" id="{5C7E9079-E31C-4DE0-B054-B009CC23382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R283 Z283</xm:sqref>
        </x14:conditionalFormatting>
        <x14:conditionalFormatting xmlns:xm="http://schemas.microsoft.com/office/excel/2006/main">
          <x14:cfRule type="cellIs" priority="3051" operator="equal" id="{820585E2-5BC6-42CB-971D-175252ECFA2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052" operator="equal" id="{66C66F34-97BB-4298-A505-CC671A17851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53" operator="equal" id="{085764A1-80B8-4C81-A77B-637AC07118B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W283</xm:sqref>
        </x14:conditionalFormatting>
        <x14:conditionalFormatting xmlns:xm="http://schemas.microsoft.com/office/excel/2006/main">
          <x14:cfRule type="cellIs" priority="3023" operator="equal" id="{CF3980D7-4518-4DD4-85FF-217B7DCECA70}">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M284</xm:sqref>
        </x14:conditionalFormatting>
        <x14:conditionalFormatting xmlns:xm="http://schemas.microsoft.com/office/excel/2006/main">
          <x14:cfRule type="cellIs" priority="3030" operator="equal" id="{C5CBDFAC-BAD7-4892-B809-88DE084B3F01}">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031" operator="equal" id="{02AEC819-D9BE-4EDC-9560-E0AF5E37C9D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032" operator="equal" id="{AB403C79-84AD-44A1-B134-349D201B413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33" operator="equal" id="{4E08FEA3-BB4D-402F-B19E-C53212B73D1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M284</xm:sqref>
        </x14:conditionalFormatting>
        <x14:conditionalFormatting xmlns:xm="http://schemas.microsoft.com/office/excel/2006/main">
          <x14:cfRule type="cellIs" priority="3022" operator="equal" id="{D323F4B1-04B5-4AD1-9F53-BC905B56D053}">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O284</xm:sqref>
        </x14:conditionalFormatting>
        <x14:conditionalFormatting xmlns:xm="http://schemas.microsoft.com/office/excel/2006/main">
          <x14:cfRule type="cellIs" priority="3026" operator="equal" id="{8C93DCDD-4626-493B-A371-2D836BD02A7A}">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027" operator="equal" id="{CFC51D45-8A06-4F69-8394-602B76CF07B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028" operator="equal" id="{D786A526-3869-4970-B97B-451131F38EB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29" operator="equal" id="{C420B182-EB5D-4073-8F99-20C713F6322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O284</xm:sqref>
        </x14:conditionalFormatting>
        <x14:conditionalFormatting xmlns:xm="http://schemas.microsoft.com/office/excel/2006/main">
          <x14:cfRule type="cellIs" priority="3020" operator="equal" id="{35E209BE-193B-428D-8CEB-08017241505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R284 W284 Z284</xm:sqref>
        </x14:conditionalFormatting>
        <x14:conditionalFormatting xmlns:xm="http://schemas.microsoft.com/office/excel/2006/main">
          <x14:cfRule type="cellIs" priority="3021" operator="equal" id="{55F1D404-13F6-4BBE-B4E4-7229B0CA9E7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R284 Z284</xm:sqref>
        </x14:conditionalFormatting>
        <x14:conditionalFormatting xmlns:xm="http://schemas.microsoft.com/office/excel/2006/main">
          <x14:cfRule type="cellIs" priority="3024" operator="equal" id="{9F16362C-DC24-4388-AAB4-54FFA8F804D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25" operator="equal" id="{279D4FB1-1F10-41BA-8F20-95EDC4EFEA8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Z284 R284</xm:sqref>
        </x14:conditionalFormatting>
        <x14:conditionalFormatting xmlns:xm="http://schemas.microsoft.com/office/excel/2006/main">
          <x14:cfRule type="cellIs" priority="3034" operator="equal" id="{B0D411CA-32B2-41B0-9D30-3453FBFAFFD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035" operator="equal" id="{43278420-34E0-4F39-B7EF-7075EB2FCBC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36" operator="equal" id="{2146C635-8895-43DA-85A2-89C14DE3173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W284</xm:sqref>
        </x14:conditionalFormatting>
        <x14:conditionalFormatting xmlns:xm="http://schemas.microsoft.com/office/excel/2006/main">
          <x14:cfRule type="cellIs" priority="3006" operator="equal" id="{EBE63D06-ED26-4D50-94CE-1CA622CB57AE}">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M409</xm:sqref>
        </x14:conditionalFormatting>
        <x14:conditionalFormatting xmlns:xm="http://schemas.microsoft.com/office/excel/2006/main">
          <x14:cfRule type="cellIs" priority="3013" operator="equal" id="{8428266A-40DA-407D-A0B3-E6FEDF0AA2BE}">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014" operator="equal" id="{BC7E2421-D872-440B-98FB-76EC9959C69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015" operator="equal" id="{A48762F7-D238-4159-BE2D-CB86BB31278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16" operator="equal" id="{204777EA-CDBF-4B65-9FC2-3EEB62D51F2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M409</xm:sqref>
        </x14:conditionalFormatting>
        <x14:conditionalFormatting xmlns:xm="http://schemas.microsoft.com/office/excel/2006/main">
          <x14:cfRule type="cellIs" priority="3005" operator="equal" id="{09711402-24B3-4DB2-985B-30B0EB646132}">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O409</xm:sqref>
        </x14:conditionalFormatting>
        <x14:conditionalFormatting xmlns:xm="http://schemas.microsoft.com/office/excel/2006/main">
          <x14:cfRule type="cellIs" priority="3009" operator="equal" id="{7A1BD5E8-6256-49B5-835B-3469FF89400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010" operator="equal" id="{82017C7D-6B9D-4723-BEDB-5805B8FE198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011" operator="equal" id="{0EFCF3E4-61C2-488D-88C2-5E960219B61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12" operator="equal" id="{B0FC485F-791F-40F6-8717-A269CF2582C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O409</xm:sqref>
        </x14:conditionalFormatting>
        <x14:conditionalFormatting xmlns:xm="http://schemas.microsoft.com/office/excel/2006/main">
          <x14:cfRule type="cellIs" priority="3003" operator="equal" id="{863D300A-01BF-4791-B5F9-DB5984091B4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Z409 W409 R409</xm:sqref>
        </x14:conditionalFormatting>
        <x14:conditionalFormatting xmlns:xm="http://schemas.microsoft.com/office/excel/2006/main">
          <x14:cfRule type="cellIs" priority="3004" operator="equal" id="{B513A990-17B5-493A-AAC2-0A203DB38FC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Z409 R409</xm:sqref>
        </x14:conditionalFormatting>
        <x14:conditionalFormatting xmlns:xm="http://schemas.microsoft.com/office/excel/2006/main">
          <x14:cfRule type="cellIs" priority="3007" operator="equal" id="{3F0F92C7-5859-4FCD-81A4-DA407D04043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08" operator="equal" id="{E98F4793-2151-4525-A9C0-5DA7861D02B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R409 Z409</xm:sqref>
        </x14:conditionalFormatting>
        <x14:conditionalFormatting xmlns:xm="http://schemas.microsoft.com/office/excel/2006/main">
          <x14:cfRule type="cellIs" priority="3017" operator="equal" id="{08732E61-1EF1-4E71-ABAE-FB843B01CA5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018" operator="equal" id="{34E7C266-D182-4936-A257-521F8951B42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19" operator="equal" id="{7DB22C4D-0E39-4795-84B9-4F22FB50B9B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W409</xm:sqref>
        </x14:conditionalFormatting>
        <x14:conditionalFormatting xmlns:xm="http://schemas.microsoft.com/office/excel/2006/main">
          <x14:cfRule type="cellIs" priority="2989" operator="equal" id="{5E4F314F-0AD4-437B-8646-7D7AE4E8C4EF}">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M410</xm:sqref>
        </x14:conditionalFormatting>
        <x14:conditionalFormatting xmlns:xm="http://schemas.microsoft.com/office/excel/2006/main">
          <x14:cfRule type="cellIs" priority="2996" operator="equal" id="{8FDE1658-506C-4A5B-8214-CBDD8D71B16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997" operator="equal" id="{4A5CC215-E3DC-4DC3-A2ED-11E295D2580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998" operator="equal" id="{BBAFC5DE-38C6-4FD7-84CB-67F2CE532F2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99" operator="equal" id="{3FA04203-083B-4434-BA7D-EFFD19A8121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M410</xm:sqref>
        </x14:conditionalFormatting>
        <x14:conditionalFormatting xmlns:xm="http://schemas.microsoft.com/office/excel/2006/main">
          <x14:cfRule type="cellIs" priority="2988" operator="equal" id="{2A42CD89-CEA1-4FCE-9D27-F90133AB920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O410</xm:sqref>
        </x14:conditionalFormatting>
        <x14:conditionalFormatting xmlns:xm="http://schemas.microsoft.com/office/excel/2006/main">
          <x14:cfRule type="cellIs" priority="2992" operator="equal" id="{4DEF3580-EC28-4541-8A7C-4C8A08FA071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993" operator="equal" id="{A3EF4714-34D6-4D26-9DB0-C6A4A3C79D5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994" operator="equal" id="{9C63DC27-9033-47E2-B70E-6986DA4FC21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95" operator="equal" id="{368203D4-0B8C-41D2-8B0D-D14487B6708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O410</xm:sqref>
        </x14:conditionalFormatting>
        <x14:conditionalFormatting xmlns:xm="http://schemas.microsoft.com/office/excel/2006/main">
          <x14:cfRule type="cellIs" priority="2986" operator="equal" id="{EC68C114-AB47-4E85-9C54-BBDED2B6FC5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R410 W410 Z410</xm:sqref>
        </x14:conditionalFormatting>
        <x14:conditionalFormatting xmlns:xm="http://schemas.microsoft.com/office/excel/2006/main">
          <x14:cfRule type="cellIs" priority="2987" operator="equal" id="{30FC0BED-5A49-4EE6-99A2-EF3BA9FEEB0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R410 Z410</xm:sqref>
        </x14:conditionalFormatting>
        <x14:conditionalFormatting xmlns:xm="http://schemas.microsoft.com/office/excel/2006/main">
          <x14:cfRule type="cellIs" priority="2990" operator="equal" id="{3D63460F-7862-4B13-B051-D7900AFBFBF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91" operator="equal" id="{B0618FF0-E7AD-4470-9117-E23E04D5EEA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Z410 R410</xm:sqref>
        </x14:conditionalFormatting>
        <x14:conditionalFormatting xmlns:xm="http://schemas.microsoft.com/office/excel/2006/main">
          <x14:cfRule type="cellIs" priority="3000" operator="equal" id="{80D8B12C-8609-4C33-BD69-4F3CDEE695F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001" operator="equal" id="{87E12852-41C3-4D87-BA60-87CD02F1140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02" operator="equal" id="{6B7FFCCA-B37F-4E08-8BDC-CBB18EB4257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W410</xm:sqref>
        </x14:conditionalFormatting>
        <x14:conditionalFormatting xmlns:xm="http://schemas.microsoft.com/office/excel/2006/main">
          <x14:cfRule type="cellIs" priority="2972" operator="equal" id="{BE7458E2-C749-425E-AF91-DC5F081C9A7C}">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M145</xm:sqref>
        </x14:conditionalFormatting>
        <x14:conditionalFormatting xmlns:xm="http://schemas.microsoft.com/office/excel/2006/main">
          <x14:cfRule type="cellIs" priority="2979" operator="equal" id="{7C24DFB1-5BF1-4615-803B-2E64D7E2CAD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980" operator="equal" id="{6846A83C-0D19-4505-8ADA-C678AB8386D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981" operator="equal" id="{D1A10FAA-AB81-4270-B43F-00FEA557EDC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82" operator="equal" id="{8BF939CB-26DA-43A7-9CC8-47F939AB312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M145</xm:sqref>
        </x14:conditionalFormatting>
        <x14:conditionalFormatting xmlns:xm="http://schemas.microsoft.com/office/excel/2006/main">
          <x14:cfRule type="cellIs" priority="2971" operator="equal" id="{2357C5A7-58FA-4662-8D65-C3CA3A338FE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O145</xm:sqref>
        </x14:conditionalFormatting>
        <x14:conditionalFormatting xmlns:xm="http://schemas.microsoft.com/office/excel/2006/main">
          <x14:cfRule type="cellIs" priority="2975" operator="equal" id="{B52185E2-E0FF-480C-B2C8-CC81E30618A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976" operator="equal" id="{2B623CF3-8DBD-43D1-BE94-0197CA1CE9F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977" operator="equal" id="{2B1D456A-4FA5-4776-93C1-2B487D4787A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78" operator="equal" id="{5BDACA97-DFBE-4AF2-89BA-FF10234D742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O145</xm:sqref>
        </x14:conditionalFormatting>
        <x14:conditionalFormatting xmlns:xm="http://schemas.microsoft.com/office/excel/2006/main">
          <x14:cfRule type="cellIs" priority="2969" operator="equal" id="{26C7F9D3-443F-4761-8CF5-9712E40C587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Z145 W145 R145</xm:sqref>
        </x14:conditionalFormatting>
        <x14:conditionalFormatting xmlns:xm="http://schemas.microsoft.com/office/excel/2006/main">
          <x14:cfRule type="cellIs" priority="2970" operator="equal" id="{6DA41AB2-36A4-4866-A909-B76DE304223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Z145 R145</xm:sqref>
        </x14:conditionalFormatting>
        <x14:conditionalFormatting xmlns:xm="http://schemas.microsoft.com/office/excel/2006/main">
          <x14:cfRule type="cellIs" priority="2973" operator="equal" id="{3BFDF222-AFB1-4608-A164-1670E94E7A9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74" operator="equal" id="{91789ED5-64A3-4B8F-8C83-40333C81AA8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R145 Z145</xm:sqref>
        </x14:conditionalFormatting>
        <x14:conditionalFormatting xmlns:xm="http://schemas.microsoft.com/office/excel/2006/main">
          <x14:cfRule type="cellIs" priority="2983" operator="equal" id="{DA69AF23-CD3D-44D7-898F-D610641AC25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984" operator="equal" id="{B2E036CC-F824-459B-85C6-650E749053B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85" operator="equal" id="{7BB667F4-C146-4C8C-9B5F-205C1BF5DAF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W145</xm:sqref>
        </x14:conditionalFormatting>
        <x14:conditionalFormatting xmlns:xm="http://schemas.microsoft.com/office/excel/2006/main">
          <x14:cfRule type="cellIs" priority="2955" operator="equal" id="{A645D0D7-E923-426C-96F1-70AC791153DC}">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M146</xm:sqref>
        </x14:conditionalFormatting>
        <x14:conditionalFormatting xmlns:xm="http://schemas.microsoft.com/office/excel/2006/main">
          <x14:cfRule type="cellIs" priority="2962" operator="equal" id="{68A3C040-A26D-4676-A935-DD98538A5BA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963" operator="equal" id="{6188F857-14D3-4221-90B7-326D817011B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964" operator="equal" id="{2834E3D0-38C3-4867-AFE1-0087365AA97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65" operator="equal" id="{C0F2DAD6-27F4-4904-93ED-73FAA1D5A11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M146</xm:sqref>
        </x14:conditionalFormatting>
        <x14:conditionalFormatting xmlns:xm="http://schemas.microsoft.com/office/excel/2006/main">
          <x14:cfRule type="cellIs" priority="2954" operator="equal" id="{D5AEAB99-C312-4D8F-9FFE-CF7EB3EF43A0}">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O146</xm:sqref>
        </x14:conditionalFormatting>
        <x14:conditionalFormatting xmlns:xm="http://schemas.microsoft.com/office/excel/2006/main">
          <x14:cfRule type="cellIs" priority="2958" operator="equal" id="{DF5EB4D1-70A2-4665-97A7-90AF6D3FEE8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959" operator="equal" id="{5A1FB544-270C-470F-B5A1-64FB188D72E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960" operator="equal" id="{D93ACDF1-D470-4851-B9AE-97AFB6F8731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61" operator="equal" id="{116F041D-AC47-4DA5-A6DA-F4C803987C4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O146</xm:sqref>
        </x14:conditionalFormatting>
        <x14:conditionalFormatting xmlns:xm="http://schemas.microsoft.com/office/excel/2006/main">
          <x14:cfRule type="cellIs" priority="2952" operator="equal" id="{CCDA2EF0-A498-4D8D-BA10-DAB90109EF9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R146 W146 Z146</xm:sqref>
        </x14:conditionalFormatting>
        <x14:conditionalFormatting xmlns:xm="http://schemas.microsoft.com/office/excel/2006/main">
          <x14:cfRule type="cellIs" priority="2953" operator="equal" id="{D3BE70C5-2888-4AFE-A1DD-3B936D536FC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R146 Z146</xm:sqref>
        </x14:conditionalFormatting>
        <x14:conditionalFormatting xmlns:xm="http://schemas.microsoft.com/office/excel/2006/main">
          <x14:cfRule type="cellIs" priority="2956" operator="equal" id="{835CC4DB-A881-4B0F-B969-44D7515AC22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57" operator="equal" id="{10E49E74-5E04-4430-8ED6-49597CF1E5C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Z146 R146</xm:sqref>
        </x14:conditionalFormatting>
        <x14:conditionalFormatting xmlns:xm="http://schemas.microsoft.com/office/excel/2006/main">
          <x14:cfRule type="cellIs" priority="2966" operator="equal" id="{357F2C43-F91A-4036-A17E-230A35A21B2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967" operator="equal" id="{F2FC1E1F-DAAD-4002-940A-00E11E62533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68" operator="equal" id="{0926F965-1BE7-4863-BD58-1651D53A3C3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W146</xm:sqref>
        </x14:conditionalFormatting>
        <x14:conditionalFormatting xmlns:xm="http://schemas.microsoft.com/office/excel/2006/main">
          <x14:cfRule type="cellIs" priority="2938" operator="equal" id="{E7043254-5227-4E31-8F2E-76685449946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M313</xm:sqref>
        </x14:conditionalFormatting>
        <x14:conditionalFormatting xmlns:xm="http://schemas.microsoft.com/office/excel/2006/main">
          <x14:cfRule type="cellIs" priority="2945" operator="equal" id="{C1D3835A-49F0-4940-878F-BC0981FEAC1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946" operator="equal" id="{163CFE43-6ECE-4491-9BBB-41BC6E1BCD2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947" operator="equal" id="{C62C9DE9-51BB-47A8-BAAC-F14BE78E558F}">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48" operator="equal" id="{532E16D3-C461-4196-81F1-36980916EA0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M313</xm:sqref>
        </x14:conditionalFormatting>
        <x14:conditionalFormatting xmlns:xm="http://schemas.microsoft.com/office/excel/2006/main">
          <x14:cfRule type="cellIs" priority="2937" operator="equal" id="{734E4E66-E5FB-4400-921C-7094B31D21C5}">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O313</xm:sqref>
        </x14:conditionalFormatting>
        <x14:conditionalFormatting xmlns:xm="http://schemas.microsoft.com/office/excel/2006/main">
          <x14:cfRule type="cellIs" priority="2941" operator="equal" id="{D263FD1A-D305-40E4-BCA8-8DF03838152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942" operator="equal" id="{D70DA4A2-C26E-4E0E-B5FE-0696309E1AB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943" operator="equal" id="{00AB61A2-A8DC-4EB4-9777-F415B3C93D4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44" operator="equal" id="{150C125B-F1AC-471E-8805-903623D2B4F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O313</xm:sqref>
        </x14:conditionalFormatting>
        <x14:conditionalFormatting xmlns:xm="http://schemas.microsoft.com/office/excel/2006/main">
          <x14:cfRule type="cellIs" priority="2935" operator="equal" id="{91D090E0-84F8-4AC0-B009-7C43B9B0114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Z313 W313 R313</xm:sqref>
        </x14:conditionalFormatting>
        <x14:conditionalFormatting xmlns:xm="http://schemas.microsoft.com/office/excel/2006/main">
          <x14:cfRule type="cellIs" priority="2936" operator="equal" id="{8E516706-F5A4-4157-A9D7-7D54D116960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Z313 R313</xm:sqref>
        </x14:conditionalFormatting>
        <x14:conditionalFormatting xmlns:xm="http://schemas.microsoft.com/office/excel/2006/main">
          <x14:cfRule type="cellIs" priority="2939" operator="equal" id="{78340EAA-A222-4EBC-BCE9-3D936D188CB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40" operator="equal" id="{5D1E9554-9DCE-4117-9F05-71F8CB361A6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R313 Z313</xm:sqref>
        </x14:conditionalFormatting>
        <x14:conditionalFormatting xmlns:xm="http://schemas.microsoft.com/office/excel/2006/main">
          <x14:cfRule type="cellIs" priority="2949" operator="equal" id="{C7C02B2B-DB4B-483C-99EE-A299969F6C0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950" operator="equal" id="{D66CEAC4-59C8-4D6E-8386-41132016DD9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51" operator="equal" id="{136A236B-ED7F-4CDC-85FF-33C18E5D02D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W313</xm:sqref>
        </x14:conditionalFormatting>
        <x14:conditionalFormatting xmlns:xm="http://schemas.microsoft.com/office/excel/2006/main">
          <x14:cfRule type="cellIs" priority="2921" operator="equal" id="{F16A1A7C-4CFD-434D-ACCB-B5CBE810229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M314</xm:sqref>
        </x14:conditionalFormatting>
        <x14:conditionalFormatting xmlns:xm="http://schemas.microsoft.com/office/excel/2006/main">
          <x14:cfRule type="cellIs" priority="2928" operator="equal" id="{9C17D114-B62A-433F-92B8-7FB0107CE3D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929" operator="equal" id="{9276EB1A-A7F0-4199-88F1-C5DD546D363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930" operator="equal" id="{7A8130BE-9E3F-41C8-BF51-2D47B38B97F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31" operator="equal" id="{822D4F6C-23E7-4988-B5FA-17DE15D2E3A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M314</xm:sqref>
        </x14:conditionalFormatting>
        <x14:conditionalFormatting xmlns:xm="http://schemas.microsoft.com/office/excel/2006/main">
          <x14:cfRule type="cellIs" priority="2920" operator="equal" id="{38B16B09-F56D-4956-9443-6A0A6B1582E8}">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O314</xm:sqref>
        </x14:conditionalFormatting>
        <x14:conditionalFormatting xmlns:xm="http://schemas.microsoft.com/office/excel/2006/main">
          <x14:cfRule type="cellIs" priority="2924" operator="equal" id="{C0A9A24B-5120-4E40-B9F8-D37F05ED0E6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925" operator="equal" id="{35AAF9C7-1130-48B8-B1A2-537F8591556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926" operator="equal" id="{0311E9F3-9BD4-42F6-BD8C-4CBBD60083D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27" operator="equal" id="{5AEBA64B-F197-4E4C-AB71-AEC35F3F3B4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O314</xm:sqref>
        </x14:conditionalFormatting>
        <x14:conditionalFormatting xmlns:xm="http://schemas.microsoft.com/office/excel/2006/main">
          <x14:cfRule type="cellIs" priority="2918" operator="equal" id="{B344513C-7132-48AF-AA2A-FCE30DD5E6BE}">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R314 W314 Z314</xm:sqref>
        </x14:conditionalFormatting>
        <x14:conditionalFormatting xmlns:xm="http://schemas.microsoft.com/office/excel/2006/main">
          <x14:cfRule type="cellIs" priority="2919" operator="equal" id="{082F1944-724F-48A3-A4B9-074CC21965D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R314 Z314</xm:sqref>
        </x14:conditionalFormatting>
        <x14:conditionalFormatting xmlns:xm="http://schemas.microsoft.com/office/excel/2006/main">
          <x14:cfRule type="cellIs" priority="2922" operator="equal" id="{F3860E04-CB24-430E-BDE1-3F01588E7CF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23" operator="equal" id="{4FC2429E-5E67-4EF5-8C87-B487638238D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Z314 R314</xm:sqref>
        </x14:conditionalFormatting>
        <x14:conditionalFormatting xmlns:xm="http://schemas.microsoft.com/office/excel/2006/main">
          <x14:cfRule type="cellIs" priority="2932" operator="equal" id="{9EF73618-137C-43D9-A1B8-BAD3DF4C5C3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933" operator="equal" id="{D2E34DD3-68A6-4DA9-ACB6-1D59CA07A4C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34" operator="equal" id="{2537780D-8091-47A0-8952-05F0800FF6A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W314</xm:sqref>
        </x14:conditionalFormatting>
        <x14:conditionalFormatting xmlns:xm="http://schemas.microsoft.com/office/excel/2006/main">
          <x14:cfRule type="cellIs" priority="2904" operator="equal" id="{9D5AB158-BAD5-491A-881C-F42D0CAFA2E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M342</xm:sqref>
        </x14:conditionalFormatting>
        <x14:conditionalFormatting xmlns:xm="http://schemas.microsoft.com/office/excel/2006/main">
          <x14:cfRule type="cellIs" priority="2911" operator="equal" id="{8BC55AE5-C68D-424A-82FD-B68C42E0686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912" operator="equal" id="{390C0FBC-65D2-4997-9BB3-1C7EEACC991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913" operator="equal" id="{2DEDF92B-4F3D-4D25-B3A9-15E4D8657E1F}">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14" operator="equal" id="{84C3637A-24FF-4FFA-A258-CD5A4F04491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M342</xm:sqref>
        </x14:conditionalFormatting>
        <x14:conditionalFormatting xmlns:xm="http://schemas.microsoft.com/office/excel/2006/main">
          <x14:cfRule type="cellIs" priority="2903" operator="equal" id="{29C87D22-E4BC-4723-9C10-3AC416D5DD3D}">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O342</xm:sqref>
        </x14:conditionalFormatting>
        <x14:conditionalFormatting xmlns:xm="http://schemas.microsoft.com/office/excel/2006/main">
          <x14:cfRule type="cellIs" priority="2907" operator="equal" id="{17846FCA-011D-45F4-ABC0-953AD918D2E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908" operator="equal" id="{BB8C65AD-55E6-4BDF-8E07-820DD252F9D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909" operator="equal" id="{C406435D-775B-44F8-BA83-34A1532D745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10" operator="equal" id="{B3F9E9B3-E551-466B-B02B-90FF90FC31C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O342</xm:sqref>
        </x14:conditionalFormatting>
        <x14:conditionalFormatting xmlns:xm="http://schemas.microsoft.com/office/excel/2006/main">
          <x14:cfRule type="cellIs" priority="2901" operator="equal" id="{9212C4EE-BAD2-450B-B6E3-9E8C11EAD9A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Z342 W342 R342</xm:sqref>
        </x14:conditionalFormatting>
        <x14:conditionalFormatting xmlns:xm="http://schemas.microsoft.com/office/excel/2006/main">
          <x14:cfRule type="cellIs" priority="2902" operator="equal" id="{17F75AA8-AACD-45FB-BC92-28AA77C01FD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Z342 R342</xm:sqref>
        </x14:conditionalFormatting>
        <x14:conditionalFormatting xmlns:xm="http://schemas.microsoft.com/office/excel/2006/main">
          <x14:cfRule type="cellIs" priority="2905" operator="equal" id="{BE530CDF-3CF6-41D5-92A4-E7A7E778031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06" operator="equal" id="{95AA7F08-6D4D-4EE3-9759-5C78E472A40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R342 Z342</xm:sqref>
        </x14:conditionalFormatting>
        <x14:conditionalFormatting xmlns:xm="http://schemas.microsoft.com/office/excel/2006/main">
          <x14:cfRule type="cellIs" priority="2915" operator="equal" id="{2092FAA3-A753-4CDF-BB2D-269FBA3FBD4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916" operator="equal" id="{E711E4E0-3E2A-45F8-8F9A-4717A04A1FA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17" operator="equal" id="{0A2DDE62-33C4-4DA7-90C2-6A9575BF669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W342</xm:sqref>
        </x14:conditionalFormatting>
        <x14:conditionalFormatting xmlns:xm="http://schemas.microsoft.com/office/excel/2006/main">
          <x14:cfRule type="cellIs" priority="2887" operator="equal" id="{F501E04D-4780-42B9-A09B-D5C0A47B804D}">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M343</xm:sqref>
        </x14:conditionalFormatting>
        <x14:conditionalFormatting xmlns:xm="http://schemas.microsoft.com/office/excel/2006/main">
          <x14:cfRule type="cellIs" priority="2894" operator="equal" id="{4CF607C0-9A86-4D49-89FC-0922A7EDCDC8}">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895" operator="equal" id="{006AEF0C-7FBF-49CC-83F1-0F2F5C3D461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896" operator="equal" id="{372576F7-91F7-447C-83E9-FC52A99C135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97" operator="equal" id="{AF73C304-1166-45FD-A0D4-0EFE38957B4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M343</xm:sqref>
        </x14:conditionalFormatting>
        <x14:conditionalFormatting xmlns:xm="http://schemas.microsoft.com/office/excel/2006/main">
          <x14:cfRule type="cellIs" priority="2886" operator="equal" id="{1B771CBA-649B-4E1F-84C6-EF5370E0C3AC}">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O343</xm:sqref>
        </x14:conditionalFormatting>
        <x14:conditionalFormatting xmlns:xm="http://schemas.microsoft.com/office/excel/2006/main">
          <x14:cfRule type="cellIs" priority="2890" operator="equal" id="{98BA91C2-0CBA-4983-9D10-828973FF5C0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891" operator="equal" id="{2502D85E-0213-4913-9847-C862D52BF3B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892" operator="equal" id="{33B7E347-D4CB-4233-A545-6D667F606AB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93" operator="equal" id="{06630664-4126-4F99-812C-0E084C910AF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O343</xm:sqref>
        </x14:conditionalFormatting>
        <x14:conditionalFormatting xmlns:xm="http://schemas.microsoft.com/office/excel/2006/main">
          <x14:cfRule type="cellIs" priority="2884" operator="equal" id="{A9D1DDBC-21F8-41F3-A997-8CB0C435E4B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R343 W343 Z343</xm:sqref>
        </x14:conditionalFormatting>
        <x14:conditionalFormatting xmlns:xm="http://schemas.microsoft.com/office/excel/2006/main">
          <x14:cfRule type="cellIs" priority="2885" operator="equal" id="{2E8BC9A1-60D2-425A-BF3A-DB1E21A5946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R343 Z343</xm:sqref>
        </x14:conditionalFormatting>
        <x14:conditionalFormatting xmlns:xm="http://schemas.microsoft.com/office/excel/2006/main">
          <x14:cfRule type="cellIs" priority="2888" operator="equal" id="{261CA122-A251-486A-87FD-71E83CDEE88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89" operator="equal" id="{FBA0A8BC-B214-46FE-AFC0-F525D272850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Z343 R343</xm:sqref>
        </x14:conditionalFormatting>
        <x14:conditionalFormatting xmlns:xm="http://schemas.microsoft.com/office/excel/2006/main">
          <x14:cfRule type="cellIs" priority="2898" operator="equal" id="{0B4D5129-EF3A-4A29-ADAA-B0670264621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899" operator="equal" id="{2013DD95-FC85-46E9-B791-D7577901E5B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00" operator="equal" id="{A951B7C4-4A0C-4B63-A2B6-8C69F9C169A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W343</xm:sqref>
        </x14:conditionalFormatting>
        <x14:conditionalFormatting xmlns:xm="http://schemas.microsoft.com/office/excel/2006/main">
          <x14:cfRule type="cellIs" priority="2849" operator="equal" id="{8AE3B643-0C21-45CD-BD4E-394D3A78395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M27</xm:sqref>
        </x14:conditionalFormatting>
        <x14:conditionalFormatting xmlns:xm="http://schemas.microsoft.com/office/excel/2006/main">
          <x14:cfRule type="cellIs" priority="2856" operator="equal" id="{1DB8F420-595D-43B0-9D8F-348ADC75E84E}">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857" operator="equal" id="{AE9D7FD8-D5E1-436E-93C4-B3F2811DACC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858" operator="equal" id="{AFF64DC3-707D-461D-B757-5A29DED7758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59" operator="equal" id="{A7F71A82-0998-4243-9961-4F5306BCB30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M27</xm:sqref>
        </x14:conditionalFormatting>
        <x14:conditionalFormatting xmlns:xm="http://schemas.microsoft.com/office/excel/2006/main">
          <x14:cfRule type="cellIs" priority="2848" operator="equal" id="{564F3144-324C-4DFB-A4BE-3CFD349EBDAB}">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O27</xm:sqref>
        </x14:conditionalFormatting>
        <x14:conditionalFormatting xmlns:xm="http://schemas.microsoft.com/office/excel/2006/main">
          <x14:cfRule type="cellIs" priority="2852" operator="equal" id="{43E589F5-9210-4C24-830A-BDD9A810847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853" operator="equal" id="{D15E15DC-EC6E-4693-B03D-C9ACEC3B9B8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854" operator="equal" id="{C1884F30-693B-4A06-ADA4-91326B122CD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55" operator="equal" id="{25C8E07B-1ACB-44B2-994C-77F623A08E3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O27</xm:sqref>
        </x14:conditionalFormatting>
        <x14:conditionalFormatting xmlns:xm="http://schemas.microsoft.com/office/excel/2006/main">
          <x14:cfRule type="cellIs" priority="2846" operator="equal" id="{BFCD10AE-D4C5-4921-BDE3-7A89A683785B}">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R27 W27 Z27</xm:sqref>
        </x14:conditionalFormatting>
        <x14:conditionalFormatting xmlns:xm="http://schemas.microsoft.com/office/excel/2006/main">
          <x14:cfRule type="cellIs" priority="2847" operator="equal" id="{F57C6E0F-1B00-414C-B7E0-2F3C147111B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R27 Z27</xm:sqref>
        </x14:conditionalFormatting>
        <x14:conditionalFormatting xmlns:xm="http://schemas.microsoft.com/office/excel/2006/main">
          <x14:cfRule type="cellIs" priority="2850" operator="equal" id="{51EDAC08-E946-4487-8B3E-F9D62DB0562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51" operator="equal" id="{9849A7CB-A019-49F0-BC97-BDF85AF812B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Z27 R27</xm:sqref>
        </x14:conditionalFormatting>
        <x14:conditionalFormatting xmlns:xm="http://schemas.microsoft.com/office/excel/2006/main">
          <x14:cfRule type="cellIs" priority="2860" operator="equal" id="{D5D888BF-168C-4E35-8B0A-F1366AAEB11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861" operator="equal" id="{AC019CFF-580B-4462-84C5-F7B5B2528A5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62" operator="equal" id="{A51D8E98-AE04-4E4A-BF71-5389734947D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W27</xm:sqref>
        </x14:conditionalFormatting>
        <x14:conditionalFormatting xmlns:xm="http://schemas.microsoft.com/office/excel/2006/main">
          <x14:cfRule type="cellIs" priority="2832" operator="equal" id="{005FF806-6874-4035-932C-EE166A774FA5}">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M86</xm:sqref>
        </x14:conditionalFormatting>
        <x14:conditionalFormatting xmlns:xm="http://schemas.microsoft.com/office/excel/2006/main">
          <x14:cfRule type="cellIs" priority="2839" operator="equal" id="{B8FF4F18-B5F0-40AC-9FC6-FC8A75CAEEE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840" operator="equal" id="{FA4C5BAF-09D8-4F3D-B4D3-328D9C0CA08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841" operator="equal" id="{F4A9D425-F788-4E1D-A0C9-C7295877EC5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42" operator="equal" id="{1CEC7028-2219-4949-ACC2-9CCC0E0C504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M86</xm:sqref>
        </x14:conditionalFormatting>
        <x14:conditionalFormatting xmlns:xm="http://schemas.microsoft.com/office/excel/2006/main">
          <x14:cfRule type="cellIs" priority="2831" operator="equal" id="{638C6B3C-18E5-4C41-9C0B-D114CBA6F7CC}">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O86</xm:sqref>
        </x14:conditionalFormatting>
        <x14:conditionalFormatting xmlns:xm="http://schemas.microsoft.com/office/excel/2006/main">
          <x14:cfRule type="cellIs" priority="2835" operator="equal" id="{F6FC8A18-C53B-4694-9222-2039643C938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836" operator="equal" id="{C27D1840-F5B9-4567-B16B-ED7B9B21A32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837" operator="equal" id="{E2A8E2DF-7FCB-49A3-8053-6636B2F1B38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38" operator="equal" id="{20AB3948-41B6-4B67-88F3-F9F06A326DC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O86</xm:sqref>
        </x14:conditionalFormatting>
        <x14:conditionalFormatting xmlns:xm="http://schemas.microsoft.com/office/excel/2006/main">
          <x14:cfRule type="cellIs" priority="2829" operator="equal" id="{BEBA68D3-6443-4958-9E21-C3DD8248141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R86 W86 Z86</xm:sqref>
        </x14:conditionalFormatting>
        <x14:conditionalFormatting xmlns:xm="http://schemas.microsoft.com/office/excel/2006/main">
          <x14:cfRule type="cellIs" priority="2830" operator="equal" id="{05A5AF6E-5468-43E2-9FD3-93FC3146F2A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R86 Z86</xm:sqref>
        </x14:conditionalFormatting>
        <x14:conditionalFormatting xmlns:xm="http://schemas.microsoft.com/office/excel/2006/main">
          <x14:cfRule type="cellIs" priority="2833" operator="equal" id="{FA12C2E7-4BC9-4D9D-B452-F1C353CB118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34" operator="equal" id="{947CC97E-E492-45B9-8891-36A56451641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Z86 R86</xm:sqref>
        </x14:conditionalFormatting>
        <x14:conditionalFormatting xmlns:xm="http://schemas.microsoft.com/office/excel/2006/main">
          <x14:cfRule type="cellIs" priority="2843" operator="equal" id="{626B5042-7864-477C-9738-8F5B85E5A7B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844" operator="equal" id="{84D3FB5E-3D9A-4C80-8562-97D75A0FE3F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45" operator="equal" id="{279CF6ED-4915-4619-982D-E5D6BA6728E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W86</xm:sqref>
        </x14:conditionalFormatting>
        <x14:conditionalFormatting xmlns:xm="http://schemas.microsoft.com/office/excel/2006/main">
          <x14:cfRule type="cellIs" priority="2798" operator="equal" id="{E6DE1A41-FBFD-4891-9B4B-91C9BEA772BF}">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M264</xm:sqref>
        </x14:conditionalFormatting>
        <x14:conditionalFormatting xmlns:xm="http://schemas.microsoft.com/office/excel/2006/main">
          <x14:cfRule type="cellIs" priority="2805" operator="equal" id="{1B02CC56-3EB1-4D3D-8250-13416AFE425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806" operator="equal" id="{22094A92-DD54-47E0-8162-2CA390CCD07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807" operator="equal" id="{A627E02C-F725-4506-9793-F59BD36290F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08" operator="equal" id="{4FF03FB8-D6DC-4C19-A0E0-FAD27ED1E7F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M264</xm:sqref>
        </x14:conditionalFormatting>
        <x14:conditionalFormatting xmlns:xm="http://schemas.microsoft.com/office/excel/2006/main">
          <x14:cfRule type="cellIs" priority="2797" operator="equal" id="{795F6C65-19B1-4876-88D1-2235F7758733}">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O264</xm:sqref>
        </x14:conditionalFormatting>
        <x14:conditionalFormatting xmlns:xm="http://schemas.microsoft.com/office/excel/2006/main">
          <x14:cfRule type="cellIs" priority="2801" operator="equal" id="{EC80AEBE-D4B2-4BB2-A0F5-F94FFD1BE15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802" operator="equal" id="{727AC5F1-DF67-4D9D-BE3B-3F6409D169D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803" operator="equal" id="{33714979-7253-445E-8952-3D0A31A5D99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04" operator="equal" id="{A9C38ED6-6599-45F9-8FEB-BE99F5C96FB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O264</xm:sqref>
        </x14:conditionalFormatting>
        <x14:conditionalFormatting xmlns:xm="http://schemas.microsoft.com/office/excel/2006/main">
          <x14:cfRule type="cellIs" priority="2795" operator="equal" id="{115D7E5F-B7E6-4347-A9D7-38D8CCE63B0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R264 W264 Z264</xm:sqref>
        </x14:conditionalFormatting>
        <x14:conditionalFormatting xmlns:xm="http://schemas.microsoft.com/office/excel/2006/main">
          <x14:cfRule type="cellIs" priority="2796" operator="equal" id="{D1598D0B-97F9-4BB4-9A75-C7D357527A7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R264 Z264</xm:sqref>
        </x14:conditionalFormatting>
        <x14:conditionalFormatting xmlns:xm="http://schemas.microsoft.com/office/excel/2006/main">
          <x14:cfRule type="cellIs" priority="2799" operator="equal" id="{8CB9A9FD-56CB-4645-AD44-9A9B851932F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00" operator="equal" id="{1EB1186E-1CAF-4BCE-B3FA-E534C130E5D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Z264 R264</xm:sqref>
        </x14:conditionalFormatting>
        <x14:conditionalFormatting xmlns:xm="http://schemas.microsoft.com/office/excel/2006/main">
          <x14:cfRule type="cellIs" priority="2809" operator="equal" id="{D086BC4B-B8B2-4E33-859B-CB19E8F33FE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810" operator="equal" id="{D619F5E5-47BA-4350-947A-23D3BD64EA9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11" operator="equal" id="{0C57DCA4-5DE4-4E11-844B-AFA19E0A78F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W264</xm:sqref>
        </x14:conditionalFormatting>
        <x14:conditionalFormatting xmlns:xm="http://schemas.microsoft.com/office/excel/2006/main">
          <x14:cfRule type="cellIs" priority="2781" operator="equal" id="{890192D3-5FBE-4A86-B8E3-7318E7F6DDD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M118</xm:sqref>
        </x14:conditionalFormatting>
        <x14:conditionalFormatting xmlns:xm="http://schemas.microsoft.com/office/excel/2006/main">
          <x14:cfRule type="cellIs" priority="2788" operator="equal" id="{8FDE6605-0E77-4E07-A76D-178B7CDDDD0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789" operator="equal" id="{5B530142-754F-43F4-8DA2-885E69EC42E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790" operator="equal" id="{D1A62118-2B38-4C26-B837-234DEA0185A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91" operator="equal" id="{0CC7FC47-C9B7-450F-B4AC-53C49B88D275}">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M118</xm:sqref>
        </x14:conditionalFormatting>
        <x14:conditionalFormatting xmlns:xm="http://schemas.microsoft.com/office/excel/2006/main">
          <x14:cfRule type="cellIs" priority="2780" operator="equal" id="{59242F40-9BE9-4A51-8117-451FC0FBBFCC}">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O118</xm:sqref>
        </x14:conditionalFormatting>
        <x14:conditionalFormatting xmlns:xm="http://schemas.microsoft.com/office/excel/2006/main">
          <x14:cfRule type="cellIs" priority="2784" operator="equal" id="{F7C55FFB-B50F-4C97-BCBE-1BAEF62CFAC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785" operator="equal" id="{22ACCCDF-FC1A-4E2E-A6D7-3915C8D09F3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786" operator="equal" id="{FC629B58-5F4A-49D8-848B-CC877A5DEB1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87" operator="equal" id="{A80D9D1D-7081-442D-AB00-493CF06189F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O118</xm:sqref>
        </x14:conditionalFormatting>
        <x14:conditionalFormatting xmlns:xm="http://schemas.microsoft.com/office/excel/2006/main">
          <x14:cfRule type="cellIs" priority="2778" operator="equal" id="{08EC49BD-301D-4E43-9486-F414E3FD28A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R118 W118 Z118</xm:sqref>
        </x14:conditionalFormatting>
        <x14:conditionalFormatting xmlns:xm="http://schemas.microsoft.com/office/excel/2006/main">
          <x14:cfRule type="cellIs" priority="2779" operator="equal" id="{5813CA08-25F8-4CB8-BBAD-459490561F7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R118 Z118</xm:sqref>
        </x14:conditionalFormatting>
        <x14:conditionalFormatting xmlns:xm="http://schemas.microsoft.com/office/excel/2006/main">
          <x14:cfRule type="cellIs" priority="2782" operator="equal" id="{BCD55CA0-1842-4CFD-B1E4-EEDA63BD51B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83" operator="equal" id="{F42D26FA-F954-4C9D-AB51-9C79F21CE4D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Z118 R118</xm:sqref>
        </x14:conditionalFormatting>
        <x14:conditionalFormatting xmlns:xm="http://schemas.microsoft.com/office/excel/2006/main">
          <x14:cfRule type="cellIs" priority="2792" operator="equal" id="{F9E8044A-1AE5-42C8-BD40-DC4A8B5BE69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793" operator="equal" id="{E3CF8A81-76AE-4E94-9083-29CCFD26E9D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94" operator="equal" id="{055EBACB-B8F6-452D-B713-366B71A46EA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W118</xm:sqref>
        </x14:conditionalFormatting>
        <x14:conditionalFormatting xmlns:xm="http://schemas.microsoft.com/office/excel/2006/main">
          <x14:cfRule type="cellIs" priority="2764" operator="equal" id="{F84F043D-CBD0-464C-8EB0-CA18E8312CB1}">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M285</xm:sqref>
        </x14:conditionalFormatting>
        <x14:conditionalFormatting xmlns:xm="http://schemas.microsoft.com/office/excel/2006/main">
          <x14:cfRule type="cellIs" priority="2771" operator="equal" id="{E76B72F3-3C3D-4DFF-B563-36D34AF3DBA6}">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772" operator="equal" id="{A766D757-85CD-44B0-B222-71C84394234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773" operator="equal" id="{381D13AA-8268-4C9D-A18A-3B3EBD24C1A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74" operator="equal" id="{1E43EA37-2114-4D7A-AB42-6AFA5694F42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M285</xm:sqref>
        </x14:conditionalFormatting>
        <x14:conditionalFormatting xmlns:xm="http://schemas.microsoft.com/office/excel/2006/main">
          <x14:cfRule type="cellIs" priority="2763" operator="equal" id="{504EC7D3-48C0-4B76-85AB-5305B11009F9}">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O285</xm:sqref>
        </x14:conditionalFormatting>
        <x14:conditionalFormatting xmlns:xm="http://schemas.microsoft.com/office/excel/2006/main">
          <x14:cfRule type="cellIs" priority="2767" operator="equal" id="{175A4406-AA7A-413F-9E6A-72B202B2605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768" operator="equal" id="{CEC95DBA-A146-4534-92C0-28E8B705371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769" operator="equal" id="{2FE8E5A6-1489-420B-A4B8-F706A7E85BF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70" operator="equal" id="{BA6B687D-B99E-46D5-80DB-79E4341D7F3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O285</xm:sqref>
        </x14:conditionalFormatting>
        <x14:conditionalFormatting xmlns:xm="http://schemas.microsoft.com/office/excel/2006/main">
          <x14:cfRule type="cellIs" priority="2761" operator="equal" id="{9B9488E4-7DEB-4859-BA67-4E6D67C66BC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R285 W285 Z285</xm:sqref>
        </x14:conditionalFormatting>
        <x14:conditionalFormatting xmlns:xm="http://schemas.microsoft.com/office/excel/2006/main">
          <x14:cfRule type="cellIs" priority="2762" operator="equal" id="{BAC17DD7-2FE4-4792-A103-49ECEAC3844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R285 Z285</xm:sqref>
        </x14:conditionalFormatting>
        <x14:conditionalFormatting xmlns:xm="http://schemas.microsoft.com/office/excel/2006/main">
          <x14:cfRule type="cellIs" priority="2765" operator="equal" id="{6446D8BB-76B2-4BC4-B46F-80CE4787AEC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66" operator="equal" id="{2B2E6E68-DBED-4517-AEEE-DFCAE957727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Z285 R285</xm:sqref>
        </x14:conditionalFormatting>
        <x14:conditionalFormatting xmlns:xm="http://schemas.microsoft.com/office/excel/2006/main">
          <x14:cfRule type="cellIs" priority="2775" operator="equal" id="{E0209FC9-7173-450E-B6C0-EBEDAC1505E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776" operator="equal" id="{B431B865-C755-46AA-BDDF-60DF1DE169C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77" operator="equal" id="{E503B650-9685-4E93-AD75-45E121A6422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W285</xm:sqref>
        </x14:conditionalFormatting>
        <x14:conditionalFormatting xmlns:xm="http://schemas.microsoft.com/office/excel/2006/main">
          <x14:cfRule type="cellIs" priority="2747" operator="equal" id="{4943F1AC-BE14-48C0-854C-CA7865769190}">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M411</xm:sqref>
        </x14:conditionalFormatting>
        <x14:conditionalFormatting xmlns:xm="http://schemas.microsoft.com/office/excel/2006/main">
          <x14:cfRule type="cellIs" priority="2754" operator="equal" id="{65979FEF-4700-4D10-8DB7-675177515969}">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755" operator="equal" id="{91F58331-55E5-42AB-ACA8-498C910C20B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756" operator="equal" id="{34EE205E-85C3-4A6C-BCE2-5655A9C8C6F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57" operator="equal" id="{7DB9DA3C-583B-4DFF-9265-45D4713697D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M411</xm:sqref>
        </x14:conditionalFormatting>
        <x14:conditionalFormatting xmlns:xm="http://schemas.microsoft.com/office/excel/2006/main">
          <x14:cfRule type="cellIs" priority="2746" operator="equal" id="{CF8B82BE-104C-4DFE-BEAD-0BE65690B8A8}">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O411</xm:sqref>
        </x14:conditionalFormatting>
        <x14:conditionalFormatting xmlns:xm="http://schemas.microsoft.com/office/excel/2006/main">
          <x14:cfRule type="cellIs" priority="2750" operator="equal" id="{EB912EBE-E266-42C0-B19F-83522E83DCD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751" operator="equal" id="{61B682EC-46AD-4421-A3B7-30BD96779AE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752" operator="equal" id="{20DD201F-5C49-4E87-9698-3429771D782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53" operator="equal" id="{9344E9E3-45C7-4BE6-BDF4-D3322C39AE1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O411</xm:sqref>
        </x14:conditionalFormatting>
        <x14:conditionalFormatting xmlns:xm="http://schemas.microsoft.com/office/excel/2006/main">
          <x14:cfRule type="cellIs" priority="2744" operator="equal" id="{725AFE85-DB44-4174-9121-741D61CA490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R411 W411 Z411</xm:sqref>
        </x14:conditionalFormatting>
        <x14:conditionalFormatting xmlns:xm="http://schemas.microsoft.com/office/excel/2006/main">
          <x14:cfRule type="cellIs" priority="2745" operator="equal" id="{783C954E-0119-4AAE-99C2-B8621EA1C27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R411 Z411</xm:sqref>
        </x14:conditionalFormatting>
        <x14:conditionalFormatting xmlns:xm="http://schemas.microsoft.com/office/excel/2006/main">
          <x14:cfRule type="cellIs" priority="2748" operator="equal" id="{D31E26BB-41A4-4A79-B9BA-60A863661EC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49" operator="equal" id="{9114C397-C63C-418A-89F5-E330ADCFA4D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Z411 R411</xm:sqref>
        </x14:conditionalFormatting>
        <x14:conditionalFormatting xmlns:xm="http://schemas.microsoft.com/office/excel/2006/main">
          <x14:cfRule type="cellIs" priority="2758" operator="equal" id="{9AA01F17-3592-4D14-A987-79B1B51882A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759" operator="equal" id="{EF4CD727-43DE-4266-8082-A5DD47BCE2C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60" operator="equal" id="{8C82CC69-57B6-428E-888D-905FE5B51F0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W411</xm:sqref>
        </x14:conditionalFormatting>
        <x14:conditionalFormatting xmlns:xm="http://schemas.microsoft.com/office/excel/2006/main">
          <x14:cfRule type="cellIs" priority="2730" operator="equal" id="{497209C6-105D-4101-BFF8-B263D001DEB5}">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M147</xm:sqref>
        </x14:conditionalFormatting>
        <x14:conditionalFormatting xmlns:xm="http://schemas.microsoft.com/office/excel/2006/main">
          <x14:cfRule type="cellIs" priority="2737" operator="equal" id="{320C83BE-751F-4C31-839E-EEB4B61BBF1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738" operator="equal" id="{4DDB0163-DF9F-4A39-AC85-532C2216D46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739" operator="equal" id="{F5899651-6D14-4E6E-9873-2FE2882694C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40" operator="equal" id="{D3188C0D-F37F-4A84-B774-25F0E1712F0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M147</xm:sqref>
        </x14:conditionalFormatting>
        <x14:conditionalFormatting xmlns:xm="http://schemas.microsoft.com/office/excel/2006/main">
          <x14:cfRule type="cellIs" priority="2729" operator="equal" id="{01FDCCCA-3760-44F1-974D-04F1E507C7E9}">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O147</xm:sqref>
        </x14:conditionalFormatting>
        <x14:conditionalFormatting xmlns:xm="http://schemas.microsoft.com/office/excel/2006/main">
          <x14:cfRule type="cellIs" priority="2733" operator="equal" id="{59983690-C6CD-41D5-8DE5-DA68CA597D2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734" operator="equal" id="{029945BC-154E-4EC7-8069-53C2D5F4644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735" operator="equal" id="{E5E9FF51-78FC-454E-A27C-313B8628243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36" operator="equal" id="{3D512115-3A6B-46D8-AA75-4595D85072B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O147</xm:sqref>
        </x14:conditionalFormatting>
        <x14:conditionalFormatting xmlns:xm="http://schemas.microsoft.com/office/excel/2006/main">
          <x14:cfRule type="cellIs" priority="2727" operator="equal" id="{9BB6FEAF-3EAC-44FD-BD57-E9588514AC7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R147 W147 Z147</xm:sqref>
        </x14:conditionalFormatting>
        <x14:conditionalFormatting xmlns:xm="http://schemas.microsoft.com/office/excel/2006/main">
          <x14:cfRule type="cellIs" priority="2728" operator="equal" id="{DC31F003-7FDA-4F26-8A3E-E2D26C9663B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R147 Z147</xm:sqref>
        </x14:conditionalFormatting>
        <x14:conditionalFormatting xmlns:xm="http://schemas.microsoft.com/office/excel/2006/main">
          <x14:cfRule type="cellIs" priority="2731" operator="equal" id="{44EFB90B-59A0-43E0-9A72-840ECBCEFCC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32" operator="equal" id="{DBBE8AA1-BA27-43D2-B3E1-5C58B8B9124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Z147 R147</xm:sqref>
        </x14:conditionalFormatting>
        <x14:conditionalFormatting xmlns:xm="http://schemas.microsoft.com/office/excel/2006/main">
          <x14:cfRule type="cellIs" priority="2741" operator="equal" id="{26ED4390-CA46-4D24-9115-80A4D4097CC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742" operator="equal" id="{912EE8C8-C91D-40DC-8D3D-5421E830437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43" operator="equal" id="{60BC9352-0C24-405E-B9C3-3513A644B2C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W147</xm:sqref>
        </x14:conditionalFormatting>
        <x14:conditionalFormatting xmlns:xm="http://schemas.microsoft.com/office/excel/2006/main">
          <x14:cfRule type="cellIs" priority="2713" operator="equal" id="{6F029EF4-2CBB-4D1D-8109-C4DF264F3F7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M315</xm:sqref>
        </x14:conditionalFormatting>
        <x14:conditionalFormatting xmlns:xm="http://schemas.microsoft.com/office/excel/2006/main">
          <x14:cfRule type="cellIs" priority="2720" operator="equal" id="{6CE3E6ED-4786-4DF3-86D9-55C42690F424}">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721" operator="equal" id="{9DC09384-A337-4B8C-8C51-ABC9F9A34C8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722" operator="equal" id="{B03ABF9A-29B1-4109-B25B-A0891B2DF13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23" operator="equal" id="{D37210EF-7261-4E0F-8883-053038BA377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M315</xm:sqref>
        </x14:conditionalFormatting>
        <x14:conditionalFormatting xmlns:xm="http://schemas.microsoft.com/office/excel/2006/main">
          <x14:cfRule type="cellIs" priority="2712" operator="equal" id="{29FF3ACA-8FC7-4976-A991-FDC591D61103}">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O315</xm:sqref>
        </x14:conditionalFormatting>
        <x14:conditionalFormatting xmlns:xm="http://schemas.microsoft.com/office/excel/2006/main">
          <x14:cfRule type="cellIs" priority="2716" operator="equal" id="{F19A0AF0-0ED8-4268-B98E-06C93BB73BB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717" operator="equal" id="{DB21FA24-211F-40D4-953E-6F505003EA2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718" operator="equal" id="{C0092D20-F782-4A6B-BC8C-452305F3290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19" operator="equal" id="{F213533A-EE1B-4D2E-8847-A902CCD6E49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O315</xm:sqref>
        </x14:conditionalFormatting>
        <x14:conditionalFormatting xmlns:xm="http://schemas.microsoft.com/office/excel/2006/main">
          <x14:cfRule type="cellIs" priority="2710" operator="equal" id="{D6830101-A0D7-45CE-B6DB-43CF1A622EC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R315 W315 Z315</xm:sqref>
        </x14:conditionalFormatting>
        <x14:conditionalFormatting xmlns:xm="http://schemas.microsoft.com/office/excel/2006/main">
          <x14:cfRule type="cellIs" priority="2711" operator="equal" id="{D84423F7-191F-4845-9992-CB7A486A9C9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R315 Z315</xm:sqref>
        </x14:conditionalFormatting>
        <x14:conditionalFormatting xmlns:xm="http://schemas.microsoft.com/office/excel/2006/main">
          <x14:cfRule type="cellIs" priority="2714" operator="equal" id="{117ABFB4-7C5F-4F5D-A278-E500997BECE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15" operator="equal" id="{94696645-22D3-40F8-A716-09B472E9525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Z315 R315</xm:sqref>
        </x14:conditionalFormatting>
        <x14:conditionalFormatting xmlns:xm="http://schemas.microsoft.com/office/excel/2006/main">
          <x14:cfRule type="cellIs" priority="2724" operator="equal" id="{82211E43-47B5-437C-BFC9-C7714C47296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725" operator="equal" id="{9F2C8E6E-A69D-4432-8F24-84D9C4CBF20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26" operator="equal" id="{0264E61E-1B26-412B-A396-10E76F79CB7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W315</xm:sqref>
        </x14:conditionalFormatting>
        <x14:conditionalFormatting xmlns:xm="http://schemas.microsoft.com/office/excel/2006/main">
          <x14:cfRule type="cellIs" priority="2679" operator="equal" id="{B34598B3-DB00-4017-83CC-800B3EAEC5D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M173</xm:sqref>
        </x14:conditionalFormatting>
        <x14:conditionalFormatting xmlns:xm="http://schemas.microsoft.com/office/excel/2006/main">
          <x14:cfRule type="cellIs" priority="2686" operator="equal" id="{A1F54E55-30AF-4CDA-BDDC-261D9EEDB93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687" operator="equal" id="{F6D96B6F-9B7B-4961-BC16-099CD96445C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688" operator="equal" id="{A66B3666-B3EE-4E59-BF21-9A496495411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89" operator="equal" id="{20C04304-9AD1-4C94-98A7-9689DD2CB6E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M173</xm:sqref>
        </x14:conditionalFormatting>
        <x14:conditionalFormatting xmlns:xm="http://schemas.microsoft.com/office/excel/2006/main">
          <x14:cfRule type="cellIs" priority="2678" operator="equal" id="{4FD06F40-4272-4799-90C8-C4D6F1FF857C}">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O173</xm:sqref>
        </x14:conditionalFormatting>
        <x14:conditionalFormatting xmlns:xm="http://schemas.microsoft.com/office/excel/2006/main">
          <x14:cfRule type="cellIs" priority="2682" operator="equal" id="{3A55F064-DD84-495F-A932-A1ACA201304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683" operator="equal" id="{283EF891-C4F6-4E25-B5BF-45437C425AD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684" operator="equal" id="{5D144AAA-EE19-4FF1-A3DA-86336E22636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85" operator="equal" id="{7A6160A1-ADA6-4080-BDB7-A473052707A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O173</xm:sqref>
        </x14:conditionalFormatting>
        <x14:conditionalFormatting xmlns:xm="http://schemas.microsoft.com/office/excel/2006/main">
          <x14:cfRule type="cellIs" priority="2676" operator="equal" id="{A53DAD8B-FDC4-46C2-86EB-4A3E5EF4EBB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R173 W173 Z173</xm:sqref>
        </x14:conditionalFormatting>
        <x14:conditionalFormatting xmlns:xm="http://schemas.microsoft.com/office/excel/2006/main">
          <x14:cfRule type="cellIs" priority="2677" operator="equal" id="{F3B21001-F9D1-4D0D-9ADD-E0E3434826A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R173 Z173</xm:sqref>
        </x14:conditionalFormatting>
        <x14:conditionalFormatting xmlns:xm="http://schemas.microsoft.com/office/excel/2006/main">
          <x14:cfRule type="cellIs" priority="2680" operator="equal" id="{9471D5D0-C676-4734-9D38-9EEDDF711A2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81" operator="equal" id="{75D0E702-1897-4299-9F65-D125666F978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Z173 R173</xm:sqref>
        </x14:conditionalFormatting>
        <x14:conditionalFormatting xmlns:xm="http://schemas.microsoft.com/office/excel/2006/main">
          <x14:cfRule type="cellIs" priority="2690" operator="equal" id="{762A09EE-F59C-4E74-81E5-8FE483EA809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691" operator="equal" id="{3CD68AC3-4967-4B76-BDFC-4A397AF0363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92" operator="equal" id="{5CC00FD5-D3A0-4EC3-B993-B4F5323060A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W173</xm:sqref>
        </x14:conditionalFormatting>
        <x14:conditionalFormatting xmlns:xm="http://schemas.microsoft.com/office/excel/2006/main">
          <x14:cfRule type="cellIs" priority="2663" operator="equal" id="{62EFECEA-5AB2-4812-A8F3-43D82D57882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M235</xm:sqref>
        </x14:conditionalFormatting>
        <x14:conditionalFormatting xmlns:xm="http://schemas.microsoft.com/office/excel/2006/main">
          <x14:cfRule type="cellIs" priority="2666" operator="equal" id="{161D50AE-5544-43D4-A6A7-154C4BC8E17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M235</xm:sqref>
        </x14:conditionalFormatting>
        <x14:conditionalFormatting xmlns:xm="http://schemas.microsoft.com/office/excel/2006/main">
          <x14:cfRule type="cellIs" priority="2671" operator="equal" id="{472F69FB-0BC3-4177-B5FC-37330C8DA21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672" operator="equal" id="{35847FF2-6B98-4DA0-9F24-6FDF4481EB2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73" operator="equal" id="{D4BE144A-27D2-49B3-8F30-AF0D567045B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M235</xm:sqref>
        </x14:conditionalFormatting>
        <x14:conditionalFormatting xmlns:xm="http://schemas.microsoft.com/office/excel/2006/main">
          <x14:cfRule type="cellIs" priority="2662" operator="equal" id="{7AEFDF67-AAF9-402E-B42A-21FCAF7EB2E3}">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O235</xm:sqref>
        </x14:conditionalFormatting>
        <x14:conditionalFormatting xmlns:xm="http://schemas.microsoft.com/office/excel/2006/main">
          <x14:cfRule type="cellIs" priority="2667" operator="equal" id="{49444CA7-019E-48C3-AE36-85321D59691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668" operator="equal" id="{3E1CDC99-6498-4E05-BF23-3F8D274AEEF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669" operator="equal" id="{D569D6D5-ED18-4B31-B060-79C17F61CFD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70" operator="equal" id="{BE1E3F20-3AB9-4CF9-9701-490A7DEF4A7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O235</xm:sqref>
        </x14:conditionalFormatting>
        <x14:conditionalFormatting xmlns:xm="http://schemas.microsoft.com/office/excel/2006/main">
          <x14:cfRule type="cellIs" priority="2660" operator="equal" id="{278E570F-6FDC-41FF-87A0-98A9040F823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W235 R235 Z235</xm:sqref>
        </x14:conditionalFormatting>
        <x14:conditionalFormatting xmlns:xm="http://schemas.microsoft.com/office/excel/2006/main">
          <x14:cfRule type="cellIs" priority="2661" operator="equal" id="{5CF07DFE-7967-47ED-9BC3-1D1D878AA2B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W235 R235 Z235</xm:sqref>
        </x14:conditionalFormatting>
        <x14:conditionalFormatting xmlns:xm="http://schemas.microsoft.com/office/excel/2006/main">
          <x14:cfRule type="cellIs" priority="2664" operator="equal" id="{F785D50A-41DE-4FCD-9031-955793543B0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65" operator="equal" id="{D1B43FA9-4A09-4941-806D-BEF00DC1EA5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Z235 R235</xm:sqref>
        </x14:conditionalFormatting>
        <x14:conditionalFormatting xmlns:xm="http://schemas.microsoft.com/office/excel/2006/main">
          <x14:cfRule type="cellIs" priority="2674" operator="equal" id="{AC5336ED-CA29-4B96-9CB3-FBEB70D0438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75" operator="equal" id="{2BF26FFD-6622-42AD-8F3F-D69BD27D3D0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W235</xm:sqref>
        </x14:conditionalFormatting>
        <x14:conditionalFormatting xmlns:xm="http://schemas.microsoft.com/office/excel/2006/main">
          <x14:cfRule type="cellIs" priority="2647" operator="equal" id="{16184D25-DCAB-4283-ACF7-84B8315B3BEE}">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M175</xm:sqref>
        </x14:conditionalFormatting>
        <x14:conditionalFormatting xmlns:xm="http://schemas.microsoft.com/office/excel/2006/main">
          <x14:cfRule type="cellIs" priority="2654" operator="equal" id="{61CFB9F9-C015-435F-924B-975A60C0800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M175</xm:sqref>
        </x14:conditionalFormatting>
        <x14:conditionalFormatting xmlns:xm="http://schemas.microsoft.com/office/excel/2006/main">
          <x14:cfRule type="cellIs" priority="2655" operator="equal" id="{D388B07C-0025-4759-A4FB-8665601C0FA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656" operator="equal" id="{BB36C5CC-B6D6-4966-9266-8218FF54F09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57" operator="equal" id="{4355BE77-2EDF-4625-8637-AFE4457CB43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M175</xm:sqref>
        </x14:conditionalFormatting>
        <x14:conditionalFormatting xmlns:xm="http://schemas.microsoft.com/office/excel/2006/main">
          <x14:cfRule type="cellIs" priority="2646" operator="equal" id="{64D4F9D0-0673-4FBD-9392-6539F1002700}">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O175</xm:sqref>
        </x14:conditionalFormatting>
        <x14:conditionalFormatting xmlns:xm="http://schemas.microsoft.com/office/excel/2006/main">
          <x14:cfRule type="cellIs" priority="2650" operator="equal" id="{3FFB5379-481D-485C-80D9-9BF3B310E0B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651" operator="equal" id="{957DD9DE-49C1-4006-8673-1567616E453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652" operator="equal" id="{D5BCA1A2-F08B-40A3-BBE4-63FE09DEF58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53" operator="equal" id="{2E45FDEA-97E7-41AA-9888-8A2A21F8FB6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O175</xm:sqref>
        </x14:conditionalFormatting>
        <x14:conditionalFormatting xmlns:xm="http://schemas.microsoft.com/office/excel/2006/main">
          <x14:cfRule type="cellIs" priority="2644" operator="equal" id="{C28902D7-98CF-4455-B96B-1454A89BD2A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W175 R175 Z175</xm:sqref>
        </x14:conditionalFormatting>
        <x14:conditionalFormatting xmlns:xm="http://schemas.microsoft.com/office/excel/2006/main">
          <x14:cfRule type="cellIs" priority="2645" operator="equal" id="{4A615054-E054-49F3-9229-6C3E6D9935C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W175 Z175 R175</xm:sqref>
        </x14:conditionalFormatting>
        <x14:conditionalFormatting xmlns:xm="http://schemas.microsoft.com/office/excel/2006/main">
          <x14:cfRule type="cellIs" priority="2648" operator="equal" id="{A260D6DF-1B06-43FB-94A7-43B3EA79DD0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49" operator="equal" id="{52A1BC57-11AE-43D4-8B06-BF017676462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R175</xm:sqref>
        </x14:conditionalFormatting>
        <x14:conditionalFormatting xmlns:xm="http://schemas.microsoft.com/office/excel/2006/main">
          <x14:cfRule type="cellIs" priority="2658" operator="equal" id="{35A392F3-A324-4AC2-A149-9D3D898810B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59" operator="equal" id="{8A1DF55D-01A5-41A4-8443-22F45369E41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Z175 W175</xm:sqref>
        </x14:conditionalFormatting>
        <x14:conditionalFormatting xmlns:xm="http://schemas.microsoft.com/office/excel/2006/main">
          <x14:cfRule type="cellIs" priority="2630" operator="equal" id="{B6835255-5B41-4763-A31C-83E03D7C94F1}">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M28</xm:sqref>
        </x14:conditionalFormatting>
        <x14:conditionalFormatting xmlns:xm="http://schemas.microsoft.com/office/excel/2006/main">
          <x14:cfRule type="cellIs" priority="2637" operator="equal" id="{A2FAFF92-70EC-4605-9607-0B545951CE4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638" operator="equal" id="{25969585-149F-4249-B772-BD96D504A2E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639" operator="equal" id="{195F1E5C-E7CC-4DF1-A55D-2D6C9DF4566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40" operator="equal" id="{501B1611-D471-44D4-B4A9-5736E3FB93C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M28</xm:sqref>
        </x14:conditionalFormatting>
        <x14:conditionalFormatting xmlns:xm="http://schemas.microsoft.com/office/excel/2006/main">
          <x14:cfRule type="cellIs" priority="2629" operator="equal" id="{F5B36BAB-681C-44BD-9ED9-38A35783AC87}">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O28</xm:sqref>
        </x14:conditionalFormatting>
        <x14:conditionalFormatting xmlns:xm="http://schemas.microsoft.com/office/excel/2006/main">
          <x14:cfRule type="cellIs" priority="2633" operator="equal" id="{954553BC-2AC9-497C-BC18-90D93A348BE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634" operator="equal" id="{DBA91660-5809-4A49-AC07-68D64AA0C6A0}">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635" operator="equal" id="{9C2E930D-E68D-4054-8C7C-7628EECC684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36" operator="equal" id="{BFD19647-6A24-4D73-AF21-BD68C4195C0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O28</xm:sqref>
        </x14:conditionalFormatting>
        <x14:conditionalFormatting xmlns:xm="http://schemas.microsoft.com/office/excel/2006/main">
          <x14:cfRule type="cellIs" priority="2627" operator="equal" id="{AC4B341A-B55A-473D-852D-8EA47244CC4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R28 W28 Z28</xm:sqref>
        </x14:conditionalFormatting>
        <x14:conditionalFormatting xmlns:xm="http://schemas.microsoft.com/office/excel/2006/main">
          <x14:cfRule type="cellIs" priority="2628" operator="equal" id="{318CE231-E077-407C-886E-9AE589DBBDC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R28 Z28</xm:sqref>
        </x14:conditionalFormatting>
        <x14:conditionalFormatting xmlns:xm="http://schemas.microsoft.com/office/excel/2006/main">
          <x14:cfRule type="cellIs" priority="2631" operator="equal" id="{A03E24B9-BA25-4E59-8AFB-C65D54BD680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32" operator="equal" id="{45FBB2C4-97F2-45FE-BCA7-5171CF88062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Z28 R28</xm:sqref>
        </x14:conditionalFormatting>
        <x14:conditionalFormatting xmlns:xm="http://schemas.microsoft.com/office/excel/2006/main">
          <x14:cfRule type="cellIs" priority="2641" operator="equal" id="{D82DF2E0-A862-4389-BDFC-9EE3B53532D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642" operator="equal" id="{4CA3B5B3-E156-4E18-BBF7-4C422A4542A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43" operator="equal" id="{6DE0CF26-DA28-423E-AC1F-5A432A2ED30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W28</xm:sqref>
        </x14:conditionalFormatting>
        <x14:conditionalFormatting xmlns:xm="http://schemas.microsoft.com/office/excel/2006/main">
          <x14:cfRule type="cellIs" priority="2613" operator="equal" id="{C08F0553-E038-4C25-8CF6-1AE1B6C1833D}">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M88</xm:sqref>
        </x14:conditionalFormatting>
        <x14:conditionalFormatting xmlns:xm="http://schemas.microsoft.com/office/excel/2006/main">
          <x14:cfRule type="cellIs" priority="2620" operator="equal" id="{BF1C60D4-0EB9-4903-AB9D-3780A03E779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621" operator="equal" id="{A19C57EF-B79E-49FE-806D-95B6FD74171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622" operator="equal" id="{74DAC70B-573C-4D2B-99AA-93C202B2F09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23" operator="equal" id="{4170BA45-DD30-4DA1-98A3-805A5501AE7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M88</xm:sqref>
        </x14:conditionalFormatting>
        <x14:conditionalFormatting xmlns:xm="http://schemas.microsoft.com/office/excel/2006/main">
          <x14:cfRule type="cellIs" priority="2612" operator="equal" id="{26ABE304-DA81-4737-BDAE-ACE83E868E84}">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O88</xm:sqref>
        </x14:conditionalFormatting>
        <x14:conditionalFormatting xmlns:xm="http://schemas.microsoft.com/office/excel/2006/main">
          <x14:cfRule type="cellIs" priority="2616" operator="equal" id="{A33C7EE9-5FDE-44DB-994C-BCBC51FB684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617" operator="equal" id="{D5ABC67A-0F5C-4B2D-B3D2-13A1AC9CCD8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618" operator="equal" id="{265CF833-58B6-4675-BACB-4AB924B41DE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19" operator="equal" id="{550AC44A-9638-49D8-89C3-123E5413E6C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O88</xm:sqref>
        </x14:conditionalFormatting>
        <x14:conditionalFormatting xmlns:xm="http://schemas.microsoft.com/office/excel/2006/main">
          <x14:cfRule type="cellIs" priority="2610" operator="equal" id="{63F0D38C-B414-4FD9-8B46-D7AB90335B4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R88 W88 Z88</xm:sqref>
        </x14:conditionalFormatting>
        <x14:conditionalFormatting xmlns:xm="http://schemas.microsoft.com/office/excel/2006/main">
          <x14:cfRule type="cellIs" priority="2611" operator="equal" id="{1C122DD0-0DA1-47FB-8C67-46EDF70E270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R88 Z88</xm:sqref>
        </x14:conditionalFormatting>
        <x14:conditionalFormatting xmlns:xm="http://schemas.microsoft.com/office/excel/2006/main">
          <x14:cfRule type="cellIs" priority="2614" operator="equal" id="{AD0B03AA-F9D1-4777-AADA-78D69900BEA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15" operator="equal" id="{0B2DBEC6-76D5-4804-96C1-F711EB9B583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Z88 R88</xm:sqref>
        </x14:conditionalFormatting>
        <x14:conditionalFormatting xmlns:xm="http://schemas.microsoft.com/office/excel/2006/main">
          <x14:cfRule type="cellIs" priority="2624" operator="equal" id="{3982094A-D7D3-4B48-A8F4-E2FD5C478BF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625" operator="equal" id="{09A6D9D9-4054-4B0C-BFFF-CC21D1235E0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26" operator="equal" id="{DD0A5CE6-1C02-462B-8A50-C8AE042135C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W88</xm:sqref>
        </x14:conditionalFormatting>
        <x14:conditionalFormatting xmlns:xm="http://schemas.microsoft.com/office/excel/2006/main">
          <x14:cfRule type="cellIs" priority="2597" operator="equal" id="{856F52B6-A93E-4873-BD60-A992337FFC8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M236</xm:sqref>
        </x14:conditionalFormatting>
        <x14:conditionalFormatting xmlns:xm="http://schemas.microsoft.com/office/excel/2006/main">
          <x14:cfRule type="cellIs" priority="2600" operator="equal" id="{EA028D32-6707-46E1-A1F9-0BE1DD0CA966}">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M236</xm:sqref>
        </x14:conditionalFormatting>
        <x14:conditionalFormatting xmlns:xm="http://schemas.microsoft.com/office/excel/2006/main">
          <x14:cfRule type="cellIs" priority="2605" operator="equal" id="{E609EEF2-D503-4502-8698-9C281B7ADCA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606" operator="equal" id="{16DC99B3-5094-48A8-A320-D384F98193B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07" operator="equal" id="{76927D5A-A219-4D39-9510-C9217C506A8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M236</xm:sqref>
        </x14:conditionalFormatting>
        <x14:conditionalFormatting xmlns:xm="http://schemas.microsoft.com/office/excel/2006/main">
          <x14:cfRule type="cellIs" priority="2596" operator="equal" id="{E3C377AA-20ED-4370-B281-881832273800}">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O236</xm:sqref>
        </x14:conditionalFormatting>
        <x14:conditionalFormatting xmlns:xm="http://schemas.microsoft.com/office/excel/2006/main">
          <x14:cfRule type="cellIs" priority="2601" operator="equal" id="{64277B0A-2B59-447D-B251-ECBD07CC143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602" operator="equal" id="{1EFECA0F-2464-4D45-B32B-A4F9781E3B0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603" operator="equal" id="{77493ACA-297E-43D6-8BD8-E144DBC806A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04" operator="equal" id="{3689B2D1-F3DA-45AF-B1ED-CB0EF50B4BA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O236</xm:sqref>
        </x14:conditionalFormatting>
        <x14:conditionalFormatting xmlns:xm="http://schemas.microsoft.com/office/excel/2006/main">
          <x14:cfRule type="cellIs" priority="2594" operator="equal" id="{AC4CBA8D-3880-4052-B294-F63EDF8BAD3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W236 R236 Z236</xm:sqref>
        </x14:conditionalFormatting>
        <x14:conditionalFormatting xmlns:xm="http://schemas.microsoft.com/office/excel/2006/main">
          <x14:cfRule type="cellIs" priority="2595" operator="equal" id="{34CF038C-10B1-4E94-8CEC-5C999E61302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W236 R236 Z236</xm:sqref>
        </x14:conditionalFormatting>
        <x14:conditionalFormatting xmlns:xm="http://schemas.microsoft.com/office/excel/2006/main">
          <x14:cfRule type="cellIs" priority="2598" operator="equal" id="{DB255D9D-CFDF-4E70-A8B0-13097666FD6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99" operator="equal" id="{B4CD05DF-1A6D-4FB7-AD7E-78BDCB0EAC3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Z236 R236</xm:sqref>
        </x14:conditionalFormatting>
        <x14:conditionalFormatting xmlns:xm="http://schemas.microsoft.com/office/excel/2006/main">
          <x14:cfRule type="cellIs" priority="2608" operator="equal" id="{9F084D7C-6FE1-4B25-BFC4-871EC1CD045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09" operator="equal" id="{19070BC2-E867-4616-9F81-3051262FE7C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W236</xm:sqref>
        </x14:conditionalFormatting>
        <x14:conditionalFormatting xmlns:xm="http://schemas.microsoft.com/office/excel/2006/main">
          <x14:cfRule type="cellIs" priority="2580" operator="equal" id="{5BEC68D0-CAC7-46A4-A120-D186537BD51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M265</xm:sqref>
        </x14:conditionalFormatting>
        <x14:conditionalFormatting xmlns:xm="http://schemas.microsoft.com/office/excel/2006/main">
          <x14:cfRule type="cellIs" priority="2587" operator="equal" id="{7779B896-FB1E-4573-A662-018C8376CFD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588" operator="equal" id="{1D1C4B1A-94FB-4085-B654-C29901CE483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589" operator="equal" id="{EFFB98B1-81F7-4582-8E6E-93BEC297C0E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90" operator="equal" id="{AD84EF83-4E27-4184-BC08-4067FAFB1A9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M265</xm:sqref>
        </x14:conditionalFormatting>
        <x14:conditionalFormatting xmlns:xm="http://schemas.microsoft.com/office/excel/2006/main">
          <x14:cfRule type="cellIs" priority="2579" operator="equal" id="{AE2B9132-B058-4C5B-98FB-96ABEF51576D}">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O265</xm:sqref>
        </x14:conditionalFormatting>
        <x14:conditionalFormatting xmlns:xm="http://schemas.microsoft.com/office/excel/2006/main">
          <x14:cfRule type="cellIs" priority="2583" operator="equal" id="{F53480D2-2533-4B10-AFBB-ADB039BAFCF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584" operator="equal" id="{7C94CD8F-FA2B-4A17-9F53-7A2B062F09F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585" operator="equal" id="{48F825A0-B1D6-41C2-B61E-29786AEE629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86" operator="equal" id="{04671094-A53E-4069-A0F4-A0640E47A92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O265</xm:sqref>
        </x14:conditionalFormatting>
        <x14:conditionalFormatting xmlns:xm="http://schemas.microsoft.com/office/excel/2006/main">
          <x14:cfRule type="cellIs" priority="2577" operator="equal" id="{6F0568CB-E06A-4BB5-BC88-2BBE68E10C44}">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R265 W265 Z265</xm:sqref>
        </x14:conditionalFormatting>
        <x14:conditionalFormatting xmlns:xm="http://schemas.microsoft.com/office/excel/2006/main">
          <x14:cfRule type="cellIs" priority="2578" operator="equal" id="{28563F2B-453E-4AD2-AD66-0F6074C972D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R265 Z265</xm:sqref>
        </x14:conditionalFormatting>
        <x14:conditionalFormatting xmlns:xm="http://schemas.microsoft.com/office/excel/2006/main">
          <x14:cfRule type="cellIs" priority="2581" operator="equal" id="{18FC5B0B-8BC7-4CE1-97C5-4B03145A39C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82" operator="equal" id="{BFEAD70D-4CCC-4336-ADB4-3E2597FCE6E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Z265 R265</xm:sqref>
        </x14:conditionalFormatting>
        <x14:conditionalFormatting xmlns:xm="http://schemas.microsoft.com/office/excel/2006/main">
          <x14:cfRule type="cellIs" priority="2591" operator="equal" id="{13CBB24D-5BAB-4660-A995-86B0BEB779E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592" operator="equal" id="{4B4146A9-82BD-45EC-9427-4E65BDA6D73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93" operator="equal" id="{4DF6570D-63AB-4008-A728-2C1671845AA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W265</xm:sqref>
        </x14:conditionalFormatting>
        <x14:conditionalFormatting xmlns:xm="http://schemas.microsoft.com/office/excel/2006/main">
          <x14:cfRule type="cellIs" priority="2576" operator="equal" id="{001BC738-5C13-4C1F-9025-E0A59057FF67}">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M206</xm:sqref>
        </x14:conditionalFormatting>
        <x14:conditionalFormatting xmlns:xm="http://schemas.microsoft.com/office/excel/2006/main">
          <x14:cfRule type="cellIs" priority="2575" operator="equal" id="{89AD1908-022B-4A85-8A5D-026CAF253F45}">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O206</xm:sqref>
        </x14:conditionalFormatting>
        <x14:conditionalFormatting xmlns:xm="http://schemas.microsoft.com/office/excel/2006/main">
          <x14:cfRule type="cellIs" priority="2573" operator="equal" id="{36824C3C-F44F-4FDE-BEDA-4F879F0315D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R206 W206 Z206</xm:sqref>
        </x14:conditionalFormatting>
        <x14:conditionalFormatting xmlns:xm="http://schemas.microsoft.com/office/excel/2006/main">
          <x14:cfRule type="cellIs" priority="2574" operator="equal" id="{AD69FB91-9D5D-44C9-9C54-7F7879C4EF9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Z206 R206 W206</xm:sqref>
        </x14:conditionalFormatting>
        <x14:conditionalFormatting xmlns:xm="http://schemas.microsoft.com/office/excel/2006/main">
          <x14:cfRule type="cellIs" priority="2561" operator="equal" id="{C709D32E-3F52-4FF8-855F-B932B4669EB3}">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M206</xm:sqref>
        </x14:conditionalFormatting>
        <x14:conditionalFormatting xmlns:xm="http://schemas.microsoft.com/office/excel/2006/main">
          <x14:cfRule type="cellIs" priority="2568" operator="equal" id="{5B6C3FC0-8A37-401C-B100-D46E8FDD4BA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569" operator="equal" id="{8F487B2E-7EB3-4AEC-A464-07CA6365849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70" operator="equal" id="{11B97E65-D100-437B-8CAD-AB4B7AAA27C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M206</xm:sqref>
        </x14:conditionalFormatting>
        <x14:conditionalFormatting xmlns:xm="http://schemas.microsoft.com/office/excel/2006/main">
          <x14:cfRule type="cellIs" priority="2564" operator="equal" id="{78F83052-F7AD-4BE3-B7F2-BC1A899277A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565" operator="equal" id="{AD3D88C0-607D-4BA8-8E37-A526F79D9A5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566" operator="equal" id="{39A69B43-696D-434F-95DE-636D3E15C26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67" operator="equal" id="{604B7B4D-E36F-4246-9D27-1387134F29D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O206</xm:sqref>
        </x14:conditionalFormatting>
        <x14:conditionalFormatting xmlns:xm="http://schemas.microsoft.com/office/excel/2006/main">
          <x14:cfRule type="cellIs" priority="2571" operator="equal" id="{7AAC0318-05B8-4705-852E-84258B10E5C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72" operator="equal" id="{A3EE3D00-2AC6-47E0-B15F-9C3DEF35D81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W206</xm:sqref>
        </x14:conditionalFormatting>
        <x14:conditionalFormatting xmlns:xm="http://schemas.microsoft.com/office/excel/2006/main">
          <x14:cfRule type="cellIs" priority="2562" operator="equal" id="{F01D0455-0553-4E27-853D-920AC8830EA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63" operator="equal" id="{51E0FBCF-4A24-4149-8AB0-A6BC59AD86D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Z206 R206</xm:sqref>
        </x14:conditionalFormatting>
        <x14:conditionalFormatting xmlns:xm="http://schemas.microsoft.com/office/excel/2006/main">
          <x14:cfRule type="cellIs" priority="2560" operator="equal" id="{4B1382CD-CCE4-436C-B27C-B9BD359E64A2}">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M413</xm:sqref>
        </x14:conditionalFormatting>
        <x14:conditionalFormatting xmlns:xm="http://schemas.microsoft.com/office/excel/2006/main">
          <x14:cfRule type="cellIs" priority="2559" operator="equal" id="{737C2E14-B704-4DC0-974E-8F865FC9D696}">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O413</xm:sqref>
        </x14:conditionalFormatting>
        <x14:conditionalFormatting xmlns:xm="http://schemas.microsoft.com/office/excel/2006/main">
          <x14:cfRule type="cellIs" priority="2557" operator="equal" id="{45E606B1-1570-4A52-89FC-9C6B714C4EF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R413 W413 Z413</xm:sqref>
        </x14:conditionalFormatting>
        <x14:conditionalFormatting xmlns:xm="http://schemas.microsoft.com/office/excel/2006/main">
          <x14:cfRule type="cellIs" priority="2558" operator="equal" id="{3E0E175D-19B2-4F7A-AE9D-02703795C3C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Z413 R413 W413</xm:sqref>
        </x14:conditionalFormatting>
        <x14:conditionalFormatting xmlns:xm="http://schemas.microsoft.com/office/excel/2006/main">
          <x14:cfRule type="cellIs" priority="2545" operator="equal" id="{651DA343-98FE-472A-AB15-AA844C3C93FE}">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M413</xm:sqref>
        </x14:conditionalFormatting>
        <x14:conditionalFormatting xmlns:xm="http://schemas.microsoft.com/office/excel/2006/main">
          <x14:cfRule type="cellIs" priority="2552" operator="equal" id="{73408FF4-DF70-461E-96D6-9FA49B34F36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553" operator="equal" id="{8F4DE35D-AFC3-46A2-ACAC-D82852F4149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54" operator="equal" id="{882008F8-5B42-4C09-A332-2165D52A017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M413</xm:sqref>
        </x14:conditionalFormatting>
        <x14:conditionalFormatting xmlns:xm="http://schemas.microsoft.com/office/excel/2006/main">
          <x14:cfRule type="cellIs" priority="2548" operator="equal" id="{CD0E6951-3189-4C91-A330-EDF0D2A4165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549" operator="equal" id="{4D095671-F7A1-4EB3-BB55-FFE5E937D0A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550" operator="equal" id="{C7D0A42B-6609-44A2-8E9C-51CC873E4BC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51" operator="equal" id="{840106ED-E073-427E-BBED-A7D411EFC37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O413</xm:sqref>
        </x14:conditionalFormatting>
        <x14:conditionalFormatting xmlns:xm="http://schemas.microsoft.com/office/excel/2006/main">
          <x14:cfRule type="cellIs" priority="2555" operator="equal" id="{74C66FDC-2C92-4289-94FF-CDCE5C78B81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56" operator="equal" id="{223E1096-CD2D-4D8B-90E4-99FFF2BB2A8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W413</xm:sqref>
        </x14:conditionalFormatting>
        <x14:conditionalFormatting xmlns:xm="http://schemas.microsoft.com/office/excel/2006/main">
          <x14:cfRule type="cellIs" priority="2546" operator="equal" id="{33DA9683-6AD4-4E62-96A9-81B151FC122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47" operator="equal" id="{F5177A72-4485-41AF-A482-E0B162F194F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Z413 R413</xm:sqref>
        </x14:conditionalFormatting>
        <x14:conditionalFormatting xmlns:xm="http://schemas.microsoft.com/office/excel/2006/main">
          <x14:cfRule type="cellIs" priority="2544" operator="equal" id="{B3012235-F3EB-4FEA-BAD5-7AB05AD9CFB9}">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M467</xm:sqref>
        </x14:conditionalFormatting>
        <x14:conditionalFormatting xmlns:xm="http://schemas.microsoft.com/office/excel/2006/main">
          <x14:cfRule type="cellIs" priority="2543" operator="equal" id="{FFE81CAB-B70F-4804-86ED-7D37B43A315B}">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O467</xm:sqref>
        </x14:conditionalFormatting>
        <x14:conditionalFormatting xmlns:xm="http://schemas.microsoft.com/office/excel/2006/main">
          <x14:cfRule type="cellIs" priority="2541" operator="equal" id="{F91D96A0-6EEA-4598-91B0-97AD70DC2F1B}">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R467 W467 Z467</xm:sqref>
        </x14:conditionalFormatting>
        <x14:conditionalFormatting xmlns:xm="http://schemas.microsoft.com/office/excel/2006/main">
          <x14:cfRule type="cellIs" priority="2542" operator="equal" id="{B55FC6BA-D19C-4CD1-AECD-74128FF9D4C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Z467 R467 W467</xm:sqref>
        </x14:conditionalFormatting>
        <x14:conditionalFormatting xmlns:xm="http://schemas.microsoft.com/office/excel/2006/main">
          <x14:cfRule type="cellIs" priority="2529" operator="equal" id="{A5854D2B-9096-4837-B9CD-F27386C6E83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M467</xm:sqref>
        </x14:conditionalFormatting>
        <x14:conditionalFormatting xmlns:xm="http://schemas.microsoft.com/office/excel/2006/main">
          <x14:cfRule type="cellIs" priority="2536" operator="equal" id="{3EA948DE-24C1-480F-B67C-ED735019B13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537" operator="equal" id="{0ADBCE5F-79BC-4DA2-AE70-12C53CA927E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38" operator="equal" id="{70AB3AEC-E1B2-49FB-AF6C-C763B42E38E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M467</xm:sqref>
        </x14:conditionalFormatting>
        <x14:conditionalFormatting xmlns:xm="http://schemas.microsoft.com/office/excel/2006/main">
          <x14:cfRule type="cellIs" priority="2532" operator="equal" id="{1E087E7F-6EE8-4703-9428-0B61D85724A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533" operator="equal" id="{4C4D1379-DA11-4A84-83B5-6AEDC23CCF0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534" operator="equal" id="{A6CE3B36-A349-4CE5-B924-2A569AEDCEF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35" operator="equal" id="{29E9B130-C3A5-40D7-98C2-08E4FD3BF56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O467</xm:sqref>
        </x14:conditionalFormatting>
        <x14:conditionalFormatting xmlns:xm="http://schemas.microsoft.com/office/excel/2006/main">
          <x14:cfRule type="cellIs" priority="2539" operator="equal" id="{AE73FEBE-8ED5-438B-9146-950E8548585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40" operator="equal" id="{87F12739-7ABE-4420-AC96-8EEB2E759CD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W467</xm:sqref>
        </x14:conditionalFormatting>
        <x14:conditionalFormatting xmlns:xm="http://schemas.microsoft.com/office/excel/2006/main">
          <x14:cfRule type="cellIs" priority="2530" operator="equal" id="{5610A762-87EF-4E31-8997-F225D5A08BA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31" operator="equal" id="{DCCC16BF-B1C9-414C-A945-E845E9BF860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Z467 R467</xm:sqref>
        </x14:conditionalFormatting>
        <x14:conditionalFormatting xmlns:xm="http://schemas.microsoft.com/office/excel/2006/main">
          <x14:cfRule type="cellIs" priority="2528" operator="equal" id="{D8F5A273-F941-4428-A386-AC7DE4EB4217}">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M466</xm:sqref>
        </x14:conditionalFormatting>
        <x14:conditionalFormatting xmlns:xm="http://schemas.microsoft.com/office/excel/2006/main">
          <x14:cfRule type="cellIs" priority="2527" operator="equal" id="{012F18AC-45B9-4413-9CD1-E96752DD9378}">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O466</xm:sqref>
        </x14:conditionalFormatting>
        <x14:conditionalFormatting xmlns:xm="http://schemas.microsoft.com/office/excel/2006/main">
          <x14:cfRule type="cellIs" priority="2525" operator="equal" id="{EAA2D26F-46FB-475B-9224-BA902A8A463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R466 W466 Z466</xm:sqref>
        </x14:conditionalFormatting>
        <x14:conditionalFormatting xmlns:xm="http://schemas.microsoft.com/office/excel/2006/main">
          <x14:cfRule type="cellIs" priority="2526" operator="equal" id="{425D37BF-B790-49AD-84FE-AE06181BA81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Z466 R466 W466</xm:sqref>
        </x14:conditionalFormatting>
        <x14:conditionalFormatting xmlns:xm="http://schemas.microsoft.com/office/excel/2006/main">
          <x14:cfRule type="cellIs" priority="2513" operator="equal" id="{D6C5EF9E-D0A4-4144-8DE6-DF7AF76C706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M466</xm:sqref>
        </x14:conditionalFormatting>
        <x14:conditionalFormatting xmlns:xm="http://schemas.microsoft.com/office/excel/2006/main">
          <x14:cfRule type="cellIs" priority="2520" operator="equal" id="{3C4BF5D4-81D9-4FF7-9188-EE07F1AF769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521" operator="equal" id="{8083E101-098B-4681-843F-FBBC4D2B9A4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22" operator="equal" id="{F4807FB3-9B7F-4EE4-A935-EA47D8D9763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M466</xm:sqref>
        </x14:conditionalFormatting>
        <x14:conditionalFormatting xmlns:xm="http://schemas.microsoft.com/office/excel/2006/main">
          <x14:cfRule type="cellIs" priority="2516" operator="equal" id="{A8C93E30-7A79-4185-B8CD-B260E8B985D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517" operator="equal" id="{EAEAD73A-EE43-4BB1-9833-54FC8587E37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518" operator="equal" id="{25B7FA70-32D6-4053-8C21-7B7A36D7864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19" operator="equal" id="{9E1BF425-7630-4A92-B090-AB5374D15C8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O466</xm:sqref>
        </x14:conditionalFormatting>
        <x14:conditionalFormatting xmlns:xm="http://schemas.microsoft.com/office/excel/2006/main">
          <x14:cfRule type="cellIs" priority="2523" operator="equal" id="{41DBB952-C34B-4927-9B84-8A31FD1162E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24" operator="equal" id="{B09CACE5-E17C-4D59-9159-16660C33388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W466</xm:sqref>
        </x14:conditionalFormatting>
        <x14:conditionalFormatting xmlns:xm="http://schemas.microsoft.com/office/excel/2006/main">
          <x14:cfRule type="cellIs" priority="2514" operator="equal" id="{3EAEF9B2-E69B-4591-A502-F8F48D2353D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15" operator="equal" id="{CC1BA335-4BF7-437C-829D-CF4D62AB30F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Z466 R466</xm:sqref>
        </x14:conditionalFormatting>
        <x14:conditionalFormatting xmlns:xm="http://schemas.microsoft.com/office/excel/2006/main">
          <x14:cfRule type="cellIs" priority="2502" operator="equal" id="{61855E90-A769-4B13-AA40-E5E33307E062}">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M89</xm:sqref>
        </x14:conditionalFormatting>
        <x14:conditionalFormatting xmlns:xm="http://schemas.microsoft.com/office/excel/2006/main">
          <x14:cfRule type="cellIs" priority="2510" operator="equal" id="{E97E7BFE-08CD-4416-A4B3-E2D05CACD67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511" operator="equal" id="{C5644575-B51F-4047-854A-6877A031959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12" operator="equal" id="{4F534C98-6190-4587-9E0D-3C47B5007CD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M89</xm:sqref>
        </x14:conditionalFormatting>
        <x14:conditionalFormatting xmlns:xm="http://schemas.microsoft.com/office/excel/2006/main">
          <x14:cfRule type="cellIs" priority="2505" operator="equal" id="{FBB0987E-0EF4-4E9E-9547-167DFBE9C0CE}">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M89</xm:sqref>
        </x14:conditionalFormatting>
        <x14:conditionalFormatting xmlns:xm="http://schemas.microsoft.com/office/excel/2006/main">
          <x14:cfRule type="cellIs" priority="2501" operator="equal" id="{3B196199-BDB4-470F-9081-2FDAFD76E291}">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O89</xm:sqref>
        </x14:conditionalFormatting>
        <x14:conditionalFormatting xmlns:xm="http://schemas.microsoft.com/office/excel/2006/main">
          <x14:cfRule type="cellIs" priority="2506" operator="equal" id="{326329A2-1E46-4306-AE30-CAB0A7A5C2E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507" operator="equal" id="{D2880A61-3D0C-4F62-83CC-C00410892EC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508" operator="equal" id="{27109BAB-C75C-4DA7-B703-FF8D1E63DA2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09" operator="equal" id="{E406A5B1-F707-4E8F-8394-61CA0699360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O89</xm:sqref>
        </x14:conditionalFormatting>
        <x14:conditionalFormatting xmlns:xm="http://schemas.microsoft.com/office/excel/2006/main">
          <x14:cfRule type="cellIs" priority="2499" operator="equal" id="{52DDFDE2-D06E-495B-B1C4-7FC5D4A9817E}">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R89</xm:sqref>
        </x14:conditionalFormatting>
        <x14:conditionalFormatting xmlns:xm="http://schemas.microsoft.com/office/excel/2006/main">
          <x14:cfRule type="cellIs" priority="2500" operator="equal" id="{A5483756-C401-4521-AC00-44B079D75D0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R89</xm:sqref>
        </x14:conditionalFormatting>
        <x14:conditionalFormatting xmlns:xm="http://schemas.microsoft.com/office/excel/2006/main">
          <x14:cfRule type="cellIs" priority="2503" operator="equal" id="{E9F8C9AA-65CB-4C7E-B200-37C58448B4A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504" operator="equal" id="{621549E1-C5E7-48DA-A52B-E4C18012749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R89</xm:sqref>
        </x14:conditionalFormatting>
        <x14:conditionalFormatting xmlns:xm="http://schemas.microsoft.com/office/excel/2006/main">
          <x14:cfRule type="cellIs" priority="2486" operator="equal" id="{AFB52F44-9E59-4A58-B58C-05F4E1FD76DD}">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M237</xm:sqref>
        </x14:conditionalFormatting>
        <x14:conditionalFormatting xmlns:xm="http://schemas.microsoft.com/office/excel/2006/main">
          <x14:cfRule type="cellIs" priority="2487" operator="equal" id="{D3A11A20-4D50-4487-B25B-3FA5ECF0054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M237</xm:sqref>
        </x14:conditionalFormatting>
        <x14:conditionalFormatting xmlns:xm="http://schemas.microsoft.com/office/excel/2006/main">
          <x14:cfRule type="cellIs" priority="2492" operator="equal" id="{F3A0426C-D271-445A-A111-BB6B55CAE7D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493" operator="equal" id="{E5BF7378-D3D7-496F-AF6E-7A6AC798EDE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94" operator="equal" id="{9FD6785B-09D4-4F7E-BD65-8C8C1E16C82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M237</xm:sqref>
        </x14:conditionalFormatting>
        <x14:conditionalFormatting xmlns:xm="http://schemas.microsoft.com/office/excel/2006/main">
          <x14:cfRule type="cellIs" priority="2485" operator="equal" id="{3BB1A979-EB8D-413D-A86B-405E7600C591}">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O237</xm:sqref>
        </x14:conditionalFormatting>
        <x14:conditionalFormatting xmlns:xm="http://schemas.microsoft.com/office/excel/2006/main">
          <x14:cfRule type="cellIs" priority="2488" operator="equal" id="{3D6F0B7F-2ECC-4956-ACB1-8ABE3B965C1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489" operator="equal" id="{ED5471D3-7094-4270-A8FD-7C3765A6B22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490" operator="equal" id="{A705606D-E308-4F43-AF27-460D7C60EBB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91" operator="equal" id="{F6C494AE-5C11-46A2-ABD1-7925F1E429F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O237</xm:sqref>
        </x14:conditionalFormatting>
        <x14:conditionalFormatting xmlns:xm="http://schemas.microsoft.com/office/excel/2006/main">
          <x14:cfRule type="cellIs" priority="2483" operator="equal" id="{3BB2CF7B-056B-43C0-AFF6-94E676B062A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W237 R237 Z237</xm:sqref>
        </x14:conditionalFormatting>
        <x14:conditionalFormatting xmlns:xm="http://schemas.microsoft.com/office/excel/2006/main">
          <x14:cfRule type="cellIs" priority="2484" operator="equal" id="{7B594B13-2C3F-44A1-9A41-8F2048854E5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W237 R237 Z237</xm:sqref>
        </x14:conditionalFormatting>
        <x14:conditionalFormatting xmlns:xm="http://schemas.microsoft.com/office/excel/2006/main">
          <x14:cfRule type="cellIs" priority="2497" operator="equal" id="{985FFBF1-5A25-438D-A8B3-352D2C033C0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98" operator="equal" id="{6C07A0E4-4149-4B52-93C3-19950D7F6DA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Z237 R237</xm:sqref>
        </x14:conditionalFormatting>
        <x14:conditionalFormatting xmlns:xm="http://schemas.microsoft.com/office/excel/2006/main">
          <x14:cfRule type="cellIs" priority="2495" operator="equal" id="{3B28D93C-5414-42EA-9B74-12A4382F586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96" operator="equal" id="{BA7E4C6F-C4FF-40FB-828F-46E691E5EB3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W237</xm:sqref>
        </x14:conditionalFormatting>
        <x14:conditionalFormatting xmlns:xm="http://schemas.microsoft.com/office/excel/2006/main">
          <x14:cfRule type="cellIs" priority="2482" operator="equal" id="{2D2CB299-3B34-4295-A00F-1D58625082F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M319</xm:sqref>
        </x14:conditionalFormatting>
        <x14:conditionalFormatting xmlns:xm="http://schemas.microsoft.com/office/excel/2006/main">
          <x14:cfRule type="cellIs" priority="2481" operator="equal" id="{F5234924-EB33-4E6A-AE31-764EFF987CA9}">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O319</xm:sqref>
        </x14:conditionalFormatting>
        <x14:conditionalFormatting xmlns:xm="http://schemas.microsoft.com/office/excel/2006/main">
          <x14:cfRule type="cellIs" priority="2479" operator="equal" id="{8505C4A4-E898-4404-B8EA-9732CEB6537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R319 W319 Z319</xm:sqref>
        </x14:conditionalFormatting>
        <x14:conditionalFormatting xmlns:xm="http://schemas.microsoft.com/office/excel/2006/main">
          <x14:cfRule type="cellIs" priority="2480" operator="equal" id="{6E315319-7A05-4F5A-B585-929D0599E67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Z319 R319 W319</xm:sqref>
        </x14:conditionalFormatting>
        <x14:conditionalFormatting xmlns:xm="http://schemas.microsoft.com/office/excel/2006/main">
          <x14:cfRule type="cellIs" priority="2467" operator="equal" id="{C4DE0BE1-4832-492C-A515-FFBF24E52F66}">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M319</xm:sqref>
        </x14:conditionalFormatting>
        <x14:conditionalFormatting xmlns:xm="http://schemas.microsoft.com/office/excel/2006/main">
          <x14:cfRule type="cellIs" priority="2474" operator="equal" id="{F77467E5-D9F0-4898-AC04-BD0C01F13AE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475" operator="equal" id="{61F5256C-E2A7-4C5F-8362-1C4042BC79C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76" operator="equal" id="{14A6896D-BC3F-444B-8F7B-4AB34B013C1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M319</xm:sqref>
        </x14:conditionalFormatting>
        <x14:conditionalFormatting xmlns:xm="http://schemas.microsoft.com/office/excel/2006/main">
          <x14:cfRule type="cellIs" priority="2470" operator="equal" id="{0AA64BB9-3A59-412B-AF29-2529052F207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471" operator="equal" id="{75F1BA11-3236-4CB9-8F41-1D1A3FA5368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472" operator="equal" id="{80F1EDE3-58D3-40AA-BCCB-2BA6A436F81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73" operator="equal" id="{ECF1C888-D945-48F0-8308-81360E79D48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O319</xm:sqref>
        </x14:conditionalFormatting>
        <x14:conditionalFormatting xmlns:xm="http://schemas.microsoft.com/office/excel/2006/main">
          <x14:cfRule type="cellIs" priority="2468" operator="equal" id="{671DDD5C-7C03-4878-A2BE-64118C836C3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69" operator="equal" id="{8FD51394-BFFD-47D0-BF35-62B8A79A18E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R319 Z319</xm:sqref>
        </x14:conditionalFormatting>
        <x14:conditionalFormatting xmlns:xm="http://schemas.microsoft.com/office/excel/2006/main">
          <x14:cfRule type="cellIs" priority="2477" operator="equal" id="{87BBE31A-5ED3-42F8-B185-C113F296569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78" operator="equal" id="{D78BF420-ED35-4C75-9DC2-08623CCC226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W319</xm:sqref>
        </x14:conditionalFormatting>
        <x14:conditionalFormatting xmlns:xm="http://schemas.microsoft.com/office/excel/2006/main">
          <x14:cfRule type="cellIs" priority="2466" operator="equal" id="{55EE7B2A-1A19-489F-A6D2-FF50ECEF8DE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M176</xm:sqref>
        </x14:conditionalFormatting>
        <x14:conditionalFormatting xmlns:xm="http://schemas.microsoft.com/office/excel/2006/main">
          <x14:cfRule type="cellIs" priority="2465" operator="equal" id="{0CCB7522-C3B7-4491-9DBA-DC5BDA43171C}">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O176</xm:sqref>
        </x14:conditionalFormatting>
        <x14:conditionalFormatting xmlns:xm="http://schemas.microsoft.com/office/excel/2006/main">
          <x14:cfRule type="cellIs" priority="2463" operator="equal" id="{F80C3213-5786-4B42-8DDB-30B038AF8D7E}">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R176 W176 Z176</xm:sqref>
        </x14:conditionalFormatting>
        <x14:conditionalFormatting xmlns:xm="http://schemas.microsoft.com/office/excel/2006/main">
          <x14:cfRule type="cellIs" priority="2464" operator="equal" id="{CA39B4E8-89AC-4B9C-A970-0A549C83758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Z176 R176 W176</xm:sqref>
        </x14:conditionalFormatting>
        <x14:conditionalFormatting xmlns:xm="http://schemas.microsoft.com/office/excel/2006/main">
          <x14:cfRule type="cellIs" priority="2451" operator="equal" id="{00F5E5D8-B50B-45F2-8CA4-BCB64F05DB5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M176</xm:sqref>
        </x14:conditionalFormatting>
        <x14:conditionalFormatting xmlns:xm="http://schemas.microsoft.com/office/excel/2006/main">
          <x14:cfRule type="cellIs" priority="2458" operator="equal" id="{36263C8B-CEDF-43EA-8A4A-2974AC5E88F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459" operator="equal" id="{FDA93B2A-72AE-4217-AEC5-6915C3A414C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60" operator="equal" id="{CCF7F902-6BB2-4476-8C08-426F3151A93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M176</xm:sqref>
        </x14:conditionalFormatting>
        <x14:conditionalFormatting xmlns:xm="http://schemas.microsoft.com/office/excel/2006/main">
          <x14:cfRule type="cellIs" priority="2454" operator="equal" id="{4BC694EB-65B8-4D4A-BE30-00395732F4A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455" operator="equal" id="{5C35B701-AD9E-4114-AE9C-FB39C21E0F6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456" operator="equal" id="{6ACF71C1-C267-446E-9BB6-694282C81F3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57" operator="equal" id="{66B185A0-DB7C-485C-B9E6-17A88C52457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O176</xm:sqref>
        </x14:conditionalFormatting>
        <x14:conditionalFormatting xmlns:xm="http://schemas.microsoft.com/office/excel/2006/main">
          <x14:cfRule type="cellIs" priority="2452" operator="equal" id="{0E470E08-F237-4936-BB9E-5DDCA2946C0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53" operator="equal" id="{AEDF4D62-5041-45A7-ABC7-6F3A37491C8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R176 Z176</xm:sqref>
        </x14:conditionalFormatting>
        <x14:conditionalFormatting xmlns:xm="http://schemas.microsoft.com/office/excel/2006/main">
          <x14:cfRule type="cellIs" priority="2461" operator="equal" id="{216B3D70-674A-4FB4-BE46-2CE2728FA2C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62" operator="equal" id="{5396386E-D1FF-484E-A9D3-ABB9846AA71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W176</xm:sqref>
        </x14:conditionalFormatting>
        <x14:conditionalFormatting xmlns:xm="http://schemas.microsoft.com/office/excel/2006/main">
          <x14:cfRule type="cellIs" priority="2438" operator="equal" id="{7FCD56B5-CDE2-48F3-9CEB-4A9925822C3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M29</xm:sqref>
        </x14:conditionalFormatting>
        <x14:conditionalFormatting xmlns:xm="http://schemas.microsoft.com/office/excel/2006/main">
          <x14:cfRule type="cellIs" priority="2439" operator="equal" id="{0893D8BF-7F7A-4CE0-B4DD-CEAD653A59B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M29</xm:sqref>
        </x14:conditionalFormatting>
        <x14:conditionalFormatting xmlns:xm="http://schemas.microsoft.com/office/excel/2006/main">
          <x14:cfRule type="cellIs" priority="2444" operator="equal" id="{73852268-C584-42C8-A10A-A6DB8AB7C48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445" operator="equal" id="{644C27AA-8CA4-4DF6-B4F1-65609F5DD6F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46" operator="equal" id="{AF05FA3D-0F3E-43D7-B7C1-9C1D8372734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M29</xm:sqref>
        </x14:conditionalFormatting>
        <x14:conditionalFormatting xmlns:xm="http://schemas.microsoft.com/office/excel/2006/main">
          <x14:cfRule type="cellIs" priority="2437" operator="equal" id="{D336FD69-C5E5-4E69-A9AE-5F96E0741929}">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O29</xm:sqref>
        </x14:conditionalFormatting>
        <x14:conditionalFormatting xmlns:xm="http://schemas.microsoft.com/office/excel/2006/main">
          <x14:cfRule type="cellIs" priority="2440" operator="equal" id="{564378E3-4CDE-4F4C-A0BC-FAF2D41658B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441" operator="equal" id="{C96440A8-2CC8-4F64-9847-D474E64608C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442" operator="equal" id="{1B7F1852-2D7B-43A9-813F-FD9BFD1E8DC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43" operator="equal" id="{37FDA798-91E0-4A11-8037-83429EE79BE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O29</xm:sqref>
        </x14:conditionalFormatting>
        <x14:conditionalFormatting xmlns:xm="http://schemas.microsoft.com/office/excel/2006/main">
          <x14:cfRule type="cellIs" priority="2435" operator="equal" id="{64521948-381B-42DD-A869-5701D52052C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W29 R29 Z29</xm:sqref>
        </x14:conditionalFormatting>
        <x14:conditionalFormatting xmlns:xm="http://schemas.microsoft.com/office/excel/2006/main">
          <x14:cfRule type="cellIs" priority="2436" operator="equal" id="{6DC29B12-755F-4113-B230-2B43223DC38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W29 R29 Z29</xm:sqref>
        </x14:conditionalFormatting>
        <x14:conditionalFormatting xmlns:xm="http://schemas.microsoft.com/office/excel/2006/main">
          <x14:cfRule type="cellIs" priority="2449" operator="equal" id="{97E8262D-B898-4469-8DEB-A1CC48FC7FD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50" operator="equal" id="{FFCA7677-037F-45FF-AECA-0961C18D6C8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Z29 R29</xm:sqref>
        </x14:conditionalFormatting>
        <x14:conditionalFormatting xmlns:xm="http://schemas.microsoft.com/office/excel/2006/main">
          <x14:cfRule type="cellIs" priority="2447" operator="equal" id="{B5C22047-E542-4169-BEF3-325EB116C22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48" operator="equal" id="{100A75CF-EAD7-4093-90DC-B2DB408601C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W29</xm:sqref>
        </x14:conditionalFormatting>
        <x14:conditionalFormatting xmlns:xm="http://schemas.microsoft.com/office/excel/2006/main">
          <x14:cfRule type="cellIs" priority="2405" operator="equal" id="{13920CD3-EA1B-4845-8FBD-CE481F38A261}">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M238</xm:sqref>
        </x14:conditionalFormatting>
        <x14:conditionalFormatting xmlns:xm="http://schemas.microsoft.com/office/excel/2006/main">
          <x14:cfRule type="cellIs" priority="2406" operator="equal" id="{F845F20A-590C-412B-8C45-7A84BE83869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M238</xm:sqref>
        </x14:conditionalFormatting>
        <x14:conditionalFormatting xmlns:xm="http://schemas.microsoft.com/office/excel/2006/main">
          <x14:cfRule type="cellIs" priority="2411" operator="equal" id="{24192AA4-F604-4046-9F1B-848C493B42F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412" operator="equal" id="{A06EF0A4-85F1-4D83-9DB5-506A726601B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13" operator="equal" id="{478EE880-5B2A-494B-BEB9-BF5C18858BE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M238</xm:sqref>
        </x14:conditionalFormatting>
        <x14:conditionalFormatting xmlns:xm="http://schemas.microsoft.com/office/excel/2006/main">
          <x14:cfRule type="cellIs" priority="2404" operator="equal" id="{DE371918-2DE1-4342-8556-4750D20FD578}">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O238</xm:sqref>
        </x14:conditionalFormatting>
        <x14:conditionalFormatting xmlns:xm="http://schemas.microsoft.com/office/excel/2006/main">
          <x14:cfRule type="cellIs" priority="2407" operator="equal" id="{A613DED3-5BF0-4A46-B199-C20E334448DC}">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408" operator="equal" id="{AB24C291-B2D8-4443-8DFA-1D18B35A0330}">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409" operator="equal" id="{537B447F-71F8-4A3A-A94C-0D0FBCD675F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10" operator="equal" id="{6782CBEC-CD89-424A-AF17-1E86FBDBDC2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O238</xm:sqref>
        </x14:conditionalFormatting>
        <x14:conditionalFormatting xmlns:xm="http://schemas.microsoft.com/office/excel/2006/main">
          <x14:cfRule type="cellIs" priority="2402" operator="equal" id="{1BF80B74-9911-46FF-8E12-6967EEA1F24C}">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W238 R238 Z238</xm:sqref>
        </x14:conditionalFormatting>
        <x14:conditionalFormatting xmlns:xm="http://schemas.microsoft.com/office/excel/2006/main">
          <x14:cfRule type="cellIs" priority="2403" operator="equal" id="{8BB7CD61-7E94-4550-A448-7E050107A89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W238 R238 Z238</xm:sqref>
        </x14:conditionalFormatting>
        <x14:conditionalFormatting xmlns:xm="http://schemas.microsoft.com/office/excel/2006/main">
          <x14:cfRule type="cellIs" priority="2416" operator="equal" id="{E867F0A3-F9D0-4EBF-A7EA-29BF3D958DF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17" operator="equal" id="{F0CDF3A7-BB2F-43BD-A3BF-F2821F66783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Z238 R238</xm:sqref>
        </x14:conditionalFormatting>
        <x14:conditionalFormatting xmlns:xm="http://schemas.microsoft.com/office/excel/2006/main">
          <x14:cfRule type="cellIs" priority="2414" operator="equal" id="{CBD18EC3-8264-4317-9F76-6CA3E26A767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415" operator="equal" id="{0706CBFE-41C8-4CDA-98B8-2FE7B2E9E52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W238</xm:sqref>
        </x14:conditionalFormatting>
        <x14:conditionalFormatting xmlns:xm="http://schemas.microsoft.com/office/excel/2006/main">
          <x14:cfRule type="cellIs" priority="2400" operator="equal" id="{E7EAB9AB-F1E1-4AE9-A872-FFE65A3FBE6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M121</xm:sqref>
        </x14:conditionalFormatting>
        <x14:conditionalFormatting xmlns:xm="http://schemas.microsoft.com/office/excel/2006/main">
          <x14:cfRule type="cellIs" priority="2401" operator="equal" id="{9364140D-F6F0-4BC2-A5E2-2ED5B2FA2803}">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M121</xm:sqref>
        </x14:conditionalFormatting>
        <x14:conditionalFormatting xmlns:xm="http://schemas.microsoft.com/office/excel/2006/main">
          <x14:cfRule type="cellIs" priority="2399" operator="equal" id="{97BBD323-D146-44C3-9605-630B4B93AE5C}">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O121</xm:sqref>
        </x14:conditionalFormatting>
        <x14:conditionalFormatting xmlns:xm="http://schemas.microsoft.com/office/excel/2006/main">
          <x14:cfRule type="cellIs" priority="2397" operator="equal" id="{406D56D3-A688-4AB4-B265-94C75989349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Z121 R121 W121</xm:sqref>
        </x14:conditionalFormatting>
        <x14:conditionalFormatting xmlns:xm="http://schemas.microsoft.com/office/excel/2006/main">
          <x14:cfRule type="cellIs" priority="2398" operator="equal" id="{AC566BD9-3D13-4010-937C-A26C51B9D07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W121 Z121 R121</xm:sqref>
        </x14:conditionalFormatting>
        <x14:conditionalFormatting xmlns:xm="http://schemas.microsoft.com/office/excel/2006/main">
          <x14:cfRule type="cellIs" priority="2390" operator="equal" id="{C390A35B-22B2-4B6A-A443-7BE0D19A7B7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391" operator="equal" id="{8C5178BF-DA27-4B1B-85DA-429E9CA8B69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92" operator="equal" id="{803B101A-8516-49EF-B614-7614F9684A0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M121</xm:sqref>
        </x14:conditionalFormatting>
        <x14:conditionalFormatting xmlns:xm="http://schemas.microsoft.com/office/excel/2006/main">
          <x14:cfRule type="cellIs" priority="2386" operator="equal" id="{63BE2C69-634A-4247-9F97-2DF458678C9C}">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387" operator="equal" id="{D6F5A5C7-BD6B-44B0-9D6B-E053B3D34C0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388" operator="equal" id="{8BD58FD0-B46E-4B78-9421-64097D3B9C3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89" operator="equal" id="{D4267036-B756-4CD1-B9C6-7B34BE74C9E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O121</xm:sqref>
        </x14:conditionalFormatting>
        <x14:conditionalFormatting xmlns:xm="http://schemas.microsoft.com/office/excel/2006/main">
          <x14:cfRule type="cellIs" priority="2393" operator="equal" id="{4CF879E5-26B6-48E1-80AE-0550E470FE1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94" operator="equal" id="{7FA05EC4-0A86-4BFA-9618-C5CCFD1D035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W121</xm:sqref>
        </x14:conditionalFormatting>
        <x14:conditionalFormatting xmlns:xm="http://schemas.microsoft.com/office/excel/2006/main">
          <x14:cfRule type="cellIs" priority="2395" operator="equal" id="{133AFEE5-6723-4ADC-A4A0-52390AF423D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96" operator="equal" id="{00821E61-9252-4BE2-9BC2-1E8CEA35191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Z121 R121</xm:sqref>
        </x14:conditionalFormatting>
        <x14:conditionalFormatting xmlns:xm="http://schemas.microsoft.com/office/excel/2006/main">
          <x14:cfRule type="cellIs" priority="2384" operator="equal" id="{1E016C6A-8F3A-410D-841B-D846294670A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M288</xm:sqref>
        </x14:conditionalFormatting>
        <x14:conditionalFormatting xmlns:xm="http://schemas.microsoft.com/office/excel/2006/main">
          <x14:cfRule type="cellIs" priority="2385" operator="equal" id="{B2F58197-DFF3-47C1-B381-E2083F6123A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M288</xm:sqref>
        </x14:conditionalFormatting>
        <x14:conditionalFormatting xmlns:xm="http://schemas.microsoft.com/office/excel/2006/main">
          <x14:cfRule type="cellIs" priority="2383" operator="equal" id="{8089132A-A6B2-4B78-B324-B428D5642B6E}">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O288</xm:sqref>
        </x14:conditionalFormatting>
        <x14:conditionalFormatting xmlns:xm="http://schemas.microsoft.com/office/excel/2006/main">
          <x14:cfRule type="cellIs" priority="2381" operator="equal" id="{59F203D1-8CC0-4358-B773-5149CAEA318B}">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Z288 R288 W288</xm:sqref>
        </x14:conditionalFormatting>
        <x14:conditionalFormatting xmlns:xm="http://schemas.microsoft.com/office/excel/2006/main">
          <x14:cfRule type="cellIs" priority="2382" operator="equal" id="{CA541F10-56BC-4595-8194-6BF4385CC22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W288 Z288 R288</xm:sqref>
        </x14:conditionalFormatting>
        <x14:conditionalFormatting xmlns:xm="http://schemas.microsoft.com/office/excel/2006/main">
          <x14:cfRule type="cellIs" priority="2374" operator="equal" id="{05DA5F90-3EDB-4FC1-9B6B-574EE2187DC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375" operator="equal" id="{190CA986-3B6A-4A11-95AD-6A4448C91C0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76" operator="equal" id="{6D673DD0-DE1E-4178-9DD0-C779E93B4B1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M288</xm:sqref>
        </x14:conditionalFormatting>
        <x14:conditionalFormatting xmlns:xm="http://schemas.microsoft.com/office/excel/2006/main">
          <x14:cfRule type="cellIs" priority="2370" operator="equal" id="{3F0AA036-5762-47C3-A13F-5534621E00D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371" operator="equal" id="{A63A2ECE-069D-49BD-AC90-0256F9979E4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372" operator="equal" id="{A8F5B763-8589-42ED-8E03-28411F31D2E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73" operator="equal" id="{BBB03EDA-1FD6-4BD5-B8C6-8D33B3CFE6D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O288</xm:sqref>
        </x14:conditionalFormatting>
        <x14:conditionalFormatting xmlns:xm="http://schemas.microsoft.com/office/excel/2006/main">
          <x14:cfRule type="cellIs" priority="2377" operator="equal" id="{6E177472-86A8-4633-A45A-EF2F1462E97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78" operator="equal" id="{DD59B6B6-622E-4404-AB8F-76243C0125D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W288</xm:sqref>
        </x14:conditionalFormatting>
        <x14:conditionalFormatting xmlns:xm="http://schemas.microsoft.com/office/excel/2006/main">
          <x14:cfRule type="cellIs" priority="2379" operator="equal" id="{E7C4EC95-B1DE-4331-9A5A-130EEBB7D68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80" operator="equal" id="{6DFF9B97-A089-459B-8649-16660593132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Z288 R288</xm:sqref>
        </x14:conditionalFormatting>
        <x14:conditionalFormatting xmlns:xm="http://schemas.microsoft.com/office/excel/2006/main">
          <x14:cfRule type="cellIs" priority="2357" operator="equal" id="{D8A6C110-409E-40ED-824C-B8DD6B69E66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M415</xm:sqref>
        </x14:conditionalFormatting>
        <x14:conditionalFormatting xmlns:xm="http://schemas.microsoft.com/office/excel/2006/main">
          <x14:cfRule type="cellIs" priority="2358" operator="equal" id="{6B124AA1-B6EA-47D5-8504-1EE41C491DD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M415</xm:sqref>
        </x14:conditionalFormatting>
        <x14:conditionalFormatting xmlns:xm="http://schemas.microsoft.com/office/excel/2006/main">
          <x14:cfRule type="cellIs" priority="2363" operator="equal" id="{130009C7-4184-42FC-A3D8-5EFB86CDDCC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364" operator="equal" id="{46DF4387-3F9E-4B4C-96A7-C487FA8F41E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65" operator="equal" id="{0885D7FD-B3D1-42AA-9825-D60C7E00784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M415</xm:sqref>
        </x14:conditionalFormatting>
        <x14:conditionalFormatting xmlns:xm="http://schemas.microsoft.com/office/excel/2006/main">
          <x14:cfRule type="cellIs" priority="2356" operator="equal" id="{2723D12E-F6B4-4085-AF37-1EC9D8E25E2C}">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O415</xm:sqref>
        </x14:conditionalFormatting>
        <x14:conditionalFormatting xmlns:xm="http://schemas.microsoft.com/office/excel/2006/main">
          <x14:cfRule type="cellIs" priority="2359" operator="equal" id="{4D45D390-C34D-4ED2-A098-38B49578606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360" operator="equal" id="{F9003E8B-9192-4252-AD74-A41E66BF686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361" operator="equal" id="{88AC4DBA-E52B-498A-812E-03F778276A5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62" operator="equal" id="{C9C0B13B-555F-4C53-8E83-891E9954F16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O415</xm:sqref>
        </x14:conditionalFormatting>
        <x14:conditionalFormatting xmlns:xm="http://schemas.microsoft.com/office/excel/2006/main">
          <x14:cfRule type="cellIs" priority="2354" operator="equal" id="{BA0C208F-8DF0-4C49-86AB-75334092931B}">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Z415 W415 R415</xm:sqref>
        </x14:conditionalFormatting>
        <x14:conditionalFormatting xmlns:xm="http://schemas.microsoft.com/office/excel/2006/main">
          <x14:cfRule type="cellIs" priority="2355" operator="equal" id="{A602A306-BCCE-45D2-868A-F5061E06749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W415 R415 Z415</xm:sqref>
        </x14:conditionalFormatting>
        <x14:conditionalFormatting xmlns:xm="http://schemas.microsoft.com/office/excel/2006/main">
          <x14:cfRule type="cellIs" priority="2366" operator="equal" id="{60D804F6-DD00-4843-BCC2-36C5225396C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67" operator="equal" id="{E57ED835-77BF-494F-AA24-5A342B0A6BE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W415</xm:sqref>
        </x14:conditionalFormatting>
        <x14:conditionalFormatting xmlns:xm="http://schemas.microsoft.com/office/excel/2006/main">
          <x14:cfRule type="cellIs" priority="2368" operator="equal" id="{45F27BC8-9DD4-4027-A7AF-5213444E04B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69" operator="equal" id="{E93959F0-37BB-4999-96D7-19C93E52EF8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Z415 R415</xm:sqref>
        </x14:conditionalFormatting>
        <x14:conditionalFormatting xmlns:xm="http://schemas.microsoft.com/office/excel/2006/main">
          <x14:cfRule type="cellIs" priority="2350" operator="equal" id="{24F75E3F-325E-4B92-A812-5516551FDD2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W178</xm:sqref>
        </x14:conditionalFormatting>
        <x14:conditionalFormatting xmlns:xm="http://schemas.microsoft.com/office/excel/2006/main">
          <x14:cfRule type="cellIs" priority="2351" operator="equal" id="{C84CE2E9-DFCA-47A1-9535-4A89ECBD6F4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W178</xm:sqref>
        </x14:conditionalFormatting>
        <x14:conditionalFormatting xmlns:xm="http://schemas.microsoft.com/office/excel/2006/main">
          <x14:cfRule type="cellIs" priority="2352" operator="equal" id="{BA94B3CF-9C06-4068-88D0-A8983859AB3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53" operator="equal" id="{357447AD-2EA2-4EA7-8B2F-F159D55ADF4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W178</xm:sqref>
        </x14:conditionalFormatting>
        <x14:conditionalFormatting xmlns:xm="http://schemas.microsoft.com/office/excel/2006/main">
          <x14:cfRule type="cellIs" priority="2323" operator="equal" id="{9CF2F811-26D0-4D0C-A20C-956EDED90C9E}">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M124</xm:sqref>
        </x14:conditionalFormatting>
        <x14:conditionalFormatting xmlns:xm="http://schemas.microsoft.com/office/excel/2006/main">
          <x14:cfRule type="cellIs" priority="2324" operator="equal" id="{734C3074-9E45-4B31-9297-1EB8F187F541}">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M124</xm:sqref>
        </x14:conditionalFormatting>
        <x14:conditionalFormatting xmlns:xm="http://schemas.microsoft.com/office/excel/2006/main">
          <x14:cfRule type="cellIs" priority="2331" operator="equal" id="{7751072D-C030-4EA6-A675-39C421C5269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332" operator="equal" id="{B765B8CC-510C-4413-86C1-B608BE91054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33" operator="equal" id="{F7BD7B85-8E5D-4B28-A923-FACE1A7EF26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M124</xm:sqref>
        </x14:conditionalFormatting>
        <x14:conditionalFormatting xmlns:xm="http://schemas.microsoft.com/office/excel/2006/main">
          <x14:cfRule type="cellIs" priority="2322" operator="equal" id="{F2E763DC-C869-472F-9E5C-16B2A095BA2F}">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O124</xm:sqref>
        </x14:conditionalFormatting>
        <x14:conditionalFormatting xmlns:xm="http://schemas.microsoft.com/office/excel/2006/main">
          <x14:cfRule type="cellIs" priority="2327" operator="equal" id="{DA68FB9E-19B9-44BD-AABE-152434B0F6F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328" operator="equal" id="{71437997-CED8-42AD-B0F5-FCC38503E76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329" operator="equal" id="{6BA5C25B-1623-462E-9F26-2C4A22C2A32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30" operator="equal" id="{FF1AD7B3-0457-451A-A398-DA41FF0559D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O124</xm:sqref>
        </x14:conditionalFormatting>
        <x14:conditionalFormatting xmlns:xm="http://schemas.microsoft.com/office/excel/2006/main">
          <x14:cfRule type="cellIs" priority="2320" operator="equal" id="{34C64404-366E-4EEE-8344-62F3168521B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R124</xm:sqref>
        </x14:conditionalFormatting>
        <x14:conditionalFormatting xmlns:xm="http://schemas.microsoft.com/office/excel/2006/main">
          <x14:cfRule type="cellIs" priority="2321" operator="equal" id="{11BF76D6-2FA3-4E8E-8C39-B4475FA113C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R124</xm:sqref>
        </x14:conditionalFormatting>
        <x14:conditionalFormatting xmlns:xm="http://schemas.microsoft.com/office/excel/2006/main">
          <x14:cfRule type="cellIs" priority="2325" operator="equal" id="{D53AF4DF-B2A7-4165-AEEB-C955297B796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26" operator="equal" id="{01A12444-D75D-4663-985A-E6E3ABCB032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R124</xm:sqref>
        </x14:conditionalFormatting>
        <x14:conditionalFormatting xmlns:xm="http://schemas.microsoft.com/office/excel/2006/main">
          <x14:cfRule type="cellIs" priority="2316" operator="equal" id="{39428196-3B51-49E4-AC92-996726528B5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Z124 W124</xm:sqref>
        </x14:conditionalFormatting>
        <x14:conditionalFormatting xmlns:xm="http://schemas.microsoft.com/office/excel/2006/main">
          <x14:cfRule type="cellIs" priority="2317" operator="equal" id="{A2BD91A4-518F-40C6-BD97-AB75E8D98FF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W124 Z124</xm:sqref>
        </x14:conditionalFormatting>
        <x14:conditionalFormatting xmlns:xm="http://schemas.microsoft.com/office/excel/2006/main">
          <x14:cfRule type="cellIs" priority="2318" operator="equal" id="{F076A75B-E2BC-4CCB-A137-E33F7D6CFF3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19" operator="equal" id="{DD7E7D48-238D-4645-8E16-D2E468BB19A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Z124 W124</xm:sqref>
        </x14:conditionalFormatting>
        <x14:conditionalFormatting xmlns:xm="http://schemas.microsoft.com/office/excel/2006/main">
          <x14:cfRule type="cellIs" priority="2312" operator="equal" id="{B4C80D6D-2F30-4F81-AF46-3850FD49A3B6}">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Z291 W291</xm:sqref>
        </x14:conditionalFormatting>
        <x14:conditionalFormatting xmlns:xm="http://schemas.microsoft.com/office/excel/2006/main">
          <x14:cfRule type="cellIs" priority="2313" operator="equal" id="{1078627E-8154-40F8-B3A5-E579BC9EC75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W291 Z291</xm:sqref>
        </x14:conditionalFormatting>
        <x14:conditionalFormatting xmlns:xm="http://schemas.microsoft.com/office/excel/2006/main">
          <x14:cfRule type="cellIs" priority="2314" operator="equal" id="{5C694CA4-9A8E-4BD1-8D0F-5FE637F27CB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15" operator="equal" id="{2B2E20C6-A1CF-4DA6-A471-3D1D27F3308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Z291 W291</xm:sqref>
        </x14:conditionalFormatting>
        <x14:conditionalFormatting xmlns:xm="http://schemas.microsoft.com/office/excel/2006/main">
          <x14:cfRule type="cellIs" priority="2294" operator="equal" id="{0D7437BB-5DE5-454E-835F-63323514A58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Z418 W418</xm:sqref>
        </x14:conditionalFormatting>
        <x14:conditionalFormatting xmlns:xm="http://schemas.microsoft.com/office/excel/2006/main">
          <x14:cfRule type="cellIs" priority="2295" operator="equal" id="{EE5B81A7-79AB-4B98-A135-1138DA290D1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W418 Z418</xm:sqref>
        </x14:conditionalFormatting>
        <x14:conditionalFormatting xmlns:xm="http://schemas.microsoft.com/office/excel/2006/main">
          <x14:cfRule type="cellIs" priority="2296" operator="equal" id="{FFB4BA32-028D-4DC2-902F-10A00C8B405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297" operator="equal" id="{DCD3DFC1-80A9-41CF-BC0F-BEE10B4F76D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Z418 W418</xm:sqref>
        </x14:conditionalFormatting>
        <x14:conditionalFormatting xmlns:xm="http://schemas.microsoft.com/office/excel/2006/main">
          <x14:cfRule type="cellIs" priority="2269" operator="equal" id="{6C720E1A-4EA3-4F2A-90F4-C6C2CC3A514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M291</xm:sqref>
        </x14:conditionalFormatting>
        <x14:conditionalFormatting xmlns:xm="http://schemas.microsoft.com/office/excel/2006/main">
          <x14:cfRule type="cellIs" priority="2270" operator="equal" id="{9D0C4D28-4AC0-4614-846C-2857BBC320E2}">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M291</xm:sqref>
        </x14:conditionalFormatting>
        <x14:conditionalFormatting xmlns:xm="http://schemas.microsoft.com/office/excel/2006/main">
          <x14:cfRule type="cellIs" priority="2277" operator="equal" id="{16400DD8-79CF-43CE-B139-10F34520C9B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278" operator="equal" id="{1BEEAD1B-A669-4F5B-A6D0-C8DE0135873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279" operator="equal" id="{8D9D8373-FA3D-4590-8A62-2AB3483A9A4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M291</xm:sqref>
        </x14:conditionalFormatting>
        <x14:conditionalFormatting xmlns:xm="http://schemas.microsoft.com/office/excel/2006/main">
          <x14:cfRule type="cellIs" priority="2268" operator="equal" id="{06745154-63DA-42F2-B5DC-DC53CD2415E4}">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O291</xm:sqref>
        </x14:conditionalFormatting>
        <x14:conditionalFormatting xmlns:xm="http://schemas.microsoft.com/office/excel/2006/main">
          <x14:cfRule type="cellIs" priority="2273" operator="equal" id="{7639A32D-D97A-4F7B-AC5D-6F522654EA1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274" operator="equal" id="{1BEAF82A-8A3B-4D84-A91F-B2EE33572E1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275" operator="equal" id="{AFFCEFA6-C851-434A-9BB3-1550D61A23F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276" operator="equal" id="{74A15A4B-A954-492C-B246-92D4E05036F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O291</xm:sqref>
        </x14:conditionalFormatting>
        <x14:conditionalFormatting xmlns:xm="http://schemas.microsoft.com/office/excel/2006/main">
          <x14:cfRule type="cellIs" priority="2266" operator="equal" id="{A26B91EE-20F3-4E71-9C7F-99C2701415A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R291</xm:sqref>
        </x14:conditionalFormatting>
        <x14:conditionalFormatting xmlns:xm="http://schemas.microsoft.com/office/excel/2006/main">
          <x14:cfRule type="cellIs" priority="2267" operator="equal" id="{6BB1C2F2-23AC-4DA9-9F5C-35FEBFFF70C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R291</xm:sqref>
        </x14:conditionalFormatting>
        <x14:conditionalFormatting xmlns:xm="http://schemas.microsoft.com/office/excel/2006/main">
          <x14:cfRule type="cellIs" priority="2271" operator="equal" id="{7780E0A4-0B18-4E16-909E-5EA0212CF87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272" operator="equal" id="{32B3CD1C-3661-43E8-A3D6-F3270215AF4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R291</xm:sqref>
        </x14:conditionalFormatting>
        <x14:conditionalFormatting xmlns:xm="http://schemas.microsoft.com/office/excel/2006/main">
          <x14:cfRule type="cellIs" priority="2255" operator="equal" id="{761565E3-3FC0-4C98-B055-2692AB9993A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M418</xm:sqref>
        </x14:conditionalFormatting>
        <x14:conditionalFormatting xmlns:xm="http://schemas.microsoft.com/office/excel/2006/main">
          <x14:cfRule type="cellIs" priority="2256" operator="equal" id="{3CB50974-9FBF-441C-BB1F-83C8F2849B96}">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M418</xm:sqref>
        </x14:conditionalFormatting>
        <x14:conditionalFormatting xmlns:xm="http://schemas.microsoft.com/office/excel/2006/main">
          <x14:cfRule type="cellIs" priority="2263" operator="equal" id="{E1EB579B-48A0-44BE-9D4B-823DB9F235A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264" operator="equal" id="{CA040079-C7AC-41A1-AA56-EC2DBE4ED0E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265" operator="equal" id="{F7F78DD5-E418-46DB-99B1-4260232B5EE3}">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M418</xm:sqref>
        </x14:conditionalFormatting>
        <x14:conditionalFormatting xmlns:xm="http://schemas.microsoft.com/office/excel/2006/main">
          <x14:cfRule type="cellIs" priority="2254" operator="equal" id="{AFD6E1DA-F25E-43C0-81B8-8580B4367CE8}">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O418</xm:sqref>
        </x14:conditionalFormatting>
        <x14:conditionalFormatting xmlns:xm="http://schemas.microsoft.com/office/excel/2006/main">
          <x14:cfRule type="cellIs" priority="2259" operator="equal" id="{1DEB29FD-462F-4272-9176-2191DBD0590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260" operator="equal" id="{9B929C4D-C824-4205-87BA-726E71F57E0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261" operator="equal" id="{AC37A333-EC05-49B1-81FA-F05D417C543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262" operator="equal" id="{F1256A96-D501-4BC5-AE0D-432216BD58A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O418</xm:sqref>
        </x14:conditionalFormatting>
        <x14:conditionalFormatting xmlns:xm="http://schemas.microsoft.com/office/excel/2006/main">
          <x14:cfRule type="cellIs" priority="2252" operator="equal" id="{563888F0-808B-4CEA-B06F-657A0E32975E}">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R418</xm:sqref>
        </x14:conditionalFormatting>
        <x14:conditionalFormatting xmlns:xm="http://schemas.microsoft.com/office/excel/2006/main">
          <x14:cfRule type="cellIs" priority="2253" operator="equal" id="{7775636F-BCC8-4352-B319-7CAC9016D59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R418</xm:sqref>
        </x14:conditionalFormatting>
        <x14:conditionalFormatting xmlns:xm="http://schemas.microsoft.com/office/excel/2006/main">
          <x14:cfRule type="cellIs" priority="2257" operator="equal" id="{307DBFE0-33C8-4AF1-91BA-FE29476699A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258" operator="equal" id="{E3D16B9C-DC27-409C-81D7-33D212F5CA5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R418</xm:sqref>
        </x14:conditionalFormatting>
        <x14:conditionalFormatting xmlns:xm="http://schemas.microsoft.com/office/excel/2006/main">
          <x14:cfRule type="cellIs" priority="2230" operator="equal" id="{23A768BB-C8F7-441A-B3A3-AC5C195B982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M179</xm:sqref>
        </x14:conditionalFormatting>
        <x14:conditionalFormatting xmlns:xm="http://schemas.microsoft.com/office/excel/2006/main">
          <x14:cfRule type="cellIs" priority="2231" operator="equal" id="{F02A0634-627B-47F0-ABEE-F702B05A50D3}">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M179</xm:sqref>
        </x14:conditionalFormatting>
        <x14:conditionalFormatting xmlns:xm="http://schemas.microsoft.com/office/excel/2006/main">
          <x14:cfRule type="cellIs" priority="2238" operator="equal" id="{6F3B04FB-1088-46F7-973C-16088D8D1D6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239" operator="equal" id="{88F38FC7-34C2-46C7-BD08-EB44D80BEA4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240" operator="equal" id="{C0F2136D-DFEB-4F16-9DB6-8A9EF384050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M179</xm:sqref>
        </x14:conditionalFormatting>
        <x14:conditionalFormatting xmlns:xm="http://schemas.microsoft.com/office/excel/2006/main">
          <x14:cfRule type="cellIs" priority="2229" operator="equal" id="{4C3146CB-5609-4622-B82E-AEACD142D0F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O179</xm:sqref>
        </x14:conditionalFormatting>
        <x14:conditionalFormatting xmlns:xm="http://schemas.microsoft.com/office/excel/2006/main">
          <x14:cfRule type="cellIs" priority="2234" operator="equal" id="{4D62CB26-D51F-4EA2-98DE-B58BB1F4DAF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235" operator="equal" id="{E860CE84-4B8D-4811-935A-61BC464EE9D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236" operator="equal" id="{1485C82A-082D-4471-98C2-D2BA9CB0061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237" operator="equal" id="{CE1511AB-E92F-4B8A-AB8C-043ED024B1A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O179</xm:sqref>
        </x14:conditionalFormatting>
        <x14:conditionalFormatting xmlns:xm="http://schemas.microsoft.com/office/excel/2006/main">
          <x14:cfRule type="cellIs" priority="2227" operator="equal" id="{1FE8E2B9-971E-415C-94B4-86736413803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R179</xm:sqref>
        </x14:conditionalFormatting>
        <x14:conditionalFormatting xmlns:xm="http://schemas.microsoft.com/office/excel/2006/main">
          <x14:cfRule type="cellIs" priority="2228" operator="equal" id="{412A714E-FB68-41C7-85EE-C716E5A972E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R179</xm:sqref>
        </x14:conditionalFormatting>
        <x14:conditionalFormatting xmlns:xm="http://schemas.microsoft.com/office/excel/2006/main">
          <x14:cfRule type="cellIs" priority="2232" operator="equal" id="{98D4EBE4-D86A-45E6-945A-E21DB4C0617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233" operator="equal" id="{A8008074-DD2B-49C6-8DF4-BF8EAA8BE8C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R179</xm:sqref>
        </x14:conditionalFormatting>
        <x14:conditionalFormatting xmlns:xm="http://schemas.microsoft.com/office/excel/2006/main">
          <x14:cfRule type="cellIs" priority="2223" operator="equal" id="{A01F1BAF-36AC-4041-8C73-F0D149A63431}">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Z179 W179</xm:sqref>
        </x14:conditionalFormatting>
        <x14:conditionalFormatting xmlns:xm="http://schemas.microsoft.com/office/excel/2006/main">
          <x14:cfRule type="cellIs" priority="2224" operator="equal" id="{AAAA4128-0468-4357-B5FD-5E62A38083B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W179 Z179</xm:sqref>
        </x14:conditionalFormatting>
        <x14:conditionalFormatting xmlns:xm="http://schemas.microsoft.com/office/excel/2006/main">
          <x14:cfRule type="cellIs" priority="2225" operator="equal" id="{964C5A85-C4F7-4097-9CBF-CECAA4494C7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226" operator="equal" id="{BAFACBA3-4A7A-4F06-92D9-AE72EAE7A71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Z179 W179</xm:sqref>
        </x14:conditionalFormatting>
        <x14:conditionalFormatting xmlns:xm="http://schemas.microsoft.com/office/excel/2006/main">
          <x14:cfRule type="cellIs" priority="2218" operator="equal" id="{40E979FE-9820-4290-B95A-72B00B4F0B5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219" operator="equal" id="{DC23B8CB-F70E-4E6E-82DC-6D99511CEB5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220" operator="equal" id="{EE915042-5918-4918-AE22-29FFED9C7F9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M92</xm:sqref>
        </x14:conditionalFormatting>
        <x14:conditionalFormatting xmlns:xm="http://schemas.microsoft.com/office/excel/2006/main">
          <x14:cfRule type="cellIs" priority="2214" operator="equal" id="{C9EC439C-7108-4438-B21A-BAD27956E83C}">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215" operator="equal" id="{7EAA582D-E1FF-48F2-A699-48AF05551EA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216" operator="equal" id="{F57D4C83-C2F5-42FF-972D-1E960185980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217" operator="equal" id="{54496D9E-B8EC-4DCE-94E6-5D93D25F3B6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O92</xm:sqref>
        </x14:conditionalFormatting>
        <x14:conditionalFormatting xmlns:xm="http://schemas.microsoft.com/office/excel/2006/main">
          <x14:cfRule type="cellIs" priority="2221" operator="equal" id="{1E8F4866-F7D9-4212-98DC-74671FBE683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222" operator="equal" id="{9730CB73-0696-484C-85EB-E48AE31F26E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W92</xm:sqref>
        </x14:conditionalFormatting>
        <x14:conditionalFormatting xmlns:xm="http://schemas.microsoft.com/office/excel/2006/main">
          <x14:cfRule type="cellIs" priority="2212" operator="equal" id="{5246D8E7-B581-4C3D-B60A-806B8F4FA91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213" operator="equal" id="{AFE2C159-8A85-4699-A05C-35A1CF5245F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Z92 R92</xm:sqref>
        </x14:conditionalFormatting>
        <x14:conditionalFormatting xmlns:xm="http://schemas.microsoft.com/office/excel/2006/main">
          <x14:cfRule type="cellIs" priority="2201" operator="equal" id="{025C1D0B-3448-4D5B-AE35-BE92874E937C}">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M92</xm:sqref>
        </x14:conditionalFormatting>
        <x14:conditionalFormatting xmlns:xm="http://schemas.microsoft.com/office/excel/2006/main">
          <x14:cfRule type="cellIs" priority="2202" operator="equal" id="{5AAB671A-217F-44C8-836C-3FF589D5378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M92</xm:sqref>
        </x14:conditionalFormatting>
        <x14:conditionalFormatting xmlns:xm="http://schemas.microsoft.com/office/excel/2006/main">
          <x14:cfRule type="cellIs" priority="2209" operator="equal" id="{F9B5E884-71E2-4A39-94A0-2D23145ACBD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210" operator="equal" id="{18E85076-4FEA-4D5B-85DE-956FA800820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211" operator="equal" id="{D94A8D5F-16C7-4EA0-A510-0405E770EAB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M92</xm:sqref>
        </x14:conditionalFormatting>
        <x14:conditionalFormatting xmlns:xm="http://schemas.microsoft.com/office/excel/2006/main">
          <x14:cfRule type="cellIs" priority="2200" operator="equal" id="{22D29266-9C9F-4E04-8D38-130DA0E9C2FE}">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O92</xm:sqref>
        </x14:conditionalFormatting>
        <x14:conditionalFormatting xmlns:xm="http://schemas.microsoft.com/office/excel/2006/main">
          <x14:cfRule type="cellIs" priority="2205" operator="equal" id="{3AC6DA2E-33B8-42A3-9685-F6DBE9E3929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206" operator="equal" id="{F21A042C-33A8-4F1D-9F06-8A72E43A5F8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207" operator="equal" id="{F6907B2D-5650-4338-87D4-F9FD72BE579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208" operator="equal" id="{1EAE357A-0D66-44AB-8BFE-B37BB4B4086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O92</xm:sqref>
        </x14:conditionalFormatting>
        <x14:conditionalFormatting xmlns:xm="http://schemas.microsoft.com/office/excel/2006/main">
          <x14:cfRule type="cellIs" priority="2198" operator="equal" id="{0C01701A-7A62-4EE0-9758-791FDA461D9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R92</xm:sqref>
        </x14:conditionalFormatting>
        <x14:conditionalFormatting xmlns:xm="http://schemas.microsoft.com/office/excel/2006/main">
          <x14:cfRule type="cellIs" priority="2199" operator="equal" id="{DC99A187-FBD4-4B2D-9104-1E5CAC9AC9F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R92</xm:sqref>
        </x14:conditionalFormatting>
        <x14:conditionalFormatting xmlns:xm="http://schemas.microsoft.com/office/excel/2006/main">
          <x14:cfRule type="cellIs" priority="2203" operator="equal" id="{41C733D9-8B08-4BF9-8EB8-90673407369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204" operator="equal" id="{1110152A-610D-4F45-BD0C-D2EA83ED810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R92</xm:sqref>
        </x14:conditionalFormatting>
        <x14:conditionalFormatting xmlns:xm="http://schemas.microsoft.com/office/excel/2006/main">
          <x14:cfRule type="cellIs" priority="2194" operator="equal" id="{FCB494E0-817F-427F-B764-8D50C7B0AE9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Z92 W92</xm:sqref>
        </x14:conditionalFormatting>
        <x14:conditionalFormatting xmlns:xm="http://schemas.microsoft.com/office/excel/2006/main">
          <x14:cfRule type="cellIs" priority="2195" operator="equal" id="{AE22FB4B-4A91-4274-987A-9BC6998A90B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W92 Z92</xm:sqref>
        </x14:conditionalFormatting>
        <x14:conditionalFormatting xmlns:xm="http://schemas.microsoft.com/office/excel/2006/main">
          <x14:cfRule type="cellIs" priority="2196" operator="equal" id="{60F2BF09-E473-4B12-8AC0-5C162BC84D9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97" operator="equal" id="{CE0FA536-29BA-4415-B97C-EE68E7D0BDE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Z92 W92</xm:sqref>
        </x14:conditionalFormatting>
        <x14:conditionalFormatting xmlns:xm="http://schemas.microsoft.com/office/excel/2006/main">
          <x14:cfRule type="cellIs" priority="2189" operator="equal" id="{9DCC11FE-A82A-4B37-98D1-36DDFC6FDE7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190" operator="equal" id="{618ECE82-B325-44BA-A78F-221925D7B92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91" operator="equal" id="{441EA33C-7782-4E8A-81E0-D711183B4D1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M180</xm:sqref>
        </x14:conditionalFormatting>
        <x14:conditionalFormatting xmlns:xm="http://schemas.microsoft.com/office/excel/2006/main">
          <x14:cfRule type="cellIs" priority="2185" operator="equal" id="{5586EE92-834A-4161-AF97-88CE14E2321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186" operator="equal" id="{FBBD876A-1C3E-406D-9C5A-CB93B6DB602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187" operator="equal" id="{D7D3DD1D-C155-412B-8AA3-30D74EB1A49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88" operator="equal" id="{ACFA8AEB-1470-42B0-950A-EF487189B16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O180</xm:sqref>
        </x14:conditionalFormatting>
        <x14:conditionalFormatting xmlns:xm="http://schemas.microsoft.com/office/excel/2006/main">
          <x14:cfRule type="cellIs" priority="2183" operator="equal" id="{2644A444-B328-4193-8FF6-8C861BEA73B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84" operator="equal" id="{A4AC92CF-0456-482D-B88E-4F149262AA7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R180</xm:sqref>
        </x14:conditionalFormatting>
        <x14:conditionalFormatting xmlns:xm="http://schemas.microsoft.com/office/excel/2006/main">
          <x14:cfRule type="cellIs" priority="2192" operator="equal" id="{523C30E4-C3DE-4178-9658-20B9D45EB1F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93" operator="equal" id="{CDE79807-6967-49FC-8C1D-B29D38AE35D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Z180 W180</xm:sqref>
        </x14:conditionalFormatting>
        <x14:conditionalFormatting xmlns:xm="http://schemas.microsoft.com/office/excel/2006/main">
          <x14:cfRule type="cellIs" priority="2180" operator="equal" id="{9D9940FF-1A9F-46FB-870B-6B6391BFCB4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W322</xm:sqref>
        </x14:conditionalFormatting>
        <x14:conditionalFormatting xmlns:xm="http://schemas.microsoft.com/office/excel/2006/main">
          <x14:cfRule type="cellIs" priority="2181" operator="equal" id="{81692599-3883-4D24-B1AC-65B18CCBAED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82" operator="equal" id="{50E46541-1A47-4B1F-8D8C-673EBBD89FA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W322</xm:sqref>
        </x14:conditionalFormatting>
        <x14:conditionalFormatting xmlns:xm="http://schemas.microsoft.com/office/excel/2006/main">
          <x14:cfRule type="cellIs" priority="2169" operator="equal" id="{A61626FC-5758-4127-B14B-41694BD358A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M32</xm:sqref>
        </x14:conditionalFormatting>
        <x14:conditionalFormatting xmlns:xm="http://schemas.microsoft.com/office/excel/2006/main">
          <x14:cfRule type="cellIs" priority="2175" operator="equal" id="{77ACB145-9B90-4757-B4EC-2B331E44360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176" operator="equal" id="{5103A1FC-893F-44C7-A6ED-12AFAEC0553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77" operator="equal" id="{B863C957-C379-47B1-A8A6-3AC1F020B24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M32</xm:sqref>
        </x14:conditionalFormatting>
        <x14:conditionalFormatting xmlns:xm="http://schemas.microsoft.com/office/excel/2006/main">
          <x14:cfRule type="cellIs" priority="2171" operator="equal" id="{AB06D4C2-E01D-4A18-B424-8D9843EC4F7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172" operator="equal" id="{9A4CF758-36D4-4BFD-836C-01AB08B5AA3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173" operator="equal" id="{06DD790C-B962-4D71-B631-11700DF1168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74" operator="equal" id="{2B15D667-A13F-49B2-BFD5-B335D77338C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O32</xm:sqref>
        </x14:conditionalFormatting>
        <x14:conditionalFormatting xmlns:xm="http://schemas.microsoft.com/office/excel/2006/main">
          <x14:cfRule type="cellIs" priority="2170" operator="equal" id="{CDD3D72D-1556-4479-9B8F-28CE5A3E10A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W32</xm:sqref>
        </x14:conditionalFormatting>
        <x14:conditionalFormatting xmlns:xm="http://schemas.microsoft.com/office/excel/2006/main">
          <x14:cfRule type="cellIs" priority="2178" operator="equal" id="{135D4A51-0F1F-4025-88F5-306FFE7A723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79" operator="equal" id="{3F66F0D2-8C3E-4D3A-A22C-10DF848BBAA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W32</xm:sqref>
        </x14:conditionalFormatting>
        <x14:conditionalFormatting xmlns:xm="http://schemas.microsoft.com/office/excel/2006/main">
          <x14:cfRule type="cellIs" priority="2158" operator="equal" id="{1C899321-0E7D-4751-9B61-1F4CCA3BF076}">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M60</xm:sqref>
        </x14:conditionalFormatting>
        <x14:conditionalFormatting xmlns:xm="http://schemas.microsoft.com/office/excel/2006/main">
          <x14:cfRule type="cellIs" priority="2164" operator="equal" id="{0F2206B1-7441-4184-908F-AD8C1AA6AE0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165" operator="equal" id="{FBE4D5F1-004A-48E0-A344-AA8B0F8F0DB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66" operator="equal" id="{42895CEC-DD82-46AC-83C4-98AA7C44501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M60</xm:sqref>
        </x14:conditionalFormatting>
        <x14:conditionalFormatting xmlns:xm="http://schemas.microsoft.com/office/excel/2006/main">
          <x14:cfRule type="cellIs" priority="2160" operator="equal" id="{2F245C7D-876D-4C3F-8A5F-D11DB1A327B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161" operator="equal" id="{CD8559C9-8E21-4799-8D28-FE3794810CE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162" operator="equal" id="{13413FC5-F8F4-4FF7-B104-EF6DC004231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63" operator="equal" id="{40640107-13EC-4091-94AF-EF5BA5651B6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O60</xm:sqref>
        </x14:conditionalFormatting>
        <x14:conditionalFormatting xmlns:xm="http://schemas.microsoft.com/office/excel/2006/main">
          <x14:cfRule type="cellIs" priority="2159" operator="equal" id="{165C292A-5DC6-4A95-869C-C62674791F3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W60</xm:sqref>
        </x14:conditionalFormatting>
        <x14:conditionalFormatting xmlns:xm="http://schemas.microsoft.com/office/excel/2006/main">
          <x14:cfRule type="cellIs" priority="2167" operator="equal" id="{F7D59597-A24A-4461-92A2-2B9D7B23A33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68" operator="equal" id="{6A41F8ED-952D-4BAE-AB39-564DDE50853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W60</xm:sqref>
        </x14:conditionalFormatting>
        <x14:conditionalFormatting xmlns:xm="http://schemas.microsoft.com/office/excel/2006/main">
          <x14:cfRule type="cellIs" priority="2156" operator="equal" id="{F7AB637E-5253-456F-8F70-4532BB67AAA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57" operator="equal" id="{9F5BAC3A-FBBD-4079-8C4B-67041A12631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R240 Z240</xm:sqref>
        </x14:conditionalFormatting>
        <x14:conditionalFormatting xmlns:xm="http://schemas.microsoft.com/office/excel/2006/main">
          <x14:cfRule type="cellIs" priority="2145" operator="equal" id="{CFDCA6B5-DD04-4196-A658-05DE3A690B76}">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M240</xm:sqref>
        </x14:conditionalFormatting>
        <x14:conditionalFormatting xmlns:xm="http://schemas.microsoft.com/office/excel/2006/main">
          <x14:cfRule type="cellIs" priority="2151" operator="equal" id="{9B4AB87F-FE03-4B38-912B-9E4F05EB66A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152" operator="equal" id="{F3413033-ED9E-4451-B565-5733B76DFAB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53" operator="equal" id="{47AC35BD-52B8-4BE1-AE1E-2BB9F523AD6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M240</xm:sqref>
        </x14:conditionalFormatting>
        <x14:conditionalFormatting xmlns:xm="http://schemas.microsoft.com/office/excel/2006/main">
          <x14:cfRule type="cellIs" priority="2147" operator="equal" id="{3161AED8-CA76-49DE-8391-B293340D068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148" operator="equal" id="{1CA217C1-0534-45B7-9426-5F8518206FD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149" operator="equal" id="{F6061A00-31F1-49FB-BF14-2F69E69E441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50" operator="equal" id="{D983A11C-4CA6-4D5F-94BB-ECEA95715CC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O240</xm:sqref>
        </x14:conditionalFormatting>
        <x14:conditionalFormatting xmlns:xm="http://schemas.microsoft.com/office/excel/2006/main">
          <x14:cfRule type="cellIs" priority="2146" operator="equal" id="{B393467A-E838-4A27-861D-4523A7AC151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W240</xm:sqref>
        </x14:conditionalFormatting>
        <x14:conditionalFormatting xmlns:xm="http://schemas.microsoft.com/office/excel/2006/main">
          <x14:cfRule type="cellIs" priority="2154" operator="equal" id="{104D2BC6-7CAF-4AB7-B317-86D3A6C30E8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55" operator="equal" id="{E0A2FD14-EBE4-4B0F-8DAC-272F263D8D2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W240</xm:sqref>
        </x14:conditionalFormatting>
        <x14:conditionalFormatting xmlns:xm="http://schemas.microsoft.com/office/excel/2006/main">
          <x14:cfRule type="cellIs" priority="2143" operator="equal" id="{E2F5785D-9603-4122-B32E-A65BCF28C96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44" operator="equal" id="{67779699-7483-4974-A023-F5E29FFE4AE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R268 Z268</xm:sqref>
        </x14:conditionalFormatting>
        <x14:conditionalFormatting xmlns:xm="http://schemas.microsoft.com/office/excel/2006/main">
          <x14:cfRule type="cellIs" priority="2132" operator="equal" id="{8E2BD9DB-C087-4676-AADE-C07CB807590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M268</xm:sqref>
        </x14:conditionalFormatting>
        <x14:conditionalFormatting xmlns:xm="http://schemas.microsoft.com/office/excel/2006/main">
          <x14:cfRule type="cellIs" priority="2138" operator="equal" id="{B39A67FD-E6B5-4BCA-9858-959F419D22D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139" operator="equal" id="{44387815-0DF3-4DFB-B2F8-C4342B00C48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40" operator="equal" id="{F6D8C7F7-46E4-4A61-B388-1277A4EA7DF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M268</xm:sqref>
        </x14:conditionalFormatting>
        <x14:conditionalFormatting xmlns:xm="http://schemas.microsoft.com/office/excel/2006/main">
          <x14:cfRule type="cellIs" priority="2134" operator="equal" id="{C4423584-F8D0-407C-A1EC-01E173B23EE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135" operator="equal" id="{3857DC34-4438-47ED-9AAF-181F8FCFD19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136" operator="equal" id="{C0663DF8-456C-4E98-BF87-26FA603D0E9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37" operator="equal" id="{57C771CE-F830-4CCC-A349-77FC1DA0C46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O268</xm:sqref>
        </x14:conditionalFormatting>
        <x14:conditionalFormatting xmlns:xm="http://schemas.microsoft.com/office/excel/2006/main">
          <x14:cfRule type="cellIs" priority="2133" operator="equal" id="{2F5EA2AC-CB99-486C-B063-C7AE323B33F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W268</xm:sqref>
        </x14:conditionalFormatting>
        <x14:conditionalFormatting xmlns:xm="http://schemas.microsoft.com/office/excel/2006/main">
          <x14:cfRule type="cellIs" priority="2141" operator="equal" id="{D2F520F1-8FFA-4AC9-912B-1C1B4BC8109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42" operator="equal" id="{4551C0C5-49F6-4628-B8C7-648E136ED9E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W268</xm:sqref>
        </x14:conditionalFormatting>
        <x14:conditionalFormatting xmlns:xm="http://schemas.microsoft.com/office/excel/2006/main">
          <x14:cfRule type="cellIs" priority="2121" operator="equal" id="{1CC3D970-971D-420A-B9A9-06E454862E7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M33</xm:sqref>
        </x14:conditionalFormatting>
        <x14:conditionalFormatting xmlns:xm="http://schemas.microsoft.com/office/excel/2006/main">
          <x14:cfRule type="cellIs" priority="2127" operator="equal" id="{B7E00921-D7B8-4430-940A-A0CCE954676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128" operator="equal" id="{CF6CEF4F-CBA3-44E3-AA90-A599B869A45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29" operator="equal" id="{DEFE95A2-7D46-40E0-810B-5DDBC8D3639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M33</xm:sqref>
        </x14:conditionalFormatting>
        <x14:conditionalFormatting xmlns:xm="http://schemas.microsoft.com/office/excel/2006/main">
          <x14:cfRule type="cellIs" priority="2123" operator="equal" id="{80FD04A3-CC72-4E7A-B648-41368672E9D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124" operator="equal" id="{CE06A8ED-4550-40AC-8F00-C370F3DF377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125" operator="equal" id="{C2DABC7A-A1F5-4EA6-AEA2-420AEAFD31D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26" operator="equal" id="{F4961CCB-0CC5-430D-9745-889512D87F2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O33</xm:sqref>
        </x14:conditionalFormatting>
        <x14:conditionalFormatting xmlns:xm="http://schemas.microsoft.com/office/excel/2006/main">
          <x14:cfRule type="cellIs" priority="2122" operator="equal" id="{0F4FF231-FD07-4F6C-8CB7-01405690BC8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W33</xm:sqref>
        </x14:conditionalFormatting>
        <x14:conditionalFormatting xmlns:xm="http://schemas.microsoft.com/office/excel/2006/main">
          <x14:cfRule type="cellIs" priority="2130" operator="equal" id="{41464A2B-C798-4755-A07B-0665C27E15B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31" operator="equal" id="{EED132F9-D01F-49F5-93E9-69BA2A958B3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W33</xm:sqref>
        </x14:conditionalFormatting>
        <x14:conditionalFormatting xmlns:xm="http://schemas.microsoft.com/office/excel/2006/main">
          <x14:cfRule type="cellIs" priority="2110" operator="equal" id="{C78003DE-3627-4598-A2CD-7E66FD7A1CC4}">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M269</xm:sqref>
        </x14:conditionalFormatting>
        <x14:conditionalFormatting xmlns:xm="http://schemas.microsoft.com/office/excel/2006/main">
          <x14:cfRule type="cellIs" priority="2116" operator="equal" id="{9F096546-5FA9-45D5-B109-F8B59B205B0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117" operator="equal" id="{0F422BB1-80DB-4FE5-A114-AC3CBF00406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18" operator="equal" id="{486D7D18-9C73-40A2-A0BE-E712EBDEDEF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M269</xm:sqref>
        </x14:conditionalFormatting>
        <x14:conditionalFormatting xmlns:xm="http://schemas.microsoft.com/office/excel/2006/main">
          <x14:cfRule type="cellIs" priority="2112" operator="equal" id="{1F8607E7-02AD-4437-9FF5-FBB9A504D8D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113" operator="equal" id="{CE607048-4E9E-4EC0-B12A-103F79545B2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114" operator="equal" id="{83DF3767-038B-462C-A3F7-78B5E6084FF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15" operator="equal" id="{42072A06-FF1B-4E1C-A1EF-92A4AE5BB9C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O269</xm:sqref>
        </x14:conditionalFormatting>
        <x14:conditionalFormatting xmlns:xm="http://schemas.microsoft.com/office/excel/2006/main">
          <x14:cfRule type="cellIs" priority="2108" operator="equal" id="{B8EAAD95-26B1-4F22-BE03-DEE60406668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09" operator="equal" id="{0824137A-E1D3-40A0-B374-5946D673A00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R269 Z269</xm:sqref>
        </x14:conditionalFormatting>
        <x14:conditionalFormatting xmlns:xm="http://schemas.microsoft.com/office/excel/2006/main">
          <x14:cfRule type="cellIs" priority="2111" operator="equal" id="{7154F934-AD69-4C25-BAA2-EC08C1396CE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W269</xm:sqref>
        </x14:conditionalFormatting>
        <x14:conditionalFormatting xmlns:xm="http://schemas.microsoft.com/office/excel/2006/main">
          <x14:cfRule type="cellIs" priority="2119" operator="equal" id="{CC6D2BFA-FDB7-453A-BB50-812FBBB9D4C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20" operator="equal" id="{82FEE287-89DC-4A35-8E92-EB3255E79C8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W269</xm:sqref>
        </x14:conditionalFormatting>
        <x14:conditionalFormatting xmlns:xm="http://schemas.microsoft.com/office/excel/2006/main">
          <x14:cfRule type="cellIs" priority="2097" operator="equal" id="{B3F28E41-0CAA-4CB4-A3CC-3AA1D255A24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M126</xm:sqref>
        </x14:conditionalFormatting>
        <x14:conditionalFormatting xmlns:xm="http://schemas.microsoft.com/office/excel/2006/main">
          <x14:cfRule type="cellIs" priority="2103" operator="equal" id="{E62223E1-A880-4DF8-A6F4-6AA6D0CEEB6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104" operator="equal" id="{AC4FE6CB-78B5-4D5A-B247-AFD9579BCD0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05" operator="equal" id="{C0CDD25B-A39C-4D14-A577-760B042ABFE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M126</xm:sqref>
        </x14:conditionalFormatting>
        <x14:conditionalFormatting xmlns:xm="http://schemas.microsoft.com/office/excel/2006/main">
          <x14:cfRule type="cellIs" priority="2099" operator="equal" id="{9A68A643-85DA-440C-8088-D55665D71F9A}">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100" operator="equal" id="{74562B1A-3079-491D-8751-5DEFD32D589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101" operator="equal" id="{330A946D-FC1E-451D-BB60-DA16765D311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02" operator="equal" id="{E1B6B1E9-2A02-44DA-8102-50EB4B42558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O126</xm:sqref>
        </x14:conditionalFormatting>
        <x14:conditionalFormatting xmlns:xm="http://schemas.microsoft.com/office/excel/2006/main">
          <x14:cfRule type="cellIs" priority="2095" operator="equal" id="{080B7AB5-0774-43F3-BEA6-5845AD3D621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96" operator="equal" id="{C336133B-0257-4F9D-BEB1-0EEFA07831B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R126 Z126</xm:sqref>
        </x14:conditionalFormatting>
        <x14:conditionalFormatting xmlns:xm="http://schemas.microsoft.com/office/excel/2006/main">
          <x14:cfRule type="cellIs" priority="2098" operator="equal" id="{8735A53A-E821-454E-8B1D-F129DEF464E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W126</xm:sqref>
        </x14:conditionalFormatting>
        <x14:conditionalFormatting xmlns:xm="http://schemas.microsoft.com/office/excel/2006/main">
          <x14:cfRule type="cellIs" priority="2106" operator="equal" id="{B140E380-D796-4CAE-A591-630347A9D41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107" operator="equal" id="{1DABA475-CC6B-47EA-9428-5CB3F47C509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W126</xm:sqref>
        </x14:conditionalFormatting>
        <x14:conditionalFormatting xmlns:xm="http://schemas.microsoft.com/office/excel/2006/main">
          <x14:cfRule type="cellIs" priority="2093" operator="equal" id="{FD86C1D0-1F95-4542-8420-C4FE5351AD3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94" operator="equal" id="{BE556D3B-9FB9-4D1B-B37A-852E87A208D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R292 Z292</xm:sqref>
        </x14:conditionalFormatting>
        <x14:conditionalFormatting xmlns:xm="http://schemas.microsoft.com/office/excel/2006/main">
          <x14:cfRule type="cellIs" priority="2082" operator="equal" id="{75E9F56F-E642-4B3C-8438-6FBB18FD196E}">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M292</xm:sqref>
        </x14:conditionalFormatting>
        <x14:conditionalFormatting xmlns:xm="http://schemas.microsoft.com/office/excel/2006/main">
          <x14:cfRule type="cellIs" priority="2088" operator="equal" id="{8CAE8F58-CF3E-4DE2-AADE-321D6B3EBD5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089" operator="equal" id="{B2A25B9E-B2EF-490D-9EAC-0C8A112B63C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90" operator="equal" id="{7204D36C-59F7-4128-BF8C-619A205AD81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M292</xm:sqref>
        </x14:conditionalFormatting>
        <x14:conditionalFormatting xmlns:xm="http://schemas.microsoft.com/office/excel/2006/main">
          <x14:cfRule type="cellIs" priority="2084" operator="equal" id="{6842AE37-5D3C-48D9-8205-0A44B88F25E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085" operator="equal" id="{497B9BA0-92F7-4666-B530-E5A1ACFD25E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086" operator="equal" id="{D1221611-7D0A-4742-ADF2-6FE6AF3BC98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87" operator="equal" id="{93D10C8B-0EAD-4CDB-A0DB-43914D5D657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O292</xm:sqref>
        </x14:conditionalFormatting>
        <x14:conditionalFormatting xmlns:xm="http://schemas.microsoft.com/office/excel/2006/main">
          <x14:cfRule type="cellIs" priority="2083" operator="equal" id="{21C5C709-0C99-41F7-A880-374BC742176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W292</xm:sqref>
        </x14:conditionalFormatting>
        <x14:conditionalFormatting xmlns:xm="http://schemas.microsoft.com/office/excel/2006/main">
          <x14:cfRule type="cellIs" priority="2091" operator="equal" id="{5B7568AE-72B1-4EB8-90C5-B81B388F237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92" operator="equal" id="{B89CD170-BDCC-474E-9F32-F8CCE4BE759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W292</xm:sqref>
        </x14:conditionalFormatting>
        <x14:conditionalFormatting xmlns:xm="http://schemas.microsoft.com/office/excel/2006/main">
          <x14:cfRule type="cellIs" priority="2058" operator="equal" id="{ECF95F8A-4419-4A75-ABB3-E600BC9C478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M419:M420</xm:sqref>
        </x14:conditionalFormatting>
        <x14:conditionalFormatting xmlns:xm="http://schemas.microsoft.com/office/excel/2006/main">
          <x14:cfRule type="cellIs" priority="2064" operator="equal" id="{461AF0B7-E82C-4973-8602-3CF099BE7E8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065" operator="equal" id="{3811B936-E4A9-4796-B1B0-D809AE68BAA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66" operator="equal" id="{EF88ED1F-111C-4929-BBD9-B90C8CA961F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M419:M420</xm:sqref>
        </x14:conditionalFormatting>
        <x14:conditionalFormatting xmlns:xm="http://schemas.microsoft.com/office/excel/2006/main">
          <x14:cfRule type="cellIs" priority="2060" operator="equal" id="{5626EF2D-2B28-4639-876C-24A09A69BDD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061" operator="equal" id="{82A3E11F-3F58-4F5D-853E-5E4B676A544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062" operator="equal" id="{C4F99709-1A80-4108-A680-D7E39B8ACA2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63" operator="equal" id="{E5D441A7-235E-4F8B-9BA0-5FFB260E677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O419</xm:sqref>
        </x14:conditionalFormatting>
        <x14:conditionalFormatting xmlns:xm="http://schemas.microsoft.com/office/excel/2006/main">
          <x14:cfRule type="cellIs" priority="2056" operator="equal" id="{823CC90E-BAE2-4C35-8774-8C0714EBA97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57" operator="equal" id="{0AB0328F-63BB-4BF6-BB0F-3890B671C79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R419 Z419</xm:sqref>
        </x14:conditionalFormatting>
        <x14:conditionalFormatting xmlns:xm="http://schemas.microsoft.com/office/excel/2006/main">
          <x14:cfRule type="cellIs" priority="2059" operator="equal" id="{EA1CD602-BE47-43DA-A785-4221C7D9F7A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W419</xm:sqref>
        </x14:conditionalFormatting>
        <x14:conditionalFormatting xmlns:xm="http://schemas.microsoft.com/office/excel/2006/main">
          <x14:cfRule type="cellIs" priority="2067" operator="equal" id="{FDCDECBC-ACAA-43B3-A417-73FC2BF99B1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68" operator="equal" id="{A8079824-4E84-4CE2-BB2A-B68A5A4AF04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W419</xm:sqref>
        </x14:conditionalFormatting>
        <x14:conditionalFormatting xmlns:xm="http://schemas.microsoft.com/office/excel/2006/main">
          <x14:cfRule type="cellIs" priority="2052" operator="equal" id="{08E3271D-72D5-4770-8A98-540178B55AF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053" operator="equal" id="{4360FEA9-A2E9-42EA-8FFA-749B1929DA8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054" operator="equal" id="{2BC6C7D0-CF57-4305-A1F2-8878823147E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55" operator="equal" id="{1DCDF0A8-7BD8-4CE4-B040-C787EB7895C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M323</xm:sqref>
        </x14:conditionalFormatting>
        <x14:conditionalFormatting xmlns:xm="http://schemas.microsoft.com/office/excel/2006/main">
          <x14:cfRule type="cellIs" priority="2045" operator="equal" id="{5720B4E0-D0AA-4970-A4FA-FE6AF0F1246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046" operator="equal" id="{B42E2770-E8D6-4209-AB3C-2871977EAD9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47" operator="equal" id="{61336CC2-D1CA-4B04-BAED-ECBD1001BDF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M323</xm:sqref>
        </x14:conditionalFormatting>
        <x14:conditionalFormatting xmlns:xm="http://schemas.microsoft.com/office/excel/2006/main">
          <x14:cfRule type="cellIs" priority="2048" operator="equal" id="{0091A4BE-2C4E-4FF8-A77A-A8FB4C7B7A2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049" operator="equal" id="{C0F2D807-EBD6-48C6-9E8F-D08EFB50021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050" operator="equal" id="{D8E3A1D8-F077-4400-A108-4AFE727AEE2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51" operator="equal" id="{694CC68C-444A-4D5B-98AC-12577E7E174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O323</xm:sqref>
        </x14:conditionalFormatting>
        <x14:conditionalFormatting xmlns:xm="http://schemas.microsoft.com/office/excel/2006/main">
          <x14:cfRule type="cellIs" priority="2043" operator="equal" id="{D7D53B7C-1D14-4B52-B259-6557E835A28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44" operator="equal" id="{BB726A70-F5C6-4F44-8B12-F2D7C0193B2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Z323 R323 W323</xm:sqref>
        </x14:conditionalFormatting>
        <x14:conditionalFormatting xmlns:xm="http://schemas.microsoft.com/office/excel/2006/main">
          <x14:cfRule type="cellIs" priority="2038" operator="equal" id="{EDF9F943-2482-47AB-AAD2-2975F78C140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039" operator="equal" id="{BB0A72B0-FA58-4790-AF88-F9224A795F7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40" operator="equal" id="{5B386C8A-8B8F-46AC-B7D5-99233B90A01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M323</xm:sqref>
        </x14:conditionalFormatting>
        <x14:conditionalFormatting xmlns:xm="http://schemas.microsoft.com/office/excel/2006/main">
          <x14:cfRule type="cellIs" priority="2034" operator="equal" id="{9360935C-060D-4634-B52C-042FDD20BD4C}">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035" operator="equal" id="{D2489CCE-1BD4-4400-AB58-889838A6153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036" operator="equal" id="{706348EC-2E7F-4779-B4BA-1158C348F09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37" operator="equal" id="{6DE3683B-F855-48E4-BEB7-F978CD0D2EF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O323</xm:sqref>
        </x14:conditionalFormatting>
        <x14:conditionalFormatting xmlns:xm="http://schemas.microsoft.com/office/excel/2006/main">
          <x14:cfRule type="cellIs" priority="2032" operator="equal" id="{9649E6BB-1EA3-424D-8E9C-44DBA144D61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33" operator="equal" id="{F2307DB9-0753-4BD7-8A1C-686973BC3C0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R323</xm:sqref>
        </x14:conditionalFormatting>
        <x14:conditionalFormatting xmlns:xm="http://schemas.microsoft.com/office/excel/2006/main">
          <x14:cfRule type="cellIs" priority="2041" operator="equal" id="{B70B25C3-43B0-46BE-B019-DFA82D9DEBA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42" operator="equal" id="{573709A6-F7E0-4AB0-BB31-D28B5F847FE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W323 Z323</xm:sqref>
        </x14:conditionalFormatting>
        <x14:conditionalFormatting xmlns:xm="http://schemas.microsoft.com/office/excel/2006/main">
          <x14:cfRule type="cellIs" priority="2021" operator="equal" id="{A78A0C91-9885-4919-8B12-6877080E623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M181</xm:sqref>
        </x14:conditionalFormatting>
        <x14:conditionalFormatting xmlns:xm="http://schemas.microsoft.com/office/excel/2006/main">
          <x14:cfRule type="cellIs" priority="2027" operator="equal" id="{B580327A-EF3C-4CE0-B8DB-4025A2B02E2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028" operator="equal" id="{4A781F5B-4CF8-466A-B16F-5750E3805C6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29" operator="equal" id="{63A894C9-0B69-4632-B3BF-00E14E65025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M181</xm:sqref>
        </x14:conditionalFormatting>
        <x14:conditionalFormatting xmlns:xm="http://schemas.microsoft.com/office/excel/2006/main">
          <x14:cfRule type="cellIs" priority="2023" operator="equal" id="{A5D09856-5F8D-4117-9C24-6A7CAA76345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024" operator="equal" id="{348ABC28-F520-45A0-B0A8-006705AE219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025" operator="equal" id="{0BE13B30-D362-4299-9994-8ED958AC111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26" operator="equal" id="{292D01CC-FCB1-4D96-A1E2-1EF8B66F31A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O181</xm:sqref>
        </x14:conditionalFormatting>
        <x14:conditionalFormatting xmlns:xm="http://schemas.microsoft.com/office/excel/2006/main">
          <x14:cfRule type="cellIs" priority="2019" operator="equal" id="{D463139A-A527-487F-B160-067F692D552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20" operator="equal" id="{1332AA2E-DD7B-4C0C-BC1C-5CF91ABCC79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R181 Z181</xm:sqref>
        </x14:conditionalFormatting>
        <x14:conditionalFormatting xmlns:xm="http://schemas.microsoft.com/office/excel/2006/main">
          <x14:cfRule type="cellIs" priority="2022" operator="equal" id="{6FFDC744-A155-4FF1-9B87-1FE02DD94BB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W181</xm:sqref>
        </x14:conditionalFormatting>
        <x14:conditionalFormatting xmlns:xm="http://schemas.microsoft.com/office/excel/2006/main">
          <x14:cfRule type="cellIs" priority="2030" operator="equal" id="{2E908407-DFFC-46AD-8304-174EF8FC130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31" operator="equal" id="{6198E284-DC6B-40BF-81BD-0C14D94854E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W181</xm:sqref>
        </x14:conditionalFormatting>
        <x14:conditionalFormatting xmlns:xm="http://schemas.microsoft.com/office/excel/2006/main">
          <x14:cfRule type="cellIs" priority="2014" operator="equal" id="{AE8CD79F-12A1-4C48-A6AD-5A38CCEA7FB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015" operator="equal" id="{D64B2227-EC4F-44F7-8835-67D13B868DE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16" operator="equal" id="{BEAFAD03-6D30-44DD-9A19-A25E15732F9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M241</xm:sqref>
        </x14:conditionalFormatting>
        <x14:conditionalFormatting xmlns:xm="http://schemas.microsoft.com/office/excel/2006/main">
          <x14:cfRule type="cellIs" priority="2010" operator="equal" id="{58A0ED2B-AEFB-41A9-8BB3-E080208D2B5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011" operator="equal" id="{192E4A1B-84AF-4C62-8612-1ADCBF20D41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012" operator="equal" id="{7D8055B4-A5F6-4E0C-9775-C933DFAA759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13" operator="equal" id="{9BCE35CD-BC1A-4474-9EE3-36A5A7C8ACB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O241</xm:sqref>
        </x14:conditionalFormatting>
        <x14:conditionalFormatting xmlns:xm="http://schemas.microsoft.com/office/excel/2006/main">
          <x14:cfRule type="cellIs" priority="2017" operator="equal" id="{BE2985F5-EA0F-4C37-A9A6-A72F23B8884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18" operator="equal" id="{F7DB8DC8-DAFD-400F-8573-57971180432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W241</xm:sqref>
        </x14:conditionalFormatting>
        <x14:conditionalFormatting xmlns:xm="http://schemas.microsoft.com/office/excel/2006/main">
          <x14:cfRule type="cellIs" priority="2005" operator="equal" id="{08D2BDB0-9887-4DBB-9A6F-1D23E73CE3B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006" operator="equal" id="{D33678F9-CD48-441F-8A90-7D20D5F8E6F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07" operator="equal" id="{019417D3-F083-4213-A24E-BED7BAF269F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M127</xm:sqref>
        </x14:conditionalFormatting>
        <x14:conditionalFormatting xmlns:xm="http://schemas.microsoft.com/office/excel/2006/main">
          <x14:cfRule type="cellIs" priority="2001" operator="equal" id="{91E63CB0-622E-4479-9229-07E4280C3E4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002" operator="equal" id="{C733C058-4458-4B25-A7A5-5E656716212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003" operator="equal" id="{FE8FAFF1-DE03-42E0-95A0-16E3A0117AE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04" operator="equal" id="{F65110E5-CFBB-4C45-8E61-F54A9B470C7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O127</xm:sqref>
        </x14:conditionalFormatting>
        <x14:conditionalFormatting xmlns:xm="http://schemas.microsoft.com/office/excel/2006/main">
          <x14:cfRule type="cellIs" priority="2008" operator="equal" id="{ED71786A-1068-48C4-8CE5-049B9C3E4C0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09" operator="equal" id="{6C96ED0F-618D-4AA3-B4AA-771B9EF0EEC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W127</xm:sqref>
        </x14:conditionalFormatting>
        <x14:conditionalFormatting xmlns:xm="http://schemas.microsoft.com/office/excel/2006/main">
          <x14:cfRule type="cellIs" priority="1996" operator="equal" id="{B3D4AADE-E0DB-4A3A-983B-889BC098AA3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997" operator="equal" id="{C6DDA084-1786-46C9-BFEC-417DA6D8D42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98" operator="equal" id="{82211BD4-0C1F-492B-98DE-8B1754738AF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M182</xm:sqref>
        </x14:conditionalFormatting>
        <x14:conditionalFormatting xmlns:xm="http://schemas.microsoft.com/office/excel/2006/main">
          <x14:cfRule type="cellIs" priority="1992" operator="equal" id="{4CC251E3-9060-4DF2-91BB-CCF4105826A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993" operator="equal" id="{BA508098-3BDA-43C5-98FB-6B4F6CB1848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994" operator="equal" id="{F1004B39-76AF-4595-8449-E3B6C721BC3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95" operator="equal" id="{0F36FA95-99BA-413D-8DC9-60EE65CDAFD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O182</xm:sqref>
        </x14:conditionalFormatting>
        <x14:conditionalFormatting xmlns:xm="http://schemas.microsoft.com/office/excel/2006/main">
          <x14:cfRule type="cellIs" priority="1999" operator="equal" id="{38FDD255-0FF6-4C47-AC8E-BF2E944C629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000" operator="equal" id="{287B8C8A-E414-4AE2-ADB2-C1B8748F4AF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W182</xm:sqref>
        </x14:conditionalFormatting>
        <x14:conditionalFormatting xmlns:xm="http://schemas.microsoft.com/office/excel/2006/main">
          <x14:cfRule type="cellIs" priority="1985" operator="equal" id="{AEDFC257-8565-439F-B527-B1C05F3E1A1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986" operator="equal" id="{1AFB094E-48E5-4EEF-8FA2-071FAC03CDC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987" operator="equal" id="{C179656D-DE4C-4AF0-8D72-22A7B559D9C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88" operator="equal" id="{D16BA461-DB87-4581-8AB9-A6790A22BEA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O420</xm:sqref>
        </x14:conditionalFormatting>
        <x14:conditionalFormatting xmlns:xm="http://schemas.microsoft.com/office/excel/2006/main">
          <x14:cfRule type="cellIs" priority="1979" operator="equal" id="{CDD53BF4-7B55-4F6F-84A6-7A71972D893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980" operator="equal" id="{92480560-F0DE-44B9-B4BD-94D3D3D9A6C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981" operator="equal" id="{90E5146D-07B2-4A10-97ED-A046C99A894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82" operator="equal" id="{4A03B9A3-C379-4226-B79C-CBD67FC0D80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O420</xm:sqref>
        </x14:conditionalFormatting>
        <x14:conditionalFormatting xmlns:xm="http://schemas.microsoft.com/office/excel/2006/main">
          <x14:cfRule type="cellIs" priority="1977" operator="equal" id="{46E50910-13DA-4AB2-B8C9-640943DAE79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78" operator="equal" id="{C3BA7DBD-9753-49A1-8A21-6BA173A05A2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R420 Z420</xm:sqref>
        </x14:conditionalFormatting>
        <x14:conditionalFormatting xmlns:xm="http://schemas.microsoft.com/office/excel/2006/main">
          <x14:cfRule type="cellIs" priority="1989" operator="equal" id="{4F11DE1F-214A-41B0-947A-7C5A8F2EA82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990" operator="equal" id="{8EE6FBDC-8149-4002-ACB7-0705169D163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91" operator="equal" id="{045DD5FE-E087-42AB-A2ED-EB59F0553C9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W420</xm:sqref>
        </x14:conditionalFormatting>
        <x14:conditionalFormatting xmlns:xm="http://schemas.microsoft.com/office/excel/2006/main">
          <x14:cfRule type="cellIs" priority="1983" operator="equal" id="{06186609-4C5F-4ACE-83C1-1BF8D5CAACF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84" operator="equal" id="{80526AD8-F665-4C5D-B1C5-52D32FEE072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W420</xm:sqref>
        </x14:conditionalFormatting>
        <x14:conditionalFormatting xmlns:xm="http://schemas.microsoft.com/office/excel/2006/main">
          <x14:cfRule type="cellIs" priority="1973" operator="equal" id="{C887F40C-1F37-4CE1-BA6C-C74ADCC28182}">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M213</xm:sqref>
        </x14:conditionalFormatting>
        <x14:conditionalFormatting xmlns:xm="http://schemas.microsoft.com/office/excel/2006/main">
          <x14:cfRule type="cellIs" priority="1974" operator="equal" id="{A749A317-D87F-4F8A-B1D2-740902C74EE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975" operator="equal" id="{212B238F-FA16-4C0E-9EF0-30EF55301E5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76" operator="equal" id="{BEA097FB-ED43-4A51-9E27-2256157ADD9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M213</xm:sqref>
        </x14:conditionalFormatting>
        <x14:conditionalFormatting xmlns:xm="http://schemas.microsoft.com/office/excel/2006/main">
          <x14:cfRule type="cellIs" priority="1966" operator="equal" id="{59C4645C-22D4-4F50-B193-D0992DB2A78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967" operator="equal" id="{B79BA3B5-AE0B-4609-8859-FA5CCA52B5C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968" operator="equal" id="{0AB45DFF-60B2-4F8A-B16C-35C6D76C19F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69" operator="equal" id="{C466E5F0-353D-4565-B338-A2F128DC1D4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O213</xm:sqref>
        </x14:conditionalFormatting>
        <x14:conditionalFormatting xmlns:xm="http://schemas.microsoft.com/office/excel/2006/main">
          <x14:cfRule type="cellIs" priority="1960" operator="equal" id="{AC6D03A9-962D-4030-A949-96C183BFFFA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961" operator="equal" id="{E82BD1D6-D323-426F-BC6B-8F71529B2E2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962" operator="equal" id="{CCFEA070-EABB-43F9-AF14-F4B9E6EF11F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63" operator="equal" id="{BFF67C94-274E-43B7-92D4-E9A3025A904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O213</xm:sqref>
        </x14:conditionalFormatting>
        <x14:conditionalFormatting xmlns:xm="http://schemas.microsoft.com/office/excel/2006/main">
          <x14:cfRule type="cellIs" priority="1958" operator="equal" id="{267AE1AB-FE5B-4540-A737-7352887218A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59" operator="equal" id="{394B5F0F-117D-4EFB-96B9-3F13EC04D38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R213 Z213</xm:sqref>
        </x14:conditionalFormatting>
        <x14:conditionalFormatting xmlns:xm="http://schemas.microsoft.com/office/excel/2006/main">
          <x14:cfRule type="cellIs" priority="1970" operator="equal" id="{C8330220-33DA-430E-A0BB-4FF2AD24126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971" operator="equal" id="{EE44ABE1-446A-4BE5-8124-45717DACE35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72" operator="equal" id="{36EA85A5-60EC-4A17-9564-9863DFD503A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W213</xm:sqref>
        </x14:conditionalFormatting>
        <x14:conditionalFormatting xmlns:xm="http://schemas.microsoft.com/office/excel/2006/main">
          <x14:cfRule type="cellIs" priority="1964" operator="equal" id="{E719AAD5-327C-41BA-9175-3CD17D10C80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65" operator="equal" id="{E92F9923-A170-418D-B7BA-612FD8DFD3D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W213</xm:sqref>
        </x14:conditionalFormatting>
        <x14:conditionalFormatting xmlns:xm="http://schemas.microsoft.com/office/excel/2006/main">
          <x14:cfRule type="cellIs" priority="1953" operator="equal" id="{30D2EF32-9B6D-44CE-9139-FBB102766C8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954" operator="equal" id="{76F4C136-F224-4786-817B-25BBC0CCB2C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55" operator="equal" id="{A924A15B-73D6-481C-997A-385B2B709AB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M242</xm:sqref>
        </x14:conditionalFormatting>
        <x14:conditionalFormatting xmlns:xm="http://schemas.microsoft.com/office/excel/2006/main">
          <x14:cfRule type="cellIs" priority="1949" operator="equal" id="{4C509B81-9F78-4EB4-ACAB-BA1ECA517F7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950" operator="equal" id="{0F62ADED-0391-4289-B79E-2E1DF40B7D8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951" operator="equal" id="{808C32D8-7577-4D32-8AC8-DDEFCE360E5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52" operator="equal" id="{86D047A3-7848-42B4-AC56-DE7B4F8EB0F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O242</xm:sqref>
        </x14:conditionalFormatting>
        <x14:conditionalFormatting xmlns:xm="http://schemas.microsoft.com/office/excel/2006/main">
          <x14:cfRule type="cellIs" priority="1956" operator="equal" id="{0E6B0470-7A8E-4862-89EF-9341C5156D9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57" operator="equal" id="{0030B7B8-0219-4E16-9002-412E2C4D4BF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W242</xm:sqref>
        </x14:conditionalFormatting>
        <x14:conditionalFormatting xmlns:xm="http://schemas.microsoft.com/office/excel/2006/main">
          <x14:cfRule type="cellIs" priority="1939" operator="equal" id="{90282AF3-E107-4FCA-A4A3-4641C9B11D98}">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940" operator="equal" id="{D1AD3262-2B96-4A72-9FA9-E216AC0BF97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941" operator="equal" id="{48971456-DF5A-48C1-B732-3EB0FCCB4EF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42" operator="equal" id="{7EC901AE-BDF3-4F66-88DC-E24DEBC4B61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M270</xm:sqref>
        </x14:conditionalFormatting>
        <x14:conditionalFormatting xmlns:xm="http://schemas.microsoft.com/office/excel/2006/main">
          <x14:cfRule type="cellIs" priority="1935" operator="equal" id="{E57B2D1E-E167-417A-B399-F63B7D22AF8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936" operator="equal" id="{1C8D89C1-D0B1-4CAC-8971-BA21295D6650}">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937" operator="equal" id="{74BDB427-0092-497A-9293-845D45C8DB6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38" operator="equal" id="{D2827F93-7B25-43DE-A5EC-8AB35DA9ABF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O270</xm:sqref>
        </x14:conditionalFormatting>
        <x14:conditionalFormatting xmlns:xm="http://schemas.microsoft.com/office/excel/2006/main">
          <x14:cfRule type="cellIs" priority="1933" operator="equal" id="{DDC105BE-DD2D-4494-939C-15BECF043EE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34" operator="equal" id="{3E5E403E-2561-401A-BA54-9991F34A2BF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R270 Z270</xm:sqref>
        </x14:conditionalFormatting>
        <x14:conditionalFormatting xmlns:xm="http://schemas.microsoft.com/office/excel/2006/main">
          <x14:cfRule type="cellIs" priority="1943" operator="equal" id="{68600837-8B43-413B-AE45-E83BFB4A34B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944" operator="equal" id="{79FB344F-AF4B-4236-B620-E2B5E94E137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45" operator="equal" id="{E3BC7FA5-7565-4C8A-8356-FD713BAA34E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W270</xm:sqref>
        </x14:conditionalFormatting>
        <x14:conditionalFormatting xmlns:xm="http://schemas.microsoft.com/office/excel/2006/main">
          <x14:cfRule type="cellIs" priority="1928" operator="equal" id="{6168741F-EAB1-4E60-B76B-A9988163208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929" operator="equal" id="{7B0C7830-6782-4646-A334-5CCD3905955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30" operator="equal" id="{8D8160D7-9FD4-470F-8877-536833268EE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M96</xm:sqref>
        </x14:conditionalFormatting>
        <x14:conditionalFormatting xmlns:xm="http://schemas.microsoft.com/office/excel/2006/main">
          <x14:cfRule type="cellIs" priority="1924" operator="equal" id="{D43CA5AC-627F-401B-A536-3D5B4E350C8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925" operator="equal" id="{90CFC792-C100-4987-A869-59355CF9F79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926" operator="equal" id="{3D5C6245-0622-491E-82B7-0C5EBDE8348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27" operator="equal" id="{059DF481-173D-4F75-B8F6-A4E2EDA2650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O96</xm:sqref>
        </x14:conditionalFormatting>
        <x14:conditionalFormatting xmlns:xm="http://schemas.microsoft.com/office/excel/2006/main">
          <x14:cfRule type="cellIs" priority="1931" operator="equal" id="{52D4F311-2CA8-4BEF-A61F-16B26412888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32" operator="equal" id="{C5523D58-0880-4F16-A2AF-6ADC75B67E2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W96</xm:sqref>
        </x14:conditionalFormatting>
        <x14:conditionalFormatting xmlns:xm="http://schemas.microsoft.com/office/excel/2006/main">
          <x14:cfRule type="cellIs" priority="1922" operator="equal" id="{158C5441-8E31-4F5F-9B85-5A0688055DB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23" operator="equal" id="{1EDB475E-A6CC-4300-B49B-3CB42E26FBE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Z96 R96</xm:sqref>
        </x14:conditionalFormatting>
        <x14:conditionalFormatting xmlns:xm="http://schemas.microsoft.com/office/excel/2006/main">
          <x14:cfRule type="cellIs" priority="1917" operator="equal" id="{58252823-8743-4A8D-B439-DA78923F08C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918" operator="equal" id="{36A2DDEB-9813-4A9C-8565-FCE9E5D7545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19" operator="equal" id="{A784A9A1-F6FC-4FB4-91AF-5B02A982EDB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M244</xm:sqref>
        </x14:conditionalFormatting>
        <x14:conditionalFormatting xmlns:xm="http://schemas.microsoft.com/office/excel/2006/main">
          <x14:cfRule type="cellIs" priority="1913" operator="equal" id="{889981C9-A125-404B-92ED-60B4F767AA8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914" operator="equal" id="{616F4B4B-CFDA-402B-8001-0D887D9C5FA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915" operator="equal" id="{0A70F6B8-CB21-44B1-8EB3-F33DB259E94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16" operator="equal" id="{F0335F16-838D-4E93-90EE-188D366CCEC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O244</xm:sqref>
        </x14:conditionalFormatting>
        <x14:conditionalFormatting xmlns:xm="http://schemas.microsoft.com/office/excel/2006/main">
          <x14:cfRule type="cellIs" priority="1920" operator="equal" id="{7A4B8756-1219-4F29-9F37-113C69E2C44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21" operator="equal" id="{4F817B72-6779-4E82-8F82-98B5BA01E6D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W244</xm:sqref>
        </x14:conditionalFormatting>
        <x14:conditionalFormatting xmlns:xm="http://schemas.microsoft.com/office/excel/2006/main">
          <x14:cfRule type="cellIs" priority="1911" operator="equal" id="{32337172-9AD1-49D9-A82B-99172DC6DCE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12" operator="equal" id="{A6A36ABD-CD9A-47C0-AF7F-FEB0D044209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Z244 R244</xm:sqref>
        </x14:conditionalFormatting>
        <x14:conditionalFormatting xmlns:xm="http://schemas.microsoft.com/office/excel/2006/main">
          <x14:cfRule type="cellIs" priority="1908" operator="equal" id="{6B8DB49E-69D1-4ADC-A743-DFA81716734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909" operator="equal" id="{699171F6-A3E6-41E9-A09E-2E82CCFC14D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10" operator="equal" id="{603A99F1-C867-43CC-B9DD-728C94217B4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M243</xm:sqref>
        </x14:conditionalFormatting>
        <x14:conditionalFormatting xmlns:xm="http://schemas.microsoft.com/office/excel/2006/main">
          <x14:cfRule type="cellIs" priority="1907" operator="equal" id="{08622555-1A0E-40DC-AE6E-90952C3D769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M424</xm:sqref>
        </x14:conditionalFormatting>
        <x14:conditionalFormatting xmlns:xm="http://schemas.microsoft.com/office/excel/2006/main">
          <x14:cfRule type="cellIs" priority="1906" operator="equal" id="{2E6A4519-4F3F-41E6-B8D0-980EB4DBEC47}">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O424</xm:sqref>
        </x14:conditionalFormatting>
        <x14:conditionalFormatting xmlns:xm="http://schemas.microsoft.com/office/excel/2006/main">
          <x14:cfRule type="cellIs" priority="1904" operator="equal" id="{42116F7E-0DF3-49F7-B1CA-22E4E6BA1BA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R424</xm:sqref>
        </x14:conditionalFormatting>
        <x14:conditionalFormatting xmlns:xm="http://schemas.microsoft.com/office/excel/2006/main">
          <x14:cfRule type="cellIs" priority="1905" operator="equal" id="{E9A0F18E-E6A3-47D5-8D1D-F64D982F5B0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R424</xm:sqref>
        </x14:conditionalFormatting>
        <x14:conditionalFormatting xmlns:xm="http://schemas.microsoft.com/office/excel/2006/main">
          <x14:cfRule type="cellIs" priority="1894" operator="equal" id="{D10B241E-23EF-4742-BADC-2280192D8123}">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M424</xm:sqref>
        </x14:conditionalFormatting>
        <x14:conditionalFormatting xmlns:xm="http://schemas.microsoft.com/office/excel/2006/main">
          <x14:cfRule type="cellIs" priority="1901" operator="equal" id="{4628DF43-F8C2-414E-AF36-DAA093CD5C4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902" operator="equal" id="{E2869805-4386-4A59-833A-BE955EAE4E2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03" operator="equal" id="{1E7EF8A9-D46F-40D8-B284-0AE42B2868A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M424</xm:sqref>
        </x14:conditionalFormatting>
        <x14:conditionalFormatting xmlns:xm="http://schemas.microsoft.com/office/excel/2006/main">
          <x14:cfRule type="cellIs" priority="1897" operator="equal" id="{702F7129-0B08-4644-9104-B13850D549B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898" operator="equal" id="{12E41624-4EA6-4353-8898-5B9B2D066FE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899" operator="equal" id="{13BE4C42-CACF-4CDB-8867-3DC668A4B7D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00" operator="equal" id="{1AAD9677-55E9-42F9-A3D1-7A170F12820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O424</xm:sqref>
        </x14:conditionalFormatting>
        <x14:conditionalFormatting xmlns:xm="http://schemas.microsoft.com/office/excel/2006/main">
          <x14:cfRule type="cellIs" priority="1895" operator="equal" id="{7DA44A01-B2E7-4A2B-AA4A-13946447B58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96" operator="equal" id="{CE68356A-BB95-4209-8D5A-DC4CC95F558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R424</xm:sqref>
        </x14:conditionalFormatting>
        <x14:conditionalFormatting xmlns:xm="http://schemas.microsoft.com/office/excel/2006/main">
          <x14:cfRule type="cellIs" priority="1892" operator="equal" id="{74125136-E005-4B77-AF3B-26A9E9FAD5D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W424 Z424</xm:sqref>
        </x14:conditionalFormatting>
        <x14:conditionalFormatting xmlns:xm="http://schemas.microsoft.com/office/excel/2006/main">
          <x14:cfRule type="cellIs" priority="1893" operator="equal" id="{19A8510B-9212-449D-B177-6370474E100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Z424</xm:sqref>
        </x14:conditionalFormatting>
        <x14:conditionalFormatting xmlns:xm="http://schemas.microsoft.com/office/excel/2006/main">
          <x14:cfRule type="cellIs" priority="1891" operator="equal" id="{0ACC743D-3531-4F28-8472-7742B8A5CE6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W424</xm:sqref>
        </x14:conditionalFormatting>
        <x14:conditionalFormatting xmlns:xm="http://schemas.microsoft.com/office/excel/2006/main">
          <x14:cfRule type="cellIs" priority="1889" operator="equal" id="{50B409F9-33FE-43AF-8D54-FCF5D7BDB0D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90" operator="equal" id="{376B7B11-921B-4B3C-8EFB-331398F7362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W424</xm:sqref>
        </x14:conditionalFormatting>
        <x14:conditionalFormatting xmlns:xm="http://schemas.microsoft.com/office/excel/2006/main">
          <x14:cfRule type="cellIs" priority="1887" operator="equal" id="{906A32D7-0A99-478F-9ED4-C311601E8F9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88" operator="equal" id="{938A23A8-0B39-465F-AC61-E1BC664FCA3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Z424</xm:sqref>
        </x14:conditionalFormatting>
        <x14:conditionalFormatting xmlns:xm="http://schemas.microsoft.com/office/excel/2006/main">
          <x14:cfRule type="cellIs" priority="1880" operator="equal" id="{0D074814-D394-4E84-9E19-6DA7A72F6FE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881" operator="equal" id="{DE8EFB17-BBD8-408B-ACDF-6AFBD2AACF9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82" operator="equal" id="{9AE95D32-927A-472E-8A9E-2C1B146DB1B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M425:M426</xm:sqref>
        </x14:conditionalFormatting>
        <x14:conditionalFormatting xmlns:xm="http://schemas.microsoft.com/office/excel/2006/main">
          <x14:cfRule type="cellIs" priority="1876" operator="equal" id="{972F828E-74D5-4ABC-9120-FD710F90128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877" operator="equal" id="{2D7D75F9-7C97-43E0-8579-BEA32A9A31B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878" operator="equal" id="{AA9D1F3B-2C42-49EF-A262-2BF3643E9A5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79" operator="equal" id="{65F8A7E9-7064-484C-A8C5-ECD82497FDA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O425:O426</xm:sqref>
        </x14:conditionalFormatting>
        <x14:conditionalFormatting xmlns:xm="http://schemas.microsoft.com/office/excel/2006/main">
          <x14:cfRule type="cellIs" priority="1874" operator="equal" id="{52EF06B3-5DF2-43C9-A7E3-791A74202A1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75" operator="equal" id="{9E510B51-3A1B-4E79-B36B-88763812E8D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R425:R426</xm:sqref>
        </x14:conditionalFormatting>
        <x14:conditionalFormatting xmlns:xm="http://schemas.microsoft.com/office/excel/2006/main">
          <x14:cfRule type="cellIs" priority="1883" operator="equal" id="{AC6FBE5F-4DED-4694-80B3-C35FA0C9DFE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84" operator="equal" id="{3891CACA-5B13-4DFF-B700-098E0A2DC74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W425:W426</xm:sqref>
        </x14:conditionalFormatting>
        <x14:conditionalFormatting xmlns:xm="http://schemas.microsoft.com/office/excel/2006/main">
          <x14:cfRule type="cellIs" priority="1885" operator="equal" id="{5159EEF6-F247-4170-B46F-4ED34E63AF8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86" operator="equal" id="{F9E19E9A-0667-4E65-838D-35F97D05B6E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Z425:Z426</xm:sqref>
        </x14:conditionalFormatting>
        <x14:conditionalFormatting xmlns:xm="http://schemas.microsoft.com/office/excel/2006/main">
          <x14:cfRule type="cellIs" priority="1867" operator="equal" id="{65F092FE-A4F0-4F6C-B3A9-75F677D0FE0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868" operator="equal" id="{024D764F-4B30-42B7-9398-B23E438195E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69" operator="equal" id="{88CCC200-3935-4FC1-A9A9-FC10154C9935}">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M427</xm:sqref>
        </x14:conditionalFormatting>
        <x14:conditionalFormatting xmlns:xm="http://schemas.microsoft.com/office/excel/2006/main">
          <x14:cfRule type="cellIs" priority="1863" operator="equal" id="{ED096434-A9FC-47D4-AFC1-D654127F000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864" operator="equal" id="{387C90CD-6496-4528-BEF6-CD5029138E0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865" operator="equal" id="{BBB380A6-2F52-445A-A0C1-03F608CB92F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66" operator="equal" id="{0E107166-B5F1-4E36-8C99-361201EDAAE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O427</xm:sqref>
        </x14:conditionalFormatting>
        <x14:conditionalFormatting xmlns:xm="http://schemas.microsoft.com/office/excel/2006/main">
          <x14:cfRule type="cellIs" priority="1870" operator="equal" id="{252CF193-4668-44F5-990C-E161B41E113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71" operator="equal" id="{0676B277-4E23-4876-9D6F-20896171FEF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W427</xm:sqref>
        </x14:conditionalFormatting>
        <x14:conditionalFormatting xmlns:xm="http://schemas.microsoft.com/office/excel/2006/main">
          <x14:cfRule type="cellIs" priority="1872" operator="equal" id="{3ED7C5B9-2BA5-4707-B9A9-29CE8E421D6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73" operator="equal" id="{CFE9E4D0-39C4-4D98-A507-95A1E65DDB1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Z427 R427</xm:sqref>
        </x14:conditionalFormatting>
        <x14:conditionalFormatting xmlns:xm="http://schemas.microsoft.com/office/excel/2006/main">
          <x14:cfRule type="cellIs" priority="1856" operator="equal" id="{6DFB489C-37F5-4C6F-806B-21C522AA6DB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857" operator="equal" id="{F665F95A-3143-4C80-8D0D-B064AC220DFF}">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58" operator="equal" id="{561F4C48-6FAA-4934-9B76-DC2DF8CFE84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M428:M429</xm:sqref>
        </x14:conditionalFormatting>
        <x14:conditionalFormatting xmlns:xm="http://schemas.microsoft.com/office/excel/2006/main">
          <x14:cfRule type="cellIs" priority="1852" operator="equal" id="{96C1718C-8C04-4480-8FF8-D0B5DDEDB41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853" operator="equal" id="{41A483D3-8E01-46E9-8910-85955684DA40}">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854" operator="equal" id="{4415ABA0-9358-4FF0-A69F-F47A8AD1AA4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55" operator="equal" id="{00EAD822-2FD3-4EF2-AF14-E8951D5670B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O428:O429</xm:sqref>
        </x14:conditionalFormatting>
        <x14:conditionalFormatting xmlns:xm="http://schemas.microsoft.com/office/excel/2006/main">
          <x14:cfRule type="cellIs" priority="1850" operator="equal" id="{A5F0FB04-21FF-445B-8CDF-57F2300C4EF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51" operator="equal" id="{17800F64-2298-4561-A8C3-2154F2B3182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R428:R429</xm:sqref>
        </x14:conditionalFormatting>
        <x14:conditionalFormatting xmlns:xm="http://schemas.microsoft.com/office/excel/2006/main">
          <x14:cfRule type="cellIs" priority="1859" operator="equal" id="{1D4B1A6A-0187-467D-9D62-BA292506B4F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60" operator="equal" id="{3E88485D-7692-45FA-9CA4-27AE817C946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W428:W429</xm:sqref>
        </x14:conditionalFormatting>
        <x14:conditionalFormatting xmlns:xm="http://schemas.microsoft.com/office/excel/2006/main">
          <x14:cfRule type="cellIs" priority="1861" operator="equal" id="{7DBF77B0-24B7-473F-8976-979C86B2966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62" operator="equal" id="{CA1D9D16-E620-4225-B1C5-EC319129F3F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Z428:Z429</xm:sqref>
        </x14:conditionalFormatting>
        <x14:conditionalFormatting xmlns:xm="http://schemas.microsoft.com/office/excel/2006/main">
          <x14:cfRule type="cellIs" priority="1843" operator="equal" id="{DCFDAE58-D2A3-43E1-B786-13C9FA33D59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844" operator="equal" id="{D96E79CE-FAE4-4086-9BB7-DA1A410753E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45" operator="equal" id="{A90924EE-02E6-4839-8BC0-9138F3EA432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M430</xm:sqref>
        </x14:conditionalFormatting>
        <x14:conditionalFormatting xmlns:xm="http://schemas.microsoft.com/office/excel/2006/main">
          <x14:cfRule type="cellIs" priority="1839" operator="equal" id="{B38968B5-1757-45EB-8DE2-E66BB049BC0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840" operator="equal" id="{E8789FE3-505D-4362-89B5-EB366C4811F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841" operator="equal" id="{C8FE899B-A352-4294-AFCD-F70F3F83BC1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42" operator="equal" id="{2A690283-A0E8-4A56-AD23-6DE5EF66B91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O430</xm:sqref>
        </x14:conditionalFormatting>
        <x14:conditionalFormatting xmlns:xm="http://schemas.microsoft.com/office/excel/2006/main">
          <x14:cfRule type="cellIs" priority="1846" operator="equal" id="{CF9CEEA1-8561-49A4-8DA0-77C24385C90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47" operator="equal" id="{93E8AE76-ADF2-44C0-A9D7-BD401E40AB2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W430</xm:sqref>
        </x14:conditionalFormatting>
        <x14:conditionalFormatting xmlns:xm="http://schemas.microsoft.com/office/excel/2006/main">
          <x14:cfRule type="cellIs" priority="1848" operator="equal" id="{947FEF82-0A60-483E-AB50-C9AE666BFE2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49" operator="equal" id="{0F9012FC-47E0-4E74-A9E2-6EF90E8997F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Z430 R430</xm:sqref>
        </x14:conditionalFormatting>
        <x14:conditionalFormatting xmlns:xm="http://schemas.microsoft.com/office/excel/2006/main">
          <x14:cfRule type="cellIs" priority="1711" operator="equal" id="{61A04F66-A870-411A-9236-9D13311ADF51}">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M431 M433 M435</xm:sqref>
        </x14:conditionalFormatting>
        <x14:conditionalFormatting xmlns:xm="http://schemas.microsoft.com/office/excel/2006/main">
          <x14:cfRule type="cellIs" priority="1781" operator="equal" id="{6282CB8F-D831-42E5-998F-BA619858045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782" operator="equal" id="{67002E58-0BDC-476F-8697-72E3720A367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83" operator="equal" id="{76D3C07F-38FB-4AD4-B454-D43E5C16DE3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M431</xm:sqref>
        </x14:conditionalFormatting>
        <x14:conditionalFormatting xmlns:xm="http://schemas.microsoft.com/office/excel/2006/main">
          <x14:cfRule type="cellIs" priority="1712" operator="equal" id="{B2FCEB80-0CD5-423E-84C0-EC27DD631CB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713" operator="equal" id="{C3D04F55-E24B-4DD0-9564-61A552F5061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14" operator="equal" id="{3F489334-8F20-42A9-B23F-B21F150E953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M433</xm:sqref>
        </x14:conditionalFormatting>
        <x14:conditionalFormatting xmlns:xm="http://schemas.microsoft.com/office/excel/2006/main">
          <x14:cfRule type="cellIs" priority="1725" operator="equal" id="{76E1C998-66CF-4D2A-B6D4-F6C51C5BECB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726" operator="equal" id="{6E3177F6-94CA-44DE-88E0-19335CBCAF1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27" operator="equal" id="{43075C18-8A52-44C2-8891-5B8D0C33FFA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M435</xm:sqref>
        </x14:conditionalFormatting>
        <x14:conditionalFormatting xmlns:xm="http://schemas.microsoft.com/office/excel/2006/main">
          <x14:cfRule type="cellIs" priority="1745" operator="equal" id="{33CFD3AA-5508-44C2-A658-5D3B343EDB9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746" operator="equal" id="{D916F008-4BB5-451E-802C-D0B7E35AB85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47" operator="equal" id="{7778AF23-A1D0-405C-B232-772DF7139B4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M445</xm:sqref>
        </x14:conditionalFormatting>
        <x14:conditionalFormatting xmlns:xm="http://schemas.microsoft.com/office/excel/2006/main">
          <x14:cfRule type="cellIs" priority="1772" operator="equal" id="{8A12F6C9-28FB-4283-B013-37DF13F7A27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773" operator="equal" id="{6872C529-3130-439D-BD5C-8AABBEA8D2B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74" operator="equal" id="{EFA263E5-DD42-4CC2-A4C4-E2B572A4F73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M446</xm:sqref>
        </x14:conditionalFormatting>
        <x14:conditionalFormatting xmlns:xm="http://schemas.microsoft.com/office/excel/2006/main">
          <x14:cfRule type="cellIs" priority="1777" operator="equal" id="{EDAFFDDB-0441-4D99-8857-9351F3259D2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778" operator="equal" id="{4237DE64-7775-4108-A9D6-0A7BF810CD9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779" operator="equal" id="{06DDB70A-C477-40AF-AE5F-3523338FC43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80" operator="equal" id="{C95B6F12-A5CD-4A79-AAA2-34E1A9903C5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O431</xm:sqref>
        </x14:conditionalFormatting>
        <x14:conditionalFormatting xmlns:xm="http://schemas.microsoft.com/office/excel/2006/main">
          <x14:cfRule type="cellIs" priority="1707" operator="equal" id="{AE85D3A1-144D-45F4-9046-BD10AE5415D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708" operator="equal" id="{EF7FDB14-B3A5-41E1-AC6C-0DE34890761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709" operator="equal" id="{E89875F2-881E-4296-9687-CEA7AF80141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10" operator="equal" id="{2179AB73-3270-47F0-92CD-04E3A299D95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O433</xm:sqref>
        </x14:conditionalFormatting>
        <x14:conditionalFormatting xmlns:xm="http://schemas.microsoft.com/office/excel/2006/main">
          <x14:cfRule type="cellIs" priority="1721" operator="equal" id="{F594F2DE-05C6-43A1-8646-8F1E66965DC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722" operator="equal" id="{11F19102-9C4F-43F0-A6A4-49CF75BCDA4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723" operator="equal" id="{C0DE6AE1-6B1F-466B-95A1-EA1A265D4B0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24" operator="equal" id="{5712EB06-1142-411A-8777-F45B8EDC004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O435</xm:sqref>
        </x14:conditionalFormatting>
        <x14:conditionalFormatting xmlns:xm="http://schemas.microsoft.com/office/excel/2006/main">
          <x14:cfRule type="cellIs" priority="1741" operator="equal" id="{D515FE7D-1598-4299-884F-577D9F938C1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742" operator="equal" id="{F15B575E-CF35-40B9-B207-0DD05182B56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743" operator="equal" id="{D9D8651A-AC65-4963-8A23-C70C6E948E5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44" operator="equal" id="{9B21B5DF-BCE6-4CE6-B4B2-3FBDD450CD6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O445</xm:sqref>
        </x14:conditionalFormatting>
        <x14:conditionalFormatting xmlns:xm="http://schemas.microsoft.com/office/excel/2006/main">
          <x14:cfRule type="cellIs" priority="1766" operator="equal" id="{0FCC6363-B86E-45C6-A055-1F8AD9F54AE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767" operator="equal" id="{5C425FCD-29BE-440B-B4A4-1786769EBE1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768" operator="equal" id="{0E61C906-A7F0-4923-A2C2-02E2D7DF1F7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69" operator="equal" id="{02C09541-5BA5-4554-9187-32872F12E51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O446</xm:sqref>
        </x14:conditionalFormatting>
        <x14:conditionalFormatting xmlns:xm="http://schemas.microsoft.com/office/excel/2006/main">
          <x14:cfRule type="cellIs" priority="1775" operator="equal" id="{4903BBA1-4F2A-4317-B575-1C07C97303F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76" operator="equal" id="{30D25D8A-6C87-41EF-8131-B6F84CF6A26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R431</xm:sqref>
        </x14:conditionalFormatting>
        <x14:conditionalFormatting xmlns:xm="http://schemas.microsoft.com/office/excel/2006/main">
          <x14:cfRule type="cellIs" priority="1715" operator="equal" id="{52004487-A7F3-4322-9D68-5120B6AA989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16" operator="equal" id="{BFF301B8-B652-44C5-890A-B04AB4DCC3D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Z435</xm:sqref>
        </x14:conditionalFormatting>
        <x14:conditionalFormatting xmlns:xm="http://schemas.microsoft.com/office/excel/2006/main">
          <x14:cfRule type="cellIs" priority="1705" operator="equal" id="{88D0E99A-3504-4DEF-BF3C-690A43978CC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06" operator="equal" id="{30BA7EB8-23FD-4EDE-B394-2A981630014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R433</xm:sqref>
        </x14:conditionalFormatting>
        <x14:conditionalFormatting xmlns:xm="http://schemas.microsoft.com/office/excel/2006/main">
          <x14:cfRule type="cellIs" priority="1719" operator="equal" id="{5DE24058-D7D0-4943-B08C-29D24939F6F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20" operator="equal" id="{12BB90E0-CD57-4ECE-9E64-D901F2457BC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R435</xm:sqref>
        </x14:conditionalFormatting>
        <x14:conditionalFormatting xmlns:xm="http://schemas.microsoft.com/office/excel/2006/main">
          <x14:cfRule type="cellIs" priority="1739" operator="equal" id="{AE34E0A0-E146-46C4-8BFB-12382B8A553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40" operator="equal" id="{1EF50000-B4B0-414A-AF12-B3F13B6AF63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R445 Z445</xm:sqref>
        </x14:conditionalFormatting>
        <x14:conditionalFormatting xmlns:xm="http://schemas.microsoft.com/office/excel/2006/main">
          <x14:cfRule type="cellIs" priority="1764" operator="equal" id="{8C61BCA7-D760-41CA-AADC-5904E982FE6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65" operator="equal" id="{1716DA39-3E03-4446-8F3E-1B07057E3FF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R446</xm:sqref>
        </x14:conditionalFormatting>
        <x14:conditionalFormatting xmlns:xm="http://schemas.microsoft.com/office/excel/2006/main">
          <x14:cfRule type="cellIs" priority="1701" operator="equal" id="{9F6F478C-960E-4506-8060-618F267BB08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02" operator="equal" id="{E07B3854-66E5-4D53-9159-9D3EE492680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Z433</xm:sqref>
        </x14:conditionalFormatting>
        <x14:conditionalFormatting xmlns:xm="http://schemas.microsoft.com/office/excel/2006/main">
          <x14:cfRule type="cellIs" priority="1703" operator="equal" id="{EF36B6BA-E670-41B0-AC04-8B5332DD13A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04" operator="equal" id="{7743C43E-6EFD-4ECA-BD90-706E0FE8E43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W433</xm:sqref>
        </x14:conditionalFormatting>
        <x14:conditionalFormatting xmlns:xm="http://schemas.microsoft.com/office/excel/2006/main">
          <x14:cfRule type="cellIs" priority="1717" operator="equal" id="{8BD8806A-E145-4676-A6D5-B11575CE006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18" operator="equal" id="{75063C1E-F8D4-4BA8-A546-E647A291FEF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W435</xm:sqref>
        </x14:conditionalFormatting>
        <x14:conditionalFormatting xmlns:xm="http://schemas.microsoft.com/office/excel/2006/main">
          <x14:cfRule type="cellIs" priority="1748" operator="equal" id="{2773782A-EFA9-40E9-A059-EC0596879D3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49" operator="equal" id="{D1F36465-C4F3-4D67-807C-EC71DCD9E08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W445</xm:sqref>
        </x14:conditionalFormatting>
        <x14:conditionalFormatting xmlns:xm="http://schemas.microsoft.com/office/excel/2006/main">
          <x14:cfRule type="cellIs" priority="1770" operator="equal" id="{44C66494-D851-414C-AF88-55622FA6FFC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71" operator="equal" id="{DAA2B8A0-B840-4643-9D8A-2F579228D1B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W446 Z446</xm:sqref>
        </x14:conditionalFormatting>
        <x14:conditionalFormatting xmlns:xm="http://schemas.microsoft.com/office/excel/2006/main">
          <x14:cfRule type="cellIs" priority="1784" operator="equal" id="{50727E39-CEC0-4A6E-BEDE-6EDA77003D3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85" operator="equal" id="{243C1E02-353B-4C2E-B641-EE36BE5DD54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Z431 W431</xm:sqref>
        </x14:conditionalFormatting>
        <x14:conditionalFormatting xmlns:xm="http://schemas.microsoft.com/office/excel/2006/main">
          <x14:cfRule type="cellIs" priority="1676" operator="equal" id="{711966EA-1730-4B3B-BD34-6BBBC5E6AC2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677" operator="equal" id="{DDC0B3F8-F937-4CA8-BC41-8AA1CF80B95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Z440</xm:sqref>
        </x14:conditionalFormatting>
        <x14:conditionalFormatting xmlns:xm="http://schemas.microsoft.com/office/excel/2006/main">
          <x14:cfRule type="cellIs" priority="1686" operator="equal" id="{7B14820F-813B-46AC-9BBA-86BF44DD8AD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687" operator="equal" id="{32F348E6-2E53-491B-9CB8-6B4A137C428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688" operator="equal" id="{ADEFC0F4-61C8-4BB2-87E4-7161A0D8F64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W440</xm:sqref>
        </x14:conditionalFormatting>
        <x14:conditionalFormatting xmlns:xm="http://schemas.microsoft.com/office/excel/2006/main">
          <x14:cfRule type="cellIs" priority="1674" operator="equal" id="{6E287B62-C520-4369-AF8D-3BCBE1519DA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675" operator="equal" id="{00476776-A076-416A-BCC7-CB934C6CB6E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W440</xm:sqref>
        </x14:conditionalFormatting>
        <x14:conditionalFormatting xmlns:xm="http://schemas.microsoft.com/office/excel/2006/main">
          <x14:cfRule type="cellIs" priority="1662" operator="equal" id="{62CBF015-388B-4361-9504-7AA8095909D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M442</xm:sqref>
        </x14:conditionalFormatting>
        <x14:conditionalFormatting xmlns:xm="http://schemas.microsoft.com/office/excel/2006/main">
          <x14:cfRule type="cellIs" priority="1669" operator="equal" id="{AD8B7D18-47F5-423E-8EAC-832A11A7CF5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670" operator="equal" id="{E0AB89AE-B230-4A97-AE48-439B640C8F0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671" operator="equal" id="{124C35FE-91EA-472C-9B84-A3FB0CFEC47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M442</xm:sqref>
        </x14:conditionalFormatting>
        <x14:conditionalFormatting xmlns:xm="http://schemas.microsoft.com/office/excel/2006/main">
          <x14:cfRule type="cellIs" priority="1665" operator="equal" id="{760EC12E-CF79-4241-9338-A3CE3592F2D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666" operator="equal" id="{7A2DFB09-6417-44C0-A29A-D1E8F7885C2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667" operator="equal" id="{6CC50B55-66CB-47C8-A357-4EE6B48BCFA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668" operator="equal" id="{5282EE09-CA77-4999-8D1D-2664F9F5F62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O442</xm:sqref>
        </x14:conditionalFormatting>
        <x14:conditionalFormatting xmlns:xm="http://schemas.microsoft.com/office/excel/2006/main">
          <x14:cfRule type="cellIs" priority="1663" operator="equal" id="{DFAE989F-2D39-4D65-A997-AC3F9C19205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664" operator="equal" id="{3030AE2F-04FA-4EA8-997F-33A4A5B9DF7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R442</xm:sqref>
        </x14:conditionalFormatting>
        <x14:conditionalFormatting xmlns:xm="http://schemas.microsoft.com/office/excel/2006/main">
          <x14:cfRule type="cellIs" priority="1672" operator="equal" id="{FB2700DF-A95A-4ACE-8864-08A4CE793CB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673" operator="equal" id="{8BBF2146-A486-49C3-A586-16BEB012D7B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Z442 W442</xm:sqref>
        </x14:conditionalFormatting>
        <x14:conditionalFormatting xmlns:xm="http://schemas.microsoft.com/office/excel/2006/main">
          <x14:cfRule type="cellIs" priority="1632" operator="equal" id="{F077F01A-D272-42DC-80C1-6A54A1B187C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W432 Z432</xm:sqref>
        </x14:conditionalFormatting>
        <x14:conditionalFormatting xmlns:xm="http://schemas.microsoft.com/office/excel/2006/main">
          <x14:cfRule type="cellIs" priority="1633" operator="equal" id="{969BE3F4-BF75-4D28-9D26-F67FDB2E205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W432 Z432</xm:sqref>
        </x14:conditionalFormatting>
        <x14:conditionalFormatting xmlns:xm="http://schemas.microsoft.com/office/excel/2006/main">
          <x14:cfRule type="cellIs" priority="1637" operator="equal" id="{EC703A19-819B-44D4-8EB8-40D8851D94C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638" operator="equal" id="{BD14E3CC-732B-42C0-8165-DD86177D6E9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Z432</xm:sqref>
        </x14:conditionalFormatting>
        <x14:conditionalFormatting xmlns:xm="http://schemas.microsoft.com/office/excel/2006/main">
          <x14:cfRule type="cellIs" priority="1646" operator="equal" id="{B61DDB0E-F53E-4D84-9071-4A3B9D0D60E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647" operator="equal" id="{9246339B-1C8A-4D48-9D66-10BF2232F94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W432</xm:sqref>
        </x14:conditionalFormatting>
        <x14:conditionalFormatting xmlns:xm="http://schemas.microsoft.com/office/excel/2006/main">
          <x14:cfRule type="cellIs" priority="1612" operator="equal" id="{E215A960-C8B6-414C-9EA1-EE76A9CC90A7}">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M434</xm:sqref>
        </x14:conditionalFormatting>
        <x14:conditionalFormatting xmlns:xm="http://schemas.microsoft.com/office/excel/2006/main">
          <x14:cfRule type="cellIs" priority="1613" operator="equal" id="{4E0A0378-1FE7-4F5E-9FA7-CFDA1DFEBF34}">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M434</xm:sqref>
        </x14:conditionalFormatting>
        <x14:conditionalFormatting xmlns:xm="http://schemas.microsoft.com/office/excel/2006/main">
          <x14:cfRule type="cellIs" priority="1611" operator="equal" id="{5F3A24B5-2C39-4F87-9FCD-4EF94A7FA9B3}">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O434</xm:sqref>
        </x14:conditionalFormatting>
        <x14:conditionalFormatting xmlns:xm="http://schemas.microsoft.com/office/excel/2006/main">
          <x14:cfRule type="cellIs" priority="1609" operator="equal" id="{FA73E62E-59A7-40DF-85D6-3F48ECA1803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R434 W434 Z434</xm:sqref>
        </x14:conditionalFormatting>
        <x14:conditionalFormatting xmlns:xm="http://schemas.microsoft.com/office/excel/2006/main">
          <x14:cfRule type="cellIs" priority="1610" operator="equal" id="{0AC7D2FE-C9F8-420C-BC60-96A5595E2B8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W434 Z434 R434</xm:sqref>
        </x14:conditionalFormatting>
        <x14:conditionalFormatting xmlns:xm="http://schemas.microsoft.com/office/excel/2006/main">
          <x14:cfRule type="cellIs" priority="1606" operator="equal" id="{9E7E3F27-4CAB-445B-BAC8-8B885F98FE4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607" operator="equal" id="{A7E2BAFD-F0F0-4DD8-854B-2445668C8ED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608" operator="equal" id="{C94ABA98-DBC5-4F58-8CC0-410A547C229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M434</xm:sqref>
        </x14:conditionalFormatting>
        <x14:conditionalFormatting xmlns:xm="http://schemas.microsoft.com/office/excel/2006/main">
          <x14:cfRule type="cellIs" priority="1602" operator="equal" id="{5238E536-4C68-4F55-BA69-2E653B3A34D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603" operator="equal" id="{7D05CAB1-2E2D-4ADB-9C79-258FC7A8309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604" operator="equal" id="{1AB0FBEF-B531-48AC-AC4C-3F3953320C3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605" operator="equal" id="{F000F929-3652-4A5A-9198-9F7BE9C3652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O434</xm:sqref>
        </x14:conditionalFormatting>
        <x14:conditionalFormatting xmlns:xm="http://schemas.microsoft.com/office/excel/2006/main">
          <x14:cfRule type="cellIs" priority="1600" operator="equal" id="{1FED2030-9E6D-47B4-BF6D-926A532BFA0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601" operator="equal" id="{261E2FDA-C73A-4BCB-BE4E-7CDAC7E2A98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R434</xm:sqref>
        </x14:conditionalFormatting>
        <x14:conditionalFormatting xmlns:xm="http://schemas.microsoft.com/office/excel/2006/main">
          <x14:cfRule type="cellIs" priority="1598" operator="equal" id="{2706BA9F-5A9F-4EBC-B043-85C3AFF0A55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99" operator="equal" id="{33CEACE1-248E-4A18-85A1-8B68E1C48F0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W434</xm:sqref>
        </x14:conditionalFormatting>
        <x14:conditionalFormatting xmlns:xm="http://schemas.microsoft.com/office/excel/2006/main">
          <x14:cfRule type="cellIs" priority="1596" operator="equal" id="{ED798AF4-7518-443E-9B61-5866BE15D0C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97" operator="equal" id="{4F983180-02DA-4946-A187-CB5C3DD8781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Z434</xm:sqref>
        </x14:conditionalFormatting>
        <x14:conditionalFormatting xmlns:xm="http://schemas.microsoft.com/office/excel/2006/main">
          <x14:cfRule type="cellIs" priority="1583" operator="equal" id="{286056B3-E1B5-4B57-8A16-22D9D5E761A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M436</xm:sqref>
        </x14:conditionalFormatting>
        <x14:conditionalFormatting xmlns:xm="http://schemas.microsoft.com/office/excel/2006/main">
          <x14:cfRule type="cellIs" priority="1590" operator="equal" id="{042B5BCC-662F-4B82-B710-D4BA0BF5031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591" operator="equal" id="{E52D2A0D-4FA7-4F09-ACE8-C8F7D504451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592" operator="equal" id="{6B58BB44-0A2B-4138-A581-63BA7E8C55B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93" operator="equal" id="{F6CFB315-A19B-47DA-887E-A960961293C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M436</xm:sqref>
        </x14:conditionalFormatting>
        <x14:conditionalFormatting xmlns:xm="http://schemas.microsoft.com/office/excel/2006/main">
          <x14:cfRule type="cellIs" priority="1582" operator="equal" id="{35647820-ADE7-4EA5-B3A8-C7EC759E27AF}">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O436</xm:sqref>
        </x14:conditionalFormatting>
        <x14:conditionalFormatting xmlns:xm="http://schemas.microsoft.com/office/excel/2006/main">
          <x14:cfRule type="cellIs" priority="1586" operator="equal" id="{F565B9EB-A2B2-48DF-9DAB-04A5CC9571B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587" operator="equal" id="{13A5424B-839C-45BB-A75E-EEA3AC889D4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588" operator="equal" id="{FA21F4FD-88FC-4F85-A6B7-19762523503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89" operator="equal" id="{6A07EBB2-E38D-4FE0-9B79-41D256F4B78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O436</xm:sqref>
        </x14:conditionalFormatting>
        <x14:conditionalFormatting xmlns:xm="http://schemas.microsoft.com/office/excel/2006/main">
          <x14:cfRule type="cellIs" priority="1580" operator="equal" id="{4F2569EC-20D2-469E-B552-C531EB05230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Z436 W436 R436</xm:sqref>
        </x14:conditionalFormatting>
        <x14:conditionalFormatting xmlns:xm="http://schemas.microsoft.com/office/excel/2006/main">
          <x14:cfRule type="cellIs" priority="1581" operator="equal" id="{8751D870-2833-4825-BEC9-A83CB5848E3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W436 Z436 R436</xm:sqref>
        </x14:conditionalFormatting>
        <x14:conditionalFormatting xmlns:xm="http://schemas.microsoft.com/office/excel/2006/main">
          <x14:cfRule type="cellIs" priority="1594" operator="equal" id="{71883571-63DF-447F-A9C3-2394357F13C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95" operator="equal" id="{DD9B3DC3-42BA-4CBE-A012-E0925D39993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W436</xm:sqref>
        </x14:conditionalFormatting>
        <x14:conditionalFormatting xmlns:xm="http://schemas.microsoft.com/office/excel/2006/main">
          <x14:cfRule type="cellIs" priority="1584" operator="equal" id="{D2277F22-E0B2-44FD-A3A9-445780F0E25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85" operator="equal" id="{3156F98B-05CE-4506-8C67-06B61010C8A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Z436 R436</xm:sqref>
        </x14:conditionalFormatting>
        <x14:conditionalFormatting xmlns:xm="http://schemas.microsoft.com/office/excel/2006/main">
          <x14:cfRule type="cellIs" priority="1577" operator="equal" id="{1B372034-64B8-4ED4-BD57-9FA73E4C942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Z437 W437</xm:sqref>
        </x14:conditionalFormatting>
        <x14:conditionalFormatting xmlns:xm="http://schemas.microsoft.com/office/excel/2006/main">
          <x14:cfRule type="cellIs" priority="1578" operator="equal" id="{96F19637-5BD1-4FFD-A9E2-6192291B549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Z437</xm:sqref>
        </x14:conditionalFormatting>
        <x14:conditionalFormatting xmlns:xm="http://schemas.microsoft.com/office/excel/2006/main">
          <x14:cfRule type="cellIs" priority="1568" operator="equal" id="{3ED66541-87FA-431A-A17C-9ACAAA0993F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69" operator="equal" id="{E7329CE2-CB24-409D-91C5-515AAD0E33F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Z437</xm:sqref>
        </x14:conditionalFormatting>
        <x14:conditionalFormatting xmlns:xm="http://schemas.microsoft.com/office/excel/2006/main">
          <x14:cfRule type="cellIs" priority="1574" operator="equal" id="{BF5FBB78-A1A1-4B18-A82E-BA826C02750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575" operator="equal" id="{75F99A02-48AA-427D-B26A-AADF1246BF2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76" operator="equal" id="{1FB45A94-9798-46FF-86BA-50BED210D87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W437</xm:sqref>
        </x14:conditionalFormatting>
        <x14:conditionalFormatting xmlns:xm="http://schemas.microsoft.com/office/excel/2006/main">
          <x14:cfRule type="cellIs" priority="1540" operator="equal" id="{A59DFF0C-E1FF-49D9-9098-D6D9F8720056}">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541" operator="equal" id="{F98EA871-EA06-4C02-B2DC-2139819A7A9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542" operator="equal" id="{D597D466-501C-42F6-A4C3-04395CFE409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43" operator="equal" id="{67EC0699-EC80-44F0-8EFD-273B09937B7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M438</xm:sqref>
        </x14:conditionalFormatting>
        <x14:conditionalFormatting xmlns:xm="http://schemas.microsoft.com/office/excel/2006/main">
          <x14:cfRule type="cellIs" priority="1533" operator="equal" id="{A9E68C5E-FA1D-490C-915D-0A9283FEE122}">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M438</xm:sqref>
        </x14:conditionalFormatting>
        <x14:conditionalFormatting xmlns:xm="http://schemas.microsoft.com/office/excel/2006/main">
          <x14:cfRule type="cellIs" priority="1536" operator="equal" id="{0AFE4A41-5945-48E8-8E26-9801A54FCFE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537" operator="equal" id="{C8143245-5D5A-4046-A302-A1086018ADE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538" operator="equal" id="{E1E22398-97D0-4CAB-8E34-4A6847F4E30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39" operator="equal" id="{14FD1258-9FE0-4A6D-A4D4-F5AD6F54CED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O438</xm:sqref>
        </x14:conditionalFormatting>
        <x14:conditionalFormatting xmlns:xm="http://schemas.microsoft.com/office/excel/2006/main">
          <x14:cfRule type="cellIs" priority="1532" operator="equal" id="{72906E3E-3F74-4E1E-B18E-89745B48A945}">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O438</xm:sqref>
        </x14:conditionalFormatting>
        <x14:conditionalFormatting xmlns:xm="http://schemas.microsoft.com/office/excel/2006/main">
          <x14:cfRule type="cellIs" priority="1544" operator="equal" id="{890B6287-36EA-4D55-9168-972AC15AF09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Z438 W438</xm:sqref>
        </x14:conditionalFormatting>
        <x14:conditionalFormatting xmlns:xm="http://schemas.microsoft.com/office/excel/2006/main">
          <x14:cfRule type="cellIs" priority="1545" operator="equal" id="{ED99F493-034E-4A3C-801F-3DA0D4477FE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Z438</xm:sqref>
        </x14:conditionalFormatting>
        <x14:conditionalFormatting xmlns:xm="http://schemas.microsoft.com/office/excel/2006/main">
          <x14:cfRule type="cellIs" priority="1546" operator="equal" id="{0ECF1EFD-1325-451C-8197-E4D0019800A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47" operator="equal" id="{CF4E01F6-F295-4D49-8FA3-50FB0246C30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Z438</xm:sqref>
        </x14:conditionalFormatting>
        <x14:conditionalFormatting xmlns:xm="http://schemas.microsoft.com/office/excel/2006/main">
          <x14:cfRule type="cellIs" priority="1548" operator="equal" id="{89112652-D546-4A17-9E4A-815FD92116B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549" operator="equal" id="{5F74C822-7EF4-4278-A636-71B1B2DF21F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50" operator="equal" id="{5B3AEA6E-DD92-4A40-8BEF-C39CA0D1B3C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W438</xm:sqref>
        </x14:conditionalFormatting>
        <x14:conditionalFormatting xmlns:xm="http://schemas.microsoft.com/office/excel/2006/main">
          <x14:cfRule type="cellIs" priority="1530" operator="equal" id="{4E8E594E-DC76-4134-A223-3E60CCC6B5A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R438</xm:sqref>
        </x14:conditionalFormatting>
        <x14:conditionalFormatting xmlns:xm="http://schemas.microsoft.com/office/excel/2006/main">
          <x14:cfRule type="cellIs" priority="1531" operator="equal" id="{E9E23715-91CF-4A85-8548-73EC825AE15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R438</xm:sqref>
        </x14:conditionalFormatting>
        <x14:conditionalFormatting xmlns:xm="http://schemas.microsoft.com/office/excel/2006/main">
          <x14:cfRule type="cellIs" priority="1534" operator="equal" id="{86501B4B-BFA8-41ED-8FC1-4F1D22E0BBD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35" operator="equal" id="{90DC4CA3-68E2-4C42-A612-3748333D6F2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R438</xm:sqref>
        </x14:conditionalFormatting>
        <x14:conditionalFormatting xmlns:xm="http://schemas.microsoft.com/office/excel/2006/main">
          <x14:cfRule type="cellIs" priority="1523" operator="equal" id="{A3EB90EF-50B9-4275-9779-6C6391526FA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524" operator="equal" id="{4B01E6C2-243D-4639-B7F7-8FB2DD5B496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525" operator="equal" id="{219A431E-0692-45FC-915B-A0D331271E1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26" operator="equal" id="{4D5C0390-1CC3-4FD9-923F-B273C02FB76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M439</xm:sqref>
        </x14:conditionalFormatting>
        <x14:conditionalFormatting xmlns:xm="http://schemas.microsoft.com/office/excel/2006/main">
          <x14:cfRule type="cellIs" priority="1516" operator="equal" id="{23B921E5-9AB2-4751-9F6A-FD627B6F30F2}">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M439</xm:sqref>
        </x14:conditionalFormatting>
        <x14:conditionalFormatting xmlns:xm="http://schemas.microsoft.com/office/excel/2006/main">
          <x14:cfRule type="cellIs" priority="1519" operator="equal" id="{D5FD1024-74E7-451F-B947-FF4CE90B716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520" operator="equal" id="{F65773A9-383A-4C5A-BD28-49ED0638E44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521" operator="equal" id="{C8D1E832-3FFF-48A6-AA75-2B7A8FA3C86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22" operator="equal" id="{819C2061-A856-4BB5-8C95-814E009D4FD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O439</xm:sqref>
        </x14:conditionalFormatting>
        <x14:conditionalFormatting xmlns:xm="http://schemas.microsoft.com/office/excel/2006/main">
          <x14:cfRule type="cellIs" priority="1515" operator="equal" id="{F092BC86-C221-44D7-9522-1C3A60B6234C}">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O439</xm:sqref>
        </x14:conditionalFormatting>
        <x14:conditionalFormatting xmlns:xm="http://schemas.microsoft.com/office/excel/2006/main">
          <x14:cfRule type="cellIs" priority="1513" operator="equal" id="{11682728-D30A-40B9-89B3-4D13124543FB}">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Z439 W439 R439</xm:sqref>
        </x14:conditionalFormatting>
        <x14:conditionalFormatting xmlns:xm="http://schemas.microsoft.com/office/excel/2006/main">
          <x14:cfRule type="cellIs" priority="1514" operator="equal" id="{0EF8581D-7EB9-4407-B943-1C77682F7FD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Z439 R439</xm:sqref>
        </x14:conditionalFormatting>
        <x14:conditionalFormatting xmlns:xm="http://schemas.microsoft.com/office/excel/2006/main">
          <x14:cfRule type="cellIs" priority="1517" operator="equal" id="{D697DD8C-6160-4482-9BED-CDC36889160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18" operator="equal" id="{378822E4-B74C-4491-B80C-8A64397036D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Z439 R439</xm:sqref>
        </x14:conditionalFormatting>
        <x14:conditionalFormatting xmlns:xm="http://schemas.microsoft.com/office/excel/2006/main">
          <x14:cfRule type="cellIs" priority="1527" operator="equal" id="{A039BBAE-303E-400C-9F2B-DF7E18B47E5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528" operator="equal" id="{4D00D634-C2BB-42AF-BBF5-749BF1A00E4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29" operator="equal" id="{B0695A07-F0C5-4B63-8F31-627196778A6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W439</xm:sqref>
        </x14:conditionalFormatting>
        <x14:conditionalFormatting xmlns:xm="http://schemas.microsoft.com/office/excel/2006/main">
          <x14:cfRule type="cellIs" priority="1500" operator="equal" id="{BFD5969E-45EE-4397-9A2B-D9CF60DD4CF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M441</xm:sqref>
        </x14:conditionalFormatting>
        <x14:conditionalFormatting xmlns:xm="http://schemas.microsoft.com/office/excel/2006/main">
          <x14:cfRule type="cellIs" priority="1501" operator="equal" id="{05A272C8-24D8-4937-A2DB-8AC2B9C41341}">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M441</xm:sqref>
        </x14:conditionalFormatting>
        <x14:conditionalFormatting xmlns:xm="http://schemas.microsoft.com/office/excel/2006/main">
          <x14:cfRule type="cellIs" priority="1508" operator="equal" id="{E83BFBF2-690D-48D5-8C27-4E1E56D5730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509" operator="equal" id="{35C722E3-D5AE-410B-8F83-5DC2A119865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10" operator="equal" id="{B645D7E0-6588-47DA-BCB8-951CDA1AF08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M441</xm:sqref>
        </x14:conditionalFormatting>
        <x14:conditionalFormatting xmlns:xm="http://schemas.microsoft.com/office/excel/2006/main">
          <x14:cfRule type="cellIs" priority="1499" operator="equal" id="{ECEAD138-C47B-4C47-991F-9002D9C07731}">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O441</xm:sqref>
        </x14:conditionalFormatting>
        <x14:conditionalFormatting xmlns:xm="http://schemas.microsoft.com/office/excel/2006/main">
          <x14:cfRule type="cellIs" priority="1504" operator="equal" id="{E05F5353-9CD2-4532-BC1B-FBD45BFE1BB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505" operator="equal" id="{EDF286CC-70B5-4680-A0FE-96AAD748910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506" operator="equal" id="{7D307147-7420-41C0-A956-04B815EF507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07" operator="equal" id="{626CDC96-E5F3-4E49-8432-6F7D407F948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O441</xm:sqref>
        </x14:conditionalFormatting>
        <x14:conditionalFormatting xmlns:xm="http://schemas.microsoft.com/office/excel/2006/main">
          <x14:cfRule type="cellIs" priority="1497" operator="equal" id="{518CFA04-5B46-41BC-96E9-B4A4F00C014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R441 W441 Z441</xm:sqref>
        </x14:conditionalFormatting>
        <x14:conditionalFormatting xmlns:xm="http://schemas.microsoft.com/office/excel/2006/main">
          <x14:cfRule type="cellIs" priority="1498" operator="equal" id="{ACB02AD8-D2C2-41A5-B3A7-46E2A071239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W441 R441 Z441</xm:sqref>
        </x14:conditionalFormatting>
        <x14:conditionalFormatting xmlns:xm="http://schemas.microsoft.com/office/excel/2006/main">
          <x14:cfRule type="cellIs" priority="1502" operator="equal" id="{5EE673A5-02B1-44C2-BB75-48E57EFEF91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03" operator="equal" id="{0D68B9EE-F06C-4785-82D1-D98D8F948DE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R441</xm:sqref>
        </x14:conditionalFormatting>
        <x14:conditionalFormatting xmlns:xm="http://schemas.microsoft.com/office/excel/2006/main">
          <x14:cfRule type="cellIs" priority="1511" operator="equal" id="{37825C65-2C91-4F98-AA90-5827318B520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12" operator="equal" id="{160AD5BA-A3B0-4E10-BBA8-FECB2DDECC8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W441 Z441</xm:sqref>
        </x14:conditionalFormatting>
        <x14:conditionalFormatting xmlns:xm="http://schemas.microsoft.com/office/excel/2006/main">
          <x14:cfRule type="cellIs" priority="1466" operator="equal" id="{B3DECF5C-5053-44DD-A5DF-DBE501740DF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M443</xm:sqref>
        </x14:conditionalFormatting>
        <x14:conditionalFormatting xmlns:xm="http://schemas.microsoft.com/office/excel/2006/main">
          <x14:cfRule type="cellIs" priority="1473" operator="equal" id="{AB52831B-E9B1-4EAD-AC01-F04F0417B92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74" operator="equal" id="{02A99C1E-4847-43CA-AC5B-8454E393E7A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75" operator="equal" id="{141C6D8C-E918-4A31-967E-88E78528596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76" operator="equal" id="{C3D8367F-48CE-415D-B474-1459770C5BE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M443</xm:sqref>
        </x14:conditionalFormatting>
        <x14:conditionalFormatting xmlns:xm="http://schemas.microsoft.com/office/excel/2006/main">
          <x14:cfRule type="cellIs" priority="1465" operator="equal" id="{9154825B-78D4-42DB-B7F9-102D7FEF7EAD}">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O443</xm:sqref>
        </x14:conditionalFormatting>
        <x14:conditionalFormatting xmlns:xm="http://schemas.microsoft.com/office/excel/2006/main">
          <x14:cfRule type="cellIs" priority="1469" operator="equal" id="{1749267D-5178-461A-A3A2-10ECCF8ED1F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470" operator="equal" id="{EE465F18-E8D7-424C-B4AB-C66862A80BE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71" operator="equal" id="{07DDB7B0-B2FD-4E74-B2AB-2FF8870533C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72" operator="equal" id="{23A2C6F0-B1E7-4ECB-918A-B73A62FB6A10}">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O443</xm:sqref>
        </x14:conditionalFormatting>
        <x14:conditionalFormatting xmlns:xm="http://schemas.microsoft.com/office/excel/2006/main">
          <x14:cfRule type="cellIs" priority="1463" operator="equal" id="{83B917D4-5CFA-4BFE-B7C5-3E930844D17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Z443 W443 R443</xm:sqref>
        </x14:conditionalFormatting>
        <x14:conditionalFormatting xmlns:xm="http://schemas.microsoft.com/office/excel/2006/main">
          <x14:cfRule type="cellIs" priority="1464" operator="equal" id="{DB3C4DBA-D610-432D-A74E-BCA4D9EA506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Z443 R443</xm:sqref>
        </x14:conditionalFormatting>
        <x14:conditionalFormatting xmlns:xm="http://schemas.microsoft.com/office/excel/2006/main">
          <x14:cfRule type="cellIs" priority="1467" operator="equal" id="{D3190B23-FBD8-42C1-B000-9C7ECCDC2C1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68" operator="equal" id="{CB2AE3A6-8B52-4BB5-A3FC-6A11B7F7117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R443 Z443</xm:sqref>
        </x14:conditionalFormatting>
        <x14:conditionalFormatting xmlns:xm="http://schemas.microsoft.com/office/excel/2006/main">
          <x14:cfRule type="cellIs" priority="1477" operator="equal" id="{CF6F91E8-9CA4-4DA5-A063-3D6A413A1A2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78" operator="equal" id="{9972B19E-3A39-4081-8119-0141713518B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79" operator="equal" id="{B6BA0CF4-D745-4433-9442-1C2999215C4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W443</xm:sqref>
        </x14:conditionalFormatting>
        <x14:conditionalFormatting xmlns:xm="http://schemas.microsoft.com/office/excel/2006/main">
          <x14:cfRule type="cellIs" priority="1415" operator="equal" id="{E2F74338-7F0C-4093-B426-3206589BD7A1}">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M444</xm:sqref>
        </x14:conditionalFormatting>
        <x14:conditionalFormatting xmlns:xm="http://schemas.microsoft.com/office/excel/2006/main">
          <x14:cfRule type="cellIs" priority="1422" operator="equal" id="{77EBED7B-C6D8-4B1C-BF6A-25EF3E46C08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23" operator="equal" id="{2E274C49-5943-4A4C-99CD-1921C0D7F53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24" operator="equal" id="{44F0332E-8C6F-4E85-93E5-5B321AB4DD7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25" operator="equal" id="{A1A04DE0-BDD2-4C40-8F7D-DC531B42778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M444</xm:sqref>
        </x14:conditionalFormatting>
        <x14:conditionalFormatting xmlns:xm="http://schemas.microsoft.com/office/excel/2006/main">
          <x14:cfRule type="cellIs" priority="1414" operator="equal" id="{C2CBE191-FC6B-4526-A94B-50955425897D}">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O444</xm:sqref>
        </x14:conditionalFormatting>
        <x14:conditionalFormatting xmlns:xm="http://schemas.microsoft.com/office/excel/2006/main">
          <x14:cfRule type="cellIs" priority="1418" operator="equal" id="{502B99D8-1E58-4892-87AE-3571865BDCD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419" operator="equal" id="{353611B5-8EF9-4307-A2ED-530DC155000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420" operator="equal" id="{26D1F666-9DF0-447D-BEE8-A2237DDDFB5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21" operator="equal" id="{8B70A1BD-E705-4CB8-9ED9-EEBEDA32683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O444</xm:sqref>
        </x14:conditionalFormatting>
        <x14:conditionalFormatting xmlns:xm="http://schemas.microsoft.com/office/excel/2006/main">
          <x14:cfRule type="cellIs" priority="1412" operator="equal" id="{07C8999F-F4AD-4070-830B-59385577A3F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R444 W444 Z444</xm:sqref>
        </x14:conditionalFormatting>
        <x14:conditionalFormatting xmlns:xm="http://schemas.microsoft.com/office/excel/2006/main">
          <x14:cfRule type="cellIs" priority="1413" operator="equal" id="{1EFB7EAB-D1C9-437E-A6B8-140E6674C1A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R444 Z444</xm:sqref>
        </x14:conditionalFormatting>
        <x14:conditionalFormatting xmlns:xm="http://schemas.microsoft.com/office/excel/2006/main">
          <x14:cfRule type="cellIs" priority="1416" operator="equal" id="{92749CC7-0A25-4889-97A7-7BC50FE4A34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17" operator="equal" id="{EEF28808-7CCD-472B-972E-42DFBD160E7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Z444 R444</xm:sqref>
        </x14:conditionalFormatting>
        <x14:conditionalFormatting xmlns:xm="http://schemas.microsoft.com/office/excel/2006/main">
          <x14:cfRule type="cellIs" priority="1426" operator="equal" id="{16817795-970B-413B-BE3E-6F1A6688405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27" operator="equal" id="{BE0EB25B-E74B-4ACA-9D82-D054C2B8028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28" operator="equal" id="{22E5E224-3B6A-45A0-8336-05BA428C0D4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W444</xm:sqref>
        </x14:conditionalFormatting>
        <x14:conditionalFormatting xmlns:xm="http://schemas.microsoft.com/office/excel/2006/main">
          <x14:cfRule type="cellIs" priority="1376" operator="equal" id="{C813F314-1485-4F22-B3EA-2B97C9E446D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Z447 W447</xm:sqref>
        </x14:conditionalFormatting>
        <x14:conditionalFormatting xmlns:xm="http://schemas.microsoft.com/office/excel/2006/main">
          <x14:cfRule type="cellIs" priority="1377" operator="equal" id="{371945C3-F777-4A2A-BA84-F50EF307916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W447 Z447</xm:sqref>
        </x14:conditionalFormatting>
        <x14:conditionalFormatting xmlns:xm="http://schemas.microsoft.com/office/excel/2006/main">
          <x14:cfRule type="cellIs" priority="1378" operator="equal" id="{1CB30F59-6AFF-4ABB-815D-E7C8205ECF6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79" operator="equal" id="{C5365646-0B52-47C6-A118-EBDFF8D581A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Z447 W447</xm:sqref>
        </x14:conditionalFormatting>
        <x14:conditionalFormatting xmlns:xm="http://schemas.microsoft.com/office/excel/2006/main">
          <x14:cfRule type="cellIs" priority="1365" operator="equal" id="{7628D4A1-2D7A-465E-B129-A2DACF60233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M447</xm:sqref>
        </x14:conditionalFormatting>
        <x14:conditionalFormatting xmlns:xm="http://schemas.microsoft.com/office/excel/2006/main">
          <x14:cfRule type="cellIs" priority="1366" operator="equal" id="{77E66B2F-D0A9-4603-8AD6-C0587623FB7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M447</xm:sqref>
        </x14:conditionalFormatting>
        <x14:conditionalFormatting xmlns:xm="http://schemas.microsoft.com/office/excel/2006/main">
          <x14:cfRule type="cellIs" priority="1373" operator="equal" id="{ABB2C79F-C0F1-4A23-B20B-681106438BE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74" operator="equal" id="{65BAF1EA-8EE5-4209-A354-A152F906085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75" operator="equal" id="{6F966B9A-906B-406C-BD27-4ACB87C9164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M447</xm:sqref>
        </x14:conditionalFormatting>
        <x14:conditionalFormatting xmlns:xm="http://schemas.microsoft.com/office/excel/2006/main">
          <x14:cfRule type="cellIs" priority="1364" operator="equal" id="{4179C80C-14BF-42EE-BD41-1A2BA16FBADE}">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O447</xm:sqref>
        </x14:conditionalFormatting>
        <x14:conditionalFormatting xmlns:xm="http://schemas.microsoft.com/office/excel/2006/main">
          <x14:cfRule type="cellIs" priority="1369" operator="equal" id="{3E8BB3F7-0A27-41E9-AFB2-D896493EE51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70" operator="equal" id="{6D8DE01E-A302-43DA-B90A-6A786E967D9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71" operator="equal" id="{B661F26F-2283-4AA9-B1FC-9AA407F7F1A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72" operator="equal" id="{2619C455-93A6-468D-8228-3C1247A3769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O447</xm:sqref>
        </x14:conditionalFormatting>
        <x14:conditionalFormatting xmlns:xm="http://schemas.microsoft.com/office/excel/2006/main">
          <x14:cfRule type="cellIs" priority="1362" operator="equal" id="{8F387FC5-8BC7-4233-800D-6C3D60D0417C}">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R447</xm:sqref>
        </x14:conditionalFormatting>
        <x14:conditionalFormatting xmlns:xm="http://schemas.microsoft.com/office/excel/2006/main">
          <x14:cfRule type="cellIs" priority="1363" operator="equal" id="{0F343AE4-3F72-43DE-9DA6-BE5AE10531C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R447</xm:sqref>
        </x14:conditionalFormatting>
        <x14:conditionalFormatting xmlns:xm="http://schemas.microsoft.com/office/excel/2006/main">
          <x14:cfRule type="cellIs" priority="1367" operator="equal" id="{BAEF0350-244B-462C-87A5-E5C6B0CB8E4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68" operator="equal" id="{0065DA14-D582-4ECB-B7DD-779C64289A0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R447</xm:sqref>
        </x14:conditionalFormatting>
        <x14:conditionalFormatting xmlns:xm="http://schemas.microsoft.com/office/excel/2006/main">
          <x14:cfRule type="cellIs" priority="1342" operator="equal" id="{36634FFB-D90D-45D3-8921-9D1B1A55C8E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43" operator="equal" id="{B1EB5840-6495-4022-8707-4C9EEF1EDDC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44" operator="equal" id="{DDB22B8B-EA2C-4E4C-A7C5-C1589D82A92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45" operator="equal" id="{DE8A1670-0EBA-4CDF-AD79-051D5454D43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O448</xm:sqref>
        </x14:conditionalFormatting>
        <x14:conditionalFormatting xmlns:xm="http://schemas.microsoft.com/office/excel/2006/main">
          <x14:cfRule type="cellIs" priority="1336" operator="equal" id="{22481DC1-52ED-445D-AF4F-A1766EC00BE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37" operator="equal" id="{CD0D5099-181D-4BCD-ACC7-1A65F0D2A2E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38" operator="equal" id="{DEDB32A8-AA2F-4D6F-A34D-A12770534F4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39" operator="equal" id="{9A652FCE-C57A-4134-9C8F-20876644011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O448</xm:sqref>
        </x14:conditionalFormatting>
        <x14:conditionalFormatting xmlns:xm="http://schemas.microsoft.com/office/excel/2006/main">
          <x14:cfRule type="cellIs" priority="1334" operator="equal" id="{5C921F3F-7F18-4AE0-8079-FF989D6CF0E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35" operator="equal" id="{20AC5065-3B61-4DD8-ACA1-BF843A989D2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R448 Z448</xm:sqref>
        </x14:conditionalFormatting>
        <x14:conditionalFormatting xmlns:xm="http://schemas.microsoft.com/office/excel/2006/main">
          <x14:cfRule type="cellIs" priority="1346" operator="equal" id="{C100B682-B9BC-4C3D-9ECF-DDD726168AB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47" operator="equal" id="{8FBAB4F6-2AD9-4D6D-9881-7F99FBDDC27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48" operator="equal" id="{933CE4F6-25DD-44A4-B6EF-68C066AF736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W448</xm:sqref>
        </x14:conditionalFormatting>
        <x14:conditionalFormatting xmlns:xm="http://schemas.microsoft.com/office/excel/2006/main">
          <x14:cfRule type="cellIs" priority="1340" operator="equal" id="{31686A20-1147-4C14-A6AE-68E112A9C5A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41" operator="equal" id="{131703CF-9DB6-4F15-B88E-E6A1C00598C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W448</xm:sqref>
        </x14:conditionalFormatting>
        <x14:conditionalFormatting xmlns:xm="http://schemas.microsoft.com/office/excel/2006/main">
          <x14:cfRule type="cellIs" priority="1331" operator="equal" id="{18503CC4-9EBB-4A8C-BC9E-DE2906E9A3E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32" operator="equal" id="{75C0EE1A-8AE7-4CD8-9229-A91E8B8CFC9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33" operator="equal" id="{67D1C854-848B-4B6E-A204-325ED3473275}">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M161</xm:sqref>
        </x14:conditionalFormatting>
        <x14:conditionalFormatting xmlns:xm="http://schemas.microsoft.com/office/excel/2006/main">
          <x14:cfRule type="cellIs" priority="1330" operator="equal" id="{2042CAE1-6FFA-4AD0-8AFC-F0AEE28C4D52}">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M161</xm:sqref>
        </x14:conditionalFormatting>
        <x14:conditionalFormatting xmlns:xm="http://schemas.microsoft.com/office/excel/2006/main">
          <x14:cfRule type="cellIs" priority="1326" operator="equal" id="{FEEDEBF5-3E18-40C9-87A0-A5C113F6CB18}">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27" operator="equal" id="{17398828-3297-4547-94DD-E9DCB1E3120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28" operator="equal" id="{7629FB9C-5807-493E-8B43-739ED59EDB2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29" operator="equal" id="{65865B1F-8914-4266-B3CA-066C023FEB3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M221</xm:sqref>
        </x14:conditionalFormatting>
        <x14:conditionalFormatting xmlns:xm="http://schemas.microsoft.com/office/excel/2006/main">
          <x14:cfRule type="cellIs" priority="1319" operator="equal" id="{775D95B5-D2AF-4640-BEFF-FEE1654FB0B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20" operator="equal" id="{5B3E3B71-06E6-4FD6-905B-9EB640DF98B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21" operator="equal" id="{347A3A92-0803-4C57-8B4E-8683C97A7813}">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M221</xm:sqref>
        </x14:conditionalFormatting>
        <x14:conditionalFormatting xmlns:xm="http://schemas.microsoft.com/office/excel/2006/main">
          <x14:cfRule type="cellIs" priority="1318" operator="equal" id="{7EB28216-755A-4CC9-BD92-3E7866E85403}">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M221</xm:sqref>
        </x14:conditionalFormatting>
        <x14:conditionalFormatting xmlns:xm="http://schemas.microsoft.com/office/excel/2006/main">
          <x14:cfRule type="cellIs" priority="1323" operator="equal" id="{401FE51D-EFDE-48DF-B1F0-F9A0C16AC25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24" operator="equal" id="{566A54B0-58FB-4EA8-8586-F0F57D4DCD7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25" operator="equal" id="{874F4517-61D8-4D92-AB74-E2C1EEC1D723}">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M221</xm:sqref>
        </x14:conditionalFormatting>
        <x14:conditionalFormatting xmlns:xm="http://schemas.microsoft.com/office/excel/2006/main">
          <x14:cfRule type="cellIs" priority="1322" operator="equal" id="{37EDB8AE-2EF0-4586-8E90-F64A3C5928C2}">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M221</xm:sqref>
        </x14:conditionalFormatting>
        <x14:conditionalFormatting xmlns:xm="http://schemas.microsoft.com/office/excel/2006/main">
          <x14:cfRule type="cellIs" priority="1314" operator="equal" id="{81843F35-51D7-4C5C-8F74-DDCFB1FC6CE2}">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15" operator="equal" id="{F5CF435C-F066-44EA-A2B2-244644C4D2E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16" operator="equal" id="{1639FF8C-1427-4ACB-B543-9C96ADE2558F}">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17" operator="equal" id="{464768FA-32ED-4259-B3D7-7B88D271525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M300</xm:sqref>
        </x14:conditionalFormatting>
        <x14:conditionalFormatting xmlns:xm="http://schemas.microsoft.com/office/excel/2006/main">
          <x14:cfRule type="cellIs" priority="1311" operator="equal" id="{89858175-093A-4120-B3C3-9A9C6741604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12" operator="equal" id="{F0C02124-A5F6-4E1F-A913-87AF50429D7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13" operator="equal" id="{F2130E13-654E-45C4-9F58-FF510CD80D6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M300</xm:sqref>
        </x14:conditionalFormatting>
        <x14:conditionalFormatting xmlns:xm="http://schemas.microsoft.com/office/excel/2006/main">
          <x14:cfRule type="cellIs" priority="1310" operator="equal" id="{E9C9106B-82BA-495F-860C-A6361EFE3408}">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M300</xm:sqref>
        </x14:conditionalFormatting>
        <x14:conditionalFormatting xmlns:xm="http://schemas.microsoft.com/office/excel/2006/main">
          <x14:cfRule type="cellIs" priority="1306" operator="equal" id="{7C14391B-070F-4C27-96B2-338B01B2F7F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07" operator="equal" id="{EBDEA8BA-5E9D-468D-83DA-3E818BF41DF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308" operator="equal" id="{05270B17-E857-473A-A464-66E5900375F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09" operator="equal" id="{DC74D518-0F2F-410F-897A-311AE6DBD01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M437</xm:sqref>
        </x14:conditionalFormatting>
        <x14:conditionalFormatting xmlns:xm="http://schemas.microsoft.com/office/excel/2006/main">
          <x14:cfRule type="cellIs" priority="1305" operator="equal" id="{A352B5D7-B80F-4DF0-96AF-46B8318AD466}">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O437</xm:sqref>
        </x14:conditionalFormatting>
        <x14:conditionalFormatting xmlns:xm="http://schemas.microsoft.com/office/excel/2006/main">
          <x14:cfRule type="cellIs" priority="1303" operator="equal" id="{708E033D-F1E9-45D1-BFDA-41315F170B3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R437</xm:sqref>
        </x14:conditionalFormatting>
        <x14:conditionalFormatting xmlns:xm="http://schemas.microsoft.com/office/excel/2006/main">
          <x14:cfRule type="cellIs" priority="1304" operator="equal" id="{400860FE-2E41-4824-8018-E1074DD188D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R437</xm:sqref>
        </x14:conditionalFormatting>
        <x14:conditionalFormatting xmlns:xm="http://schemas.microsoft.com/office/excel/2006/main">
          <x14:cfRule type="cellIs" priority="1299" operator="equal" id="{AD42EC0E-9C6D-4691-BE90-4068FE3732D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00" operator="equal" id="{A5D03CF6-3309-4D13-A585-A776B23C791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01" operator="equal" id="{A880486E-6134-45BC-90BB-BF1AE209E91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02" operator="equal" id="{037A4C24-B607-48DD-8C18-B21679334B0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O437</xm:sqref>
        </x14:conditionalFormatting>
        <x14:conditionalFormatting xmlns:xm="http://schemas.microsoft.com/office/excel/2006/main">
          <x14:cfRule type="cellIs" priority="1297" operator="equal" id="{EB4C66FD-BB71-4C36-AF3A-86FAE6B3ED9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98" operator="equal" id="{4B858850-9F1C-4858-AED5-1CAD03D1ED3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R437</xm:sqref>
        </x14:conditionalFormatting>
        <x14:conditionalFormatting xmlns:xm="http://schemas.microsoft.com/office/excel/2006/main">
          <x14:cfRule type="cellIs" priority="1245" operator="equal" id="{86035C21-31F5-452F-B37D-41B6579B6DE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46" operator="equal" id="{D6B19046-044F-4491-88C2-B33BBD96F79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47" operator="equal" id="{B06BC1CE-1718-413E-B328-B4694029BB1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48" operator="equal" id="{4C40AC61-519D-4DA2-BF22-8288FDE8E4A3}">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M13</xm:sqref>
        </x14:conditionalFormatting>
        <x14:conditionalFormatting xmlns:xm="http://schemas.microsoft.com/office/excel/2006/main">
          <x14:cfRule type="cellIs" priority="1244" operator="equal" id="{96D12DE8-DB9A-40F5-B0D4-78BBB22805ED}">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O13</xm:sqref>
        </x14:conditionalFormatting>
        <x14:conditionalFormatting xmlns:xm="http://schemas.microsoft.com/office/excel/2006/main">
          <x14:cfRule type="cellIs" priority="1242" operator="equal" id="{60B4D7F1-817D-4C84-B3A2-1E7592E5AB6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Z13 W13 R13</xm:sqref>
        </x14:conditionalFormatting>
        <x14:conditionalFormatting xmlns:xm="http://schemas.microsoft.com/office/excel/2006/main">
          <x14:cfRule type="cellIs" priority="1243" operator="equal" id="{58899462-1AF1-4D89-9F24-5F480619EDE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R13 Z13</xm:sqref>
        </x14:conditionalFormatting>
        <x14:conditionalFormatting xmlns:xm="http://schemas.microsoft.com/office/excel/2006/main">
          <x14:cfRule type="cellIs" priority="1235" operator="equal" id="{B6A26E73-4211-496E-AD26-AFCE2CE598D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236" operator="equal" id="{68BB3897-8BA7-4389-AABD-D8A9DCA17A6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37" operator="equal" id="{92C5C97F-1947-4A74-BB47-C0B6BCC84D5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38" operator="equal" id="{90F1ED57-270A-4088-8D50-04F40AB8075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O13</xm:sqref>
        </x14:conditionalFormatting>
        <x14:conditionalFormatting xmlns:xm="http://schemas.microsoft.com/office/excel/2006/main">
          <x14:cfRule type="cellIs" priority="1233" operator="equal" id="{3FB26E30-BD95-4D23-8A48-7D62BD72AA3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34" operator="equal" id="{12C1C946-71DF-4589-AA09-0FFDA16CC9C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R13 Z13</xm:sqref>
        </x14:conditionalFormatting>
        <x14:conditionalFormatting xmlns:xm="http://schemas.microsoft.com/office/excel/2006/main">
          <x14:cfRule type="cellIs" priority="1239" operator="equal" id="{4C279FB7-A615-41CB-8768-F01A7EA89F6C}">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40" operator="equal" id="{EDC4E5DD-C76B-43A7-81AD-DD0F8CB9C55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41" operator="equal" id="{696FDD50-D55A-4956-80B8-EC6784F5FF6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W13</xm:sqref>
        </x14:conditionalFormatting>
        <x14:conditionalFormatting xmlns:xm="http://schemas.microsoft.com/office/excel/2006/main">
          <x14:cfRule type="cellIs" priority="1229" operator="equal" id="{15E1E7F1-FEA2-42EB-BEEC-5FB1AAC4CA11}">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30" operator="equal" id="{922A0E82-2435-4D79-A0E2-BFBC7B5A3BC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31" operator="equal" id="{6FAEA1D8-BC36-4D47-9029-8FD8D25F22A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32" operator="equal" id="{85E661AE-1ACE-455E-A863-BA83733FD1F3}">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M42</xm:sqref>
        </x14:conditionalFormatting>
        <x14:conditionalFormatting xmlns:xm="http://schemas.microsoft.com/office/excel/2006/main">
          <x14:cfRule type="cellIs" priority="1228" operator="equal" id="{626FD4AF-FF60-429E-862B-CBCA2F1CA8AE}">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O42</xm:sqref>
        </x14:conditionalFormatting>
        <x14:conditionalFormatting xmlns:xm="http://schemas.microsoft.com/office/excel/2006/main">
          <x14:cfRule type="cellIs" priority="1226" operator="equal" id="{8EE36A51-7372-4110-9B02-B11A8958142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Z42 W42 R42</xm:sqref>
        </x14:conditionalFormatting>
        <x14:conditionalFormatting xmlns:xm="http://schemas.microsoft.com/office/excel/2006/main">
          <x14:cfRule type="cellIs" priority="1227" operator="equal" id="{EB177C7A-8905-45C0-A6A9-A37C1EA2270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R42 Z42</xm:sqref>
        </x14:conditionalFormatting>
        <x14:conditionalFormatting xmlns:xm="http://schemas.microsoft.com/office/excel/2006/main">
          <x14:cfRule type="cellIs" priority="1219" operator="equal" id="{63159D59-F550-4AB9-B587-C785FA607CA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220" operator="equal" id="{088AD42D-7E41-440F-A7AF-F30AF8BB8AC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21" operator="equal" id="{EE900D4C-DB54-430E-B85F-FFFC5CDEE48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22" operator="equal" id="{9C3F2324-A6DC-46F5-85BB-57C78705055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O42</xm:sqref>
        </x14:conditionalFormatting>
        <x14:conditionalFormatting xmlns:xm="http://schemas.microsoft.com/office/excel/2006/main">
          <x14:cfRule type="cellIs" priority="1217" operator="equal" id="{62FCC757-F8E7-429E-BB30-DDEBC1264E1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18" operator="equal" id="{417A79CA-45A4-4B42-8E3B-66EACD327A7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R42 Z42</xm:sqref>
        </x14:conditionalFormatting>
        <x14:conditionalFormatting xmlns:xm="http://schemas.microsoft.com/office/excel/2006/main">
          <x14:cfRule type="cellIs" priority="1223" operator="equal" id="{72C2D52F-1732-423F-90BD-1855485A01E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24" operator="equal" id="{4BD5F797-6AA1-41D3-A447-C2E26CE4368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25" operator="equal" id="{FA38AD94-88F5-4BAC-99C4-9C9475B5874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W42</xm:sqref>
        </x14:conditionalFormatting>
        <x14:conditionalFormatting xmlns:xm="http://schemas.microsoft.com/office/excel/2006/main">
          <x14:cfRule type="cellIs" priority="1213" operator="equal" id="{DD20B997-9052-4D2B-9C43-05A550C5B4A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14" operator="equal" id="{9F8ACDDA-B3A4-4A09-B5B2-1507BD31EFC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15" operator="equal" id="{59119F7C-4CB4-40D1-A023-B3E6151FC22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16" operator="equal" id="{410C3DD6-0382-41EB-B84D-0B893C21505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M73</xm:sqref>
        </x14:conditionalFormatting>
        <x14:conditionalFormatting xmlns:xm="http://schemas.microsoft.com/office/excel/2006/main">
          <x14:cfRule type="cellIs" priority="1212" operator="equal" id="{5CD87973-DDC2-42A0-8F87-213D690FFABD}">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O73</xm:sqref>
        </x14:conditionalFormatting>
        <x14:conditionalFormatting xmlns:xm="http://schemas.microsoft.com/office/excel/2006/main">
          <x14:cfRule type="cellIs" priority="1210" operator="equal" id="{880AD216-B9E2-4F23-85FD-55D55D116942}">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Z73 W73 R73</xm:sqref>
        </x14:conditionalFormatting>
        <x14:conditionalFormatting xmlns:xm="http://schemas.microsoft.com/office/excel/2006/main">
          <x14:cfRule type="cellIs" priority="1211" operator="equal" id="{4355A127-AA68-442D-9002-CA479DD664B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R73 Z73</xm:sqref>
        </x14:conditionalFormatting>
        <x14:conditionalFormatting xmlns:xm="http://schemas.microsoft.com/office/excel/2006/main">
          <x14:cfRule type="cellIs" priority="1203" operator="equal" id="{57088B49-D776-4719-A4DF-58A17D8AE99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204" operator="equal" id="{113B9E95-F6F9-44DB-BC29-FFBB4488D2F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205" operator="equal" id="{89157779-DB64-41A3-9ACD-3C478F21ADA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06" operator="equal" id="{34B1F3A8-5819-415C-A916-B32D51D5011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O73</xm:sqref>
        </x14:conditionalFormatting>
        <x14:conditionalFormatting xmlns:xm="http://schemas.microsoft.com/office/excel/2006/main">
          <x14:cfRule type="cellIs" priority="1201" operator="equal" id="{505D82DC-40B3-499B-A67C-CC9D75892A0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02" operator="equal" id="{3CE88100-6B7A-4DD6-8FAC-9EACB3DEEB8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R73 Z73</xm:sqref>
        </x14:conditionalFormatting>
        <x14:conditionalFormatting xmlns:xm="http://schemas.microsoft.com/office/excel/2006/main">
          <x14:cfRule type="cellIs" priority="1207" operator="equal" id="{819CC333-5889-4337-988D-43B8E9A9BB1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08" operator="equal" id="{BDE5E108-4110-4DBF-85DE-11F02E02D25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09" operator="equal" id="{2789B416-8754-41A0-B860-DA923F139F5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W73</xm:sqref>
        </x14:conditionalFormatting>
        <x14:conditionalFormatting xmlns:xm="http://schemas.microsoft.com/office/excel/2006/main">
          <x14:cfRule type="cellIs" priority="1197" operator="equal" id="{264951E8-64C0-4BE0-A89D-24DD096FAB5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98" operator="equal" id="{02D26820-A375-483E-B3D2-250816E6B11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99" operator="equal" id="{2ADD3356-764A-4124-A820-0A1F39B35C0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00" operator="equal" id="{8D5DB1E9-F5CA-48A8-A8E7-5E0FDAB4A3D6}">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M105</xm:sqref>
        </x14:conditionalFormatting>
        <x14:conditionalFormatting xmlns:xm="http://schemas.microsoft.com/office/excel/2006/main">
          <x14:cfRule type="cellIs" priority="1196" operator="equal" id="{62C22C11-E8D9-4EF8-9FDE-2DCA18856066}">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O105</xm:sqref>
        </x14:conditionalFormatting>
        <x14:conditionalFormatting xmlns:xm="http://schemas.microsoft.com/office/excel/2006/main">
          <x14:cfRule type="cellIs" priority="1194" operator="equal" id="{3F250E41-BAC1-45AA-BF68-9F7EA1F3CF5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Z105 W105 R105</xm:sqref>
        </x14:conditionalFormatting>
        <x14:conditionalFormatting xmlns:xm="http://schemas.microsoft.com/office/excel/2006/main">
          <x14:cfRule type="cellIs" priority="1195" operator="equal" id="{B6BCB4DC-3819-4DF8-96EC-83986D9E0D3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R105 Z105</xm:sqref>
        </x14:conditionalFormatting>
        <x14:conditionalFormatting xmlns:xm="http://schemas.microsoft.com/office/excel/2006/main">
          <x14:cfRule type="cellIs" priority="1187" operator="equal" id="{B505AD95-243C-4C73-9983-BA74A11CE56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88" operator="equal" id="{2DF1ECF1-F6FA-455E-B1DF-1371E3133AA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89" operator="equal" id="{C74F9ADB-6822-43EF-9BA8-E4F6E2CE0D7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90" operator="equal" id="{DE3992DA-911A-4CFE-8109-2114519EFFF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O105</xm:sqref>
        </x14:conditionalFormatting>
        <x14:conditionalFormatting xmlns:xm="http://schemas.microsoft.com/office/excel/2006/main">
          <x14:cfRule type="cellIs" priority="1185" operator="equal" id="{D11A82D9-8628-4D0C-A74B-3F36D2B9B49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86" operator="equal" id="{05DF5169-53A7-4015-A359-AB79D5955E9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R105 Z105</xm:sqref>
        </x14:conditionalFormatting>
        <x14:conditionalFormatting xmlns:xm="http://schemas.microsoft.com/office/excel/2006/main">
          <x14:cfRule type="cellIs" priority="1191" operator="equal" id="{D14733CF-04FC-437F-983B-9575B8425D2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92" operator="equal" id="{A272726B-9857-4DC6-A004-FB5CEE730FC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93" operator="equal" id="{AD56A2D6-4C3B-4D7D-89D0-AB76FB77273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W105</xm:sqref>
        </x14:conditionalFormatting>
        <x14:conditionalFormatting xmlns:xm="http://schemas.microsoft.com/office/excel/2006/main">
          <x14:cfRule type="cellIs" priority="1181" operator="equal" id="{D691E246-3EF7-4079-8418-18A4D92CE27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82" operator="equal" id="{6FD4773E-CF28-40A1-B4EA-8D7A26E249D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83" operator="equal" id="{11791B02-D522-4F0B-AA57-016FD58F919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84" operator="equal" id="{1D72E34D-2A48-4522-85A4-C5CE935F5DB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M134</xm:sqref>
        </x14:conditionalFormatting>
        <x14:conditionalFormatting xmlns:xm="http://schemas.microsoft.com/office/excel/2006/main">
          <x14:cfRule type="cellIs" priority="1180" operator="equal" id="{26D90071-C528-4E2D-962F-6EA7D61F4659}">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O134</xm:sqref>
        </x14:conditionalFormatting>
        <x14:conditionalFormatting xmlns:xm="http://schemas.microsoft.com/office/excel/2006/main">
          <x14:cfRule type="cellIs" priority="1178" operator="equal" id="{069919B0-2455-4CB0-8382-3EFFA535610C}">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Z134 W134 R134</xm:sqref>
        </x14:conditionalFormatting>
        <x14:conditionalFormatting xmlns:xm="http://schemas.microsoft.com/office/excel/2006/main">
          <x14:cfRule type="cellIs" priority="1179" operator="equal" id="{51D61B9F-9762-427E-9AD4-EB9B6EB651D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R134 Z134</xm:sqref>
        </x14:conditionalFormatting>
        <x14:conditionalFormatting xmlns:xm="http://schemas.microsoft.com/office/excel/2006/main">
          <x14:cfRule type="cellIs" priority="1171" operator="equal" id="{870B9BAA-1306-411B-9C49-0B5D010222A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72" operator="equal" id="{AEE20A8D-F1C9-45B7-88AA-F1E9FE541DE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73" operator="equal" id="{0FB86B9A-1069-4AAD-9814-2219FCC16F0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74" operator="equal" id="{F64CD668-8F8D-4958-BD8C-3063BDD435A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O134</xm:sqref>
        </x14:conditionalFormatting>
        <x14:conditionalFormatting xmlns:xm="http://schemas.microsoft.com/office/excel/2006/main">
          <x14:cfRule type="cellIs" priority="1169" operator="equal" id="{6E062324-23B0-4187-AA53-058D444A8AD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70" operator="equal" id="{3671D5B6-E4FF-4326-AE3D-5B29FCE314F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R134 Z134</xm:sqref>
        </x14:conditionalFormatting>
        <x14:conditionalFormatting xmlns:xm="http://schemas.microsoft.com/office/excel/2006/main">
          <x14:cfRule type="cellIs" priority="1175" operator="equal" id="{17F03C4D-6AB6-4572-9ACA-A8FB59A969A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76" operator="equal" id="{7402A5D1-94B3-4B4B-ABBE-94A57E476AF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77" operator="equal" id="{6D30CBE7-DE02-4D1C-AA8F-72B16C88FCE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W134</xm:sqref>
        </x14:conditionalFormatting>
        <x14:conditionalFormatting xmlns:xm="http://schemas.microsoft.com/office/excel/2006/main">
          <x14:cfRule type="cellIs" priority="1165" operator="equal" id="{3D26DA40-C098-4AC1-914F-91971A58912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66" operator="equal" id="{EBB5291E-A853-45DA-94E7-DF9AE1912EA6}">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67" operator="equal" id="{5006A62E-5263-4095-9DED-0FED54A7E67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68" operator="equal" id="{0BACCD08-6D05-47BE-B9A0-6A3A7578125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M162</xm:sqref>
        </x14:conditionalFormatting>
        <x14:conditionalFormatting xmlns:xm="http://schemas.microsoft.com/office/excel/2006/main">
          <x14:cfRule type="cellIs" priority="1164" operator="equal" id="{D4A18997-94BB-4760-BA42-13433E09823C}">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O162</xm:sqref>
        </x14:conditionalFormatting>
        <x14:conditionalFormatting xmlns:xm="http://schemas.microsoft.com/office/excel/2006/main">
          <x14:cfRule type="cellIs" priority="1162" operator="equal" id="{67F633B6-CAE5-4811-B59B-B5C99A3A5C0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Z162 W162 R162</xm:sqref>
        </x14:conditionalFormatting>
        <x14:conditionalFormatting xmlns:xm="http://schemas.microsoft.com/office/excel/2006/main">
          <x14:cfRule type="cellIs" priority="1163" operator="equal" id="{3E948D9F-A9B6-46F2-A710-CCB60BD993F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R162 Z162</xm:sqref>
        </x14:conditionalFormatting>
        <x14:conditionalFormatting xmlns:xm="http://schemas.microsoft.com/office/excel/2006/main">
          <x14:cfRule type="cellIs" priority="1155" operator="equal" id="{5488D253-C1C7-44B5-A8FF-D1646E3688A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56" operator="equal" id="{E66AF550-D7C8-4CD0-B4E0-2CEA553ED62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57" operator="equal" id="{8FA18A05-12AC-4778-934B-6C1FA7152A7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58" operator="equal" id="{D0E45910-886D-4A48-AE7C-F6F284A4495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O162</xm:sqref>
        </x14:conditionalFormatting>
        <x14:conditionalFormatting xmlns:xm="http://schemas.microsoft.com/office/excel/2006/main">
          <x14:cfRule type="cellIs" priority="1153" operator="equal" id="{304C7363-E162-47C8-863A-AB0A764F630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54" operator="equal" id="{BDD1FF4B-2BA2-4B87-9F3D-D3346F52698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R162 Z162</xm:sqref>
        </x14:conditionalFormatting>
        <x14:conditionalFormatting xmlns:xm="http://schemas.microsoft.com/office/excel/2006/main">
          <x14:cfRule type="cellIs" priority="1159" operator="equal" id="{45977062-2C10-4AB9-8325-DC0CF9DEA6D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60" operator="equal" id="{157CF96C-8D67-4937-877A-E814158416B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61" operator="equal" id="{C6D287C6-2C9C-4C9E-BC71-C7F0F914463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W162</xm:sqref>
        </x14:conditionalFormatting>
        <x14:conditionalFormatting xmlns:xm="http://schemas.microsoft.com/office/excel/2006/main">
          <x14:cfRule type="cellIs" priority="1149" operator="equal" id="{31CFC561-2142-475C-B33A-97FAA9FFCB5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50" operator="equal" id="{68C91718-BA25-42D6-87BD-04396068AD2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51" operator="equal" id="{5991EC6B-526C-44B4-8DE0-8C59FEF1F9F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52" operator="equal" id="{107B22C9-72C1-449E-B977-20EC14991A7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M190</xm:sqref>
        </x14:conditionalFormatting>
        <x14:conditionalFormatting xmlns:xm="http://schemas.microsoft.com/office/excel/2006/main">
          <x14:cfRule type="cellIs" priority="1148" operator="equal" id="{C0105EC8-6BCF-406A-A627-9BB93B0ADF9D}">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O190</xm:sqref>
        </x14:conditionalFormatting>
        <x14:conditionalFormatting xmlns:xm="http://schemas.microsoft.com/office/excel/2006/main">
          <x14:cfRule type="cellIs" priority="1146" operator="equal" id="{5ABC887D-591B-42AE-B098-7E204E78482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Z190 W190 R190</xm:sqref>
        </x14:conditionalFormatting>
        <x14:conditionalFormatting xmlns:xm="http://schemas.microsoft.com/office/excel/2006/main">
          <x14:cfRule type="cellIs" priority="1147" operator="equal" id="{96CB88E7-1F51-4092-B3AF-A01A1A46622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R190 Z190</xm:sqref>
        </x14:conditionalFormatting>
        <x14:conditionalFormatting xmlns:xm="http://schemas.microsoft.com/office/excel/2006/main">
          <x14:cfRule type="cellIs" priority="1139" operator="equal" id="{A2BD4B31-8D7E-4127-9F8F-4061AB39532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40" operator="equal" id="{CE5358E7-7EE7-4357-8849-8E2C2BA970D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41" operator="equal" id="{CBF92B8E-C92F-452F-813D-DCF19DC9DB0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42" operator="equal" id="{441BFDD6-C564-49C0-8E82-6FA410FC474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O190</xm:sqref>
        </x14:conditionalFormatting>
        <x14:conditionalFormatting xmlns:xm="http://schemas.microsoft.com/office/excel/2006/main">
          <x14:cfRule type="cellIs" priority="1137" operator="equal" id="{F3184EC1-8838-4C41-8AC1-74D45BBD690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38" operator="equal" id="{955B448C-8EC8-4183-9B56-18F092BD6DC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R190 Z190</xm:sqref>
        </x14:conditionalFormatting>
        <x14:conditionalFormatting xmlns:xm="http://schemas.microsoft.com/office/excel/2006/main">
          <x14:cfRule type="cellIs" priority="1143" operator="equal" id="{E5EC9F55-57B5-4063-BD5F-E9AB5C32C21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44" operator="equal" id="{CC6E4F60-A4C5-488F-AAA5-B2E09F59A44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45" operator="equal" id="{207EBE99-5CEA-40BA-94E8-6858BD1A0A9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W190</xm:sqref>
        </x14:conditionalFormatting>
        <x14:conditionalFormatting xmlns:xm="http://schemas.microsoft.com/office/excel/2006/main">
          <x14:cfRule type="cellIs" priority="1136" operator="equal" id="{D9A3C2F5-2BA5-4A3A-8A28-5BE2B09D9D6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M250</xm:sqref>
        </x14:conditionalFormatting>
        <x14:conditionalFormatting xmlns:xm="http://schemas.microsoft.com/office/excel/2006/main">
          <x14:cfRule type="cellIs" priority="1132" operator="equal" id="{ACE425BE-E717-4B62-9275-AD957F62864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33" operator="equal" id="{EE071A64-CAFB-4E0B-AD6F-286F5C0CFAF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34" operator="equal" id="{0258A8DA-B743-401C-A8DF-D03FDC7C298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35" operator="equal" id="{369C622B-2DF9-4BAF-907D-3299B98E218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M250</xm:sqref>
        </x14:conditionalFormatting>
        <x14:conditionalFormatting xmlns:xm="http://schemas.microsoft.com/office/excel/2006/main">
          <x14:cfRule type="cellIs" priority="1131" operator="equal" id="{3FF8EA04-57EE-407D-85B3-5FAEAD44EAA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O250</xm:sqref>
        </x14:conditionalFormatting>
        <x14:conditionalFormatting xmlns:xm="http://schemas.microsoft.com/office/excel/2006/main">
          <x14:cfRule type="cellIs" priority="1129" operator="equal" id="{C7D75B3E-E536-4F5F-A969-77BD2BFFEA4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Z250 W250 R250</xm:sqref>
        </x14:conditionalFormatting>
        <x14:conditionalFormatting xmlns:xm="http://schemas.microsoft.com/office/excel/2006/main">
          <x14:cfRule type="cellIs" priority="1130" operator="equal" id="{8306FEC2-BA92-4914-8D9E-539BF23C957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R250 Z250</xm:sqref>
        </x14:conditionalFormatting>
        <x14:conditionalFormatting xmlns:xm="http://schemas.microsoft.com/office/excel/2006/main">
          <x14:cfRule type="cellIs" priority="1122" operator="equal" id="{42D35157-CB75-4FC9-BFB0-3EA86B4973D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23" operator="equal" id="{D8E90D0E-E80B-4789-ABB5-532E3620FB3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24" operator="equal" id="{60020F13-0811-4189-907E-FDC3CFA6F8B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25" operator="equal" id="{A414E63F-9EF0-468A-ACB1-F979666683A0}">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O250</xm:sqref>
        </x14:conditionalFormatting>
        <x14:conditionalFormatting xmlns:xm="http://schemas.microsoft.com/office/excel/2006/main">
          <x14:cfRule type="cellIs" priority="1120" operator="equal" id="{8694128B-E3FB-4826-8DDB-644BC8C51C0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21" operator="equal" id="{E460B246-E52D-4792-AC7D-14DD2E3120E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R250 Z250</xm:sqref>
        </x14:conditionalFormatting>
        <x14:conditionalFormatting xmlns:xm="http://schemas.microsoft.com/office/excel/2006/main">
          <x14:cfRule type="cellIs" priority="1126" operator="equal" id="{5911E01D-C2EC-4155-9840-5BF1E209E5D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27" operator="equal" id="{F8F8FBCC-4B86-42AB-B311-6C2B2E6D6A2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28" operator="equal" id="{DE8D860F-A7EF-4CF8-85D3-E00045356C5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W250</xm:sqref>
        </x14:conditionalFormatting>
        <x14:conditionalFormatting xmlns:xm="http://schemas.microsoft.com/office/excel/2006/main">
          <x14:cfRule type="cellIs" priority="1119" operator="equal" id="{B1C553DF-56C5-449B-A0D7-4BD65DA41F37}">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M301</xm:sqref>
        </x14:conditionalFormatting>
        <x14:conditionalFormatting xmlns:xm="http://schemas.microsoft.com/office/excel/2006/main">
          <x14:cfRule type="cellIs" priority="1115" operator="equal" id="{11556227-8813-4B9C-9A3D-4E530CB07CC8}">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16" operator="equal" id="{7B55930A-0170-43E4-83FC-6BE604A2EDC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17" operator="equal" id="{82FA4ED0-F540-4762-A61E-25965C520E5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18" operator="equal" id="{2AB6A16D-CB3C-4CEE-B3F4-BF6DAA631AB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M301</xm:sqref>
        </x14:conditionalFormatting>
        <x14:conditionalFormatting xmlns:xm="http://schemas.microsoft.com/office/excel/2006/main">
          <x14:cfRule type="cellIs" priority="1114" operator="equal" id="{2B942B25-C150-4969-AA8A-CDB87EE0D16E}">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O301</xm:sqref>
        </x14:conditionalFormatting>
        <x14:conditionalFormatting xmlns:xm="http://schemas.microsoft.com/office/excel/2006/main">
          <x14:cfRule type="cellIs" priority="1112" operator="equal" id="{3D135358-55C6-4426-9C2F-1EDBD01613A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Z301 W301 R301</xm:sqref>
        </x14:conditionalFormatting>
        <x14:conditionalFormatting xmlns:xm="http://schemas.microsoft.com/office/excel/2006/main">
          <x14:cfRule type="cellIs" priority="1113" operator="equal" id="{9610DA52-5726-4C17-9BD4-BE6A5D3866F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R301 Z301</xm:sqref>
        </x14:conditionalFormatting>
        <x14:conditionalFormatting xmlns:xm="http://schemas.microsoft.com/office/excel/2006/main">
          <x14:cfRule type="cellIs" priority="1105" operator="equal" id="{7E6EAB45-78E0-4C32-B0D9-CD1556E776C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06" operator="equal" id="{C6315093-807D-4AC0-8A6D-37BEDD50821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07" operator="equal" id="{D5A18EC8-304E-4FCB-A007-0C947D54E9B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08" operator="equal" id="{7EAB9FA6-20D8-49BD-AA46-875E4476417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O301</xm:sqref>
        </x14:conditionalFormatting>
        <x14:conditionalFormatting xmlns:xm="http://schemas.microsoft.com/office/excel/2006/main">
          <x14:cfRule type="cellIs" priority="1103" operator="equal" id="{2B80CBA8-A940-4391-A378-A7741FFDF00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04" operator="equal" id="{3AA8723D-3101-4BFF-907D-E94885F3701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R301 Z301</xm:sqref>
        </x14:conditionalFormatting>
        <x14:conditionalFormatting xmlns:xm="http://schemas.microsoft.com/office/excel/2006/main">
          <x14:cfRule type="cellIs" priority="1109" operator="equal" id="{3351ECE9-5E58-44F2-A5D2-4D57B83286E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10" operator="equal" id="{A4A66D98-E44E-44CB-A19C-7C7010CD722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11" operator="equal" id="{7207287E-FA0F-430E-A98E-78485F7689E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W301</xm:sqref>
        </x14:conditionalFormatting>
        <x14:conditionalFormatting xmlns:xm="http://schemas.microsoft.com/office/excel/2006/main">
          <x14:cfRule type="cellIs" priority="1102" operator="equal" id="{E37A21B4-E9CC-49A7-B109-18F70B924DF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M330</xm:sqref>
        </x14:conditionalFormatting>
        <x14:conditionalFormatting xmlns:xm="http://schemas.microsoft.com/office/excel/2006/main">
          <x14:cfRule type="cellIs" priority="1098" operator="equal" id="{57A2577D-9BB9-4488-87A5-7E39D24E3FD2}">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99" operator="equal" id="{8A173FC0-2BCE-4C21-A39C-1ECCA648AA9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100" operator="equal" id="{A10E5B9B-2D19-43EC-8650-542210168DB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01" operator="equal" id="{2BF1BC3D-E5BF-47CB-AD31-791A1E35530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M330</xm:sqref>
        </x14:conditionalFormatting>
        <x14:conditionalFormatting xmlns:xm="http://schemas.microsoft.com/office/excel/2006/main">
          <x14:cfRule type="cellIs" priority="1097" operator="equal" id="{B94B826D-F528-4ED0-A982-035184E9B7B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O330</xm:sqref>
        </x14:conditionalFormatting>
        <x14:conditionalFormatting xmlns:xm="http://schemas.microsoft.com/office/excel/2006/main">
          <x14:cfRule type="cellIs" priority="1095" operator="equal" id="{C9C1B6BC-9D03-4952-8F52-B2C06E19EF5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Z330 W330 R330</xm:sqref>
        </x14:conditionalFormatting>
        <x14:conditionalFormatting xmlns:xm="http://schemas.microsoft.com/office/excel/2006/main">
          <x14:cfRule type="cellIs" priority="1096" operator="equal" id="{C490E47C-FBEA-4B05-835B-DFC15F4E8BA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R330 Z330</xm:sqref>
        </x14:conditionalFormatting>
        <x14:conditionalFormatting xmlns:xm="http://schemas.microsoft.com/office/excel/2006/main">
          <x14:cfRule type="cellIs" priority="1088" operator="equal" id="{2B67B2E6-4AB7-4F9A-A79E-64DEC17B0F3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89" operator="equal" id="{715CD78B-2EC3-4617-A847-423D393952A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90" operator="equal" id="{09CDBC62-F42F-4D5B-8B62-DE349548FA5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91" operator="equal" id="{0BD61BA0-2687-4826-B9C1-0B7736F633F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O330</xm:sqref>
        </x14:conditionalFormatting>
        <x14:conditionalFormatting xmlns:xm="http://schemas.microsoft.com/office/excel/2006/main">
          <x14:cfRule type="cellIs" priority="1086" operator="equal" id="{2C0A0DFC-7CD2-4321-AA16-CF9DA9F9144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87" operator="equal" id="{16508997-A2A5-4BAE-BD16-9F67E1F4F1D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R330 Z330</xm:sqref>
        </x14:conditionalFormatting>
        <x14:conditionalFormatting xmlns:xm="http://schemas.microsoft.com/office/excel/2006/main">
          <x14:cfRule type="cellIs" priority="1092" operator="equal" id="{8DD6DED0-4CA8-45DE-AE5E-9C593BEA387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93" operator="equal" id="{13F97AFA-218A-42FD-AA35-E15AC4FDBFE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94" operator="equal" id="{7CDB2FEA-EBE1-43E8-B29B-0D339D0FFC3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W330</xm:sqref>
        </x14:conditionalFormatting>
        <x14:conditionalFormatting xmlns:xm="http://schemas.microsoft.com/office/excel/2006/main">
          <x14:cfRule type="cellIs" priority="1061" operator="equal" id="{106F04A8-6D4E-481C-B122-0A8D9F644AB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62" operator="equal" id="{F6CCD3DE-9FA1-4233-91D8-618E123E586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63" operator="equal" id="{5D7C4C89-76BD-4F3F-AB1F-87F924C00DF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64" operator="equal" id="{8CBDA442-615B-44AA-BA2B-822E8C793543}">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M222</xm:sqref>
        </x14:conditionalFormatting>
        <x14:conditionalFormatting xmlns:xm="http://schemas.microsoft.com/office/excel/2006/main">
          <x14:cfRule type="cellIs" priority="1060" operator="equal" id="{F77A0712-9C99-4812-A180-8185F25DA7B1}">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O222</xm:sqref>
        </x14:conditionalFormatting>
        <x14:conditionalFormatting xmlns:xm="http://schemas.microsoft.com/office/excel/2006/main">
          <x14:cfRule type="cellIs" priority="1058" operator="equal" id="{CBE3E857-F48B-46FD-ACE6-2E5EA4741123}">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Z222 W222 R222</xm:sqref>
        </x14:conditionalFormatting>
        <x14:conditionalFormatting xmlns:xm="http://schemas.microsoft.com/office/excel/2006/main">
          <x14:cfRule type="cellIs" priority="1059" operator="equal" id="{04801CF0-DA73-41D5-936E-B96CD6A6DF8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R222 Z222</xm:sqref>
        </x14:conditionalFormatting>
        <x14:conditionalFormatting xmlns:xm="http://schemas.microsoft.com/office/excel/2006/main">
          <x14:cfRule type="cellIs" priority="1051" operator="equal" id="{E4D395C6-3575-4248-8B9B-BE4281A3D4B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52" operator="equal" id="{694B2F8B-2314-4D57-AADD-E3E40A9AFDD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53" operator="equal" id="{DE9607AB-65CA-4074-B7E7-AB51155F931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54" operator="equal" id="{E2A7A01D-38C7-4F15-8A91-623AAEB3AC4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O222</xm:sqref>
        </x14:conditionalFormatting>
        <x14:conditionalFormatting xmlns:xm="http://schemas.microsoft.com/office/excel/2006/main">
          <x14:cfRule type="cellIs" priority="1049" operator="equal" id="{097F6C21-A49A-4B4C-B66C-89BA5749A8E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50" operator="equal" id="{6B1BDE8C-7C43-4975-9093-FED1B58DE30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R222 Z222</xm:sqref>
        </x14:conditionalFormatting>
        <x14:conditionalFormatting xmlns:xm="http://schemas.microsoft.com/office/excel/2006/main">
          <x14:cfRule type="cellIs" priority="1055" operator="equal" id="{B7F03B2A-19DA-49DD-A39A-F5BAD6A46E4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56" operator="equal" id="{05B740CE-442F-4696-9259-64DD204B366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57" operator="equal" id="{5CE44E98-BA51-47AA-86AE-C2B41CAEE2A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W222</xm:sqref>
        </x14:conditionalFormatting>
        <x14:conditionalFormatting xmlns:xm="http://schemas.microsoft.com/office/excel/2006/main">
          <x14:cfRule type="cellIs" priority="1045" operator="equal" id="{5909E7F1-CC9A-4324-BDF5-7D11E9C754B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46" operator="equal" id="{8C6C0F6E-51AA-4D4F-8868-0DAEDCE89D7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47" operator="equal" id="{66048BC0-9A94-4217-8877-1978D9A2491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48" operator="equal" id="{C20B476D-DDA9-4E70-81C6-649423063E7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M225</xm:sqref>
        </x14:conditionalFormatting>
        <x14:conditionalFormatting xmlns:xm="http://schemas.microsoft.com/office/excel/2006/main">
          <x14:cfRule type="cellIs" priority="1041" operator="equal" id="{BA9641B2-C641-45A0-93F4-3C410189015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42" operator="equal" id="{44EB9CDC-DF41-487F-85BB-E8F1BB83696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43" operator="equal" id="{9EA1B18F-790A-4FB9-9A51-E4B1A40D826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44" operator="equal" id="{408C617C-6226-4AE6-B287-17B3140F2F7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O225</xm:sqref>
        </x14:conditionalFormatting>
        <x14:conditionalFormatting xmlns:xm="http://schemas.microsoft.com/office/excel/2006/main">
          <x14:cfRule type="cellIs" priority="1039" operator="equal" id="{4DF38FCE-FC46-4110-9553-1FEBB372CB5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40" operator="equal" id="{9E30D9FA-8C6D-49C3-9C76-8DD8F1301AD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R225</xm:sqref>
        </x14:conditionalFormatting>
        <x14:conditionalFormatting xmlns:xm="http://schemas.microsoft.com/office/excel/2006/main">
          <x14:cfRule type="cellIs" priority="1035" operator="equal" id="{CACA4BAE-98EE-444C-8724-9DD6DCFE9BAE}">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36" operator="equal" id="{BBF2E184-E78E-4D37-8CC9-48886AEB761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37" operator="equal" id="{F945F19D-B13F-4DDB-90F4-60D1CA42C3F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38" operator="equal" id="{4E11F375-2101-4F48-9CDF-5A75494400C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M254</xm:sqref>
        </x14:conditionalFormatting>
        <x14:conditionalFormatting xmlns:xm="http://schemas.microsoft.com/office/excel/2006/main">
          <x14:cfRule type="cellIs" priority="1031" operator="equal" id="{7763569C-A27B-4270-B943-44E701AA63C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32" operator="equal" id="{EEE79F8F-78B1-41D8-A624-700A14D7680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33" operator="equal" id="{2C63F652-6ED4-4F2C-91F5-A376F156BE5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34" operator="equal" id="{57609A60-66AE-43FE-8884-B1E71377D29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O254</xm:sqref>
        </x14:conditionalFormatting>
        <x14:conditionalFormatting xmlns:xm="http://schemas.microsoft.com/office/excel/2006/main">
          <x14:cfRule type="cellIs" priority="1029" operator="equal" id="{FEF9FF4F-B442-4050-A461-D7D6CFC337B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30" operator="equal" id="{6245F6D9-B546-4D5F-B7FE-793B5E63F03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R254</xm:sqref>
        </x14:conditionalFormatting>
        <x14:conditionalFormatting xmlns:xm="http://schemas.microsoft.com/office/excel/2006/main">
          <x14:cfRule type="cellIs" priority="1025" operator="equal" id="{5FFEDC32-B58B-41E5-A525-1BCD2B4E1852}">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26" operator="equal" id="{A2442517-5232-48C1-9E1F-EB5A0D86A6A4}">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27" operator="equal" id="{DFAD9503-DCCE-4264-9B13-A032B8A8467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28" operator="equal" id="{025A6632-114B-4386-9850-9CFDFF09819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M334</xm:sqref>
        </x14:conditionalFormatting>
        <x14:conditionalFormatting xmlns:xm="http://schemas.microsoft.com/office/excel/2006/main">
          <x14:cfRule type="cellIs" priority="1021" operator="equal" id="{9E2FC277-15E5-4139-9F91-8E002A6C6C3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22" operator="equal" id="{7C8F3EB6-BD13-41F0-A3E3-7E404EA0019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23" operator="equal" id="{A7DA78E5-F4DC-49A9-9548-521DD239FFE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24" operator="equal" id="{3B3B4B6F-0AF8-4685-AF3C-9C2CD90E65B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M403</xm:sqref>
        </x14:conditionalFormatting>
        <x14:conditionalFormatting xmlns:xm="http://schemas.microsoft.com/office/excel/2006/main">
          <x14:cfRule type="cellIs" priority="1017" operator="equal" id="{F76A92C0-EF10-42E8-B3E4-C757B8C29FB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18" operator="equal" id="{68BCB403-6803-4222-9BAA-F5B54DA7D75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19" operator="equal" id="{BB100F88-4D32-4AEE-A343-C309298A6EB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20" operator="equal" id="{A0E87131-9640-4ECB-9020-CF81380B77C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O403</xm:sqref>
        </x14:conditionalFormatting>
        <x14:conditionalFormatting xmlns:xm="http://schemas.microsoft.com/office/excel/2006/main">
          <x14:cfRule type="cellIs" priority="1015" operator="equal" id="{31550832-5EE2-4574-82CF-6B21D99F347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16" operator="equal" id="{95997040-15B3-4857-B8F9-5A1E2F21F16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R403</xm:sqref>
        </x14:conditionalFormatting>
        <x14:conditionalFormatting xmlns:xm="http://schemas.microsoft.com/office/excel/2006/main">
          <x14:cfRule type="cellIs" priority="1011" operator="equal" id="{64A5BA40-9FC7-41B4-88BB-3A5EB151E661}">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12" operator="equal" id="{22CDD826-CC53-49D9-8563-6492F673FE4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13" operator="equal" id="{4A4CF63B-F76A-41AA-A9F7-FE122DE666B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14" operator="equal" id="{288D26A0-0B10-4EFE-A1B7-F1F729924335}">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M440</xm:sqref>
        </x14:conditionalFormatting>
        <x14:conditionalFormatting xmlns:xm="http://schemas.microsoft.com/office/excel/2006/main">
          <x14:cfRule type="cellIs" priority="1007" operator="equal" id="{B86B11B8-BC8F-4878-B310-E4F6EC22430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08" operator="equal" id="{FAF7EECA-F470-4E16-8CEA-0B21B9618ED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09" operator="equal" id="{849992BA-56E2-4984-9D77-44E2DF3AB0F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10" operator="equal" id="{AB7FBD18-2DED-4772-AC05-3D17ECA4D1E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O440</xm:sqref>
        </x14:conditionalFormatting>
        <x14:conditionalFormatting xmlns:xm="http://schemas.microsoft.com/office/excel/2006/main">
          <x14:cfRule type="cellIs" priority="1005" operator="equal" id="{FF52F10F-3E1A-4BE3-B8F5-EC15CF61486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06" operator="equal" id="{2CAFEC5F-6ED8-4F8C-A45F-6CEA37A9A4F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R440</xm:sqref>
        </x14:conditionalFormatting>
        <x14:conditionalFormatting xmlns:xm="http://schemas.microsoft.com/office/excel/2006/main">
          <x14:cfRule type="cellIs" priority="1001" operator="equal" id="{F83F8ED2-7727-408B-836A-D3363B7E5DD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02" operator="equal" id="{52087266-5973-4B8C-9AC6-79D156B6716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03" operator="equal" id="{D064DB49-6D6D-4E34-A701-55789830BAF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04" operator="equal" id="{EB663C2C-2CA4-4AB6-891D-CE04ACCAAE1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M351</xm:sqref>
        </x14:conditionalFormatting>
        <x14:conditionalFormatting xmlns:xm="http://schemas.microsoft.com/office/excel/2006/main">
          <x14:cfRule type="cellIs" priority="911" operator="equal" id="{7DE84B96-D621-4489-82C9-2917A521F3E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M351</xm:sqref>
        </x14:conditionalFormatting>
        <x14:conditionalFormatting xmlns:xm="http://schemas.microsoft.com/office/excel/2006/main">
          <x14:cfRule type="cellIs" priority="912" operator="equal" id="{244B5EB5-4C8C-4738-9830-BAF0C08BF73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13" operator="equal" id="{6063C3BA-F800-4AAC-AFC0-7D115C697F1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14" operator="equal" id="{0E21EB02-A41B-49EB-8AAA-52D35233EAFC}">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M351</xm:sqref>
        </x14:conditionalFormatting>
        <x14:conditionalFormatting xmlns:xm="http://schemas.microsoft.com/office/excel/2006/main">
          <x14:cfRule type="cellIs" priority="886" operator="equal" id="{3DA2A28B-0084-450E-A230-697308A325C6}">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M349:M350</xm:sqref>
        </x14:conditionalFormatting>
        <x14:conditionalFormatting xmlns:xm="http://schemas.microsoft.com/office/excel/2006/main">
          <x14:cfRule type="cellIs" priority="968" operator="equal" id="{864D5A78-D768-43B0-AE54-F98A9A13DE6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69" operator="equal" id="{D15FE9B6-D5FA-4621-8639-FA5BEBF1245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0" operator="equal" id="{EAF01DF0-6B09-461A-A533-27841248F16D}">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M349</xm:sqref>
        </x14:conditionalFormatting>
        <x14:conditionalFormatting xmlns:xm="http://schemas.microsoft.com/office/excel/2006/main">
          <x14:cfRule type="cellIs" priority="990" operator="equal" id="{8EC21576-FACE-45CA-AE34-5D653375B50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91" operator="equal" id="{F825BEBC-5705-4BA2-882D-28FD283511F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92" operator="equal" id="{83432A0A-042F-4C0B-8A9F-35D54DF60AC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M350</xm:sqref>
        </x14:conditionalFormatting>
        <x14:conditionalFormatting xmlns:xm="http://schemas.microsoft.com/office/excel/2006/main">
          <x14:cfRule type="cellIs" priority="932" operator="equal" id="{E9AC21C7-42F3-41C0-B201-889961A4215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33" operator="equal" id="{2A7E6E8C-FA13-40B5-9437-DB5056BBF3E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34" operator="equal" id="{7FAA9156-9BD4-42E4-9745-85CA66DAF1A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M364</xm:sqref>
        </x14:conditionalFormatting>
        <x14:conditionalFormatting xmlns:xm="http://schemas.microsoft.com/office/excel/2006/main">
          <x14:cfRule type="cellIs" priority="979" operator="equal" id="{AF3D5C6D-EFF9-48D8-9B4E-9337B6B1A86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80" operator="equal" id="{159D7BC8-0EB4-4C05-834D-39F1EE16B836}">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1" operator="equal" id="{C0F8795E-358E-492B-BEB1-FB3D134FEA6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M366:M367 M390</xm:sqref>
        </x14:conditionalFormatting>
        <x14:conditionalFormatting xmlns:xm="http://schemas.microsoft.com/office/excel/2006/main">
          <x14:cfRule type="cellIs" priority="997" operator="equal" id="{498E673C-0DEC-48B5-A32A-DEB6C86A3394}">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98" operator="equal" id="{DE008D3A-CCFA-45AC-96CB-CFF09CC6F39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99" operator="equal" id="{AC101B5F-DB5A-435A-B182-C487F1E41EA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00" operator="equal" id="{35EC8F82-D644-434E-97A8-4876FFC6CF4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O351</xm:sqref>
        </x14:conditionalFormatting>
        <x14:conditionalFormatting xmlns:xm="http://schemas.microsoft.com/office/excel/2006/main">
          <x14:cfRule type="cellIs" priority="907" operator="equal" id="{A497813E-E3C4-4968-8C79-CFC06639DFBA}">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08" operator="equal" id="{3D4670E3-B450-44A3-BAE5-C0F560C69C8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09" operator="equal" id="{2C4CACC4-41BF-4068-AE1A-2FEF4BCD76B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10" operator="equal" id="{EB5B754E-7935-4800-A660-BA9D42A86F8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O351</xm:sqref>
        </x14:conditionalFormatting>
        <x14:conditionalFormatting xmlns:xm="http://schemas.microsoft.com/office/excel/2006/main">
          <x14:cfRule type="cellIs" priority="964" operator="equal" id="{915D41D8-A178-49D9-899A-8680D874B07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65" operator="equal" id="{8A034E55-C4EF-495D-BB86-A29F5D3EB7F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66" operator="equal" id="{E101AC9B-81E0-4619-B752-79E1575278B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67" operator="equal" id="{DF580D70-4349-47FB-B67A-9C24BA58DF6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O349</xm:sqref>
        </x14:conditionalFormatting>
        <x14:conditionalFormatting xmlns:xm="http://schemas.microsoft.com/office/excel/2006/main">
          <x14:cfRule type="cellIs" priority="986" operator="equal" id="{A5F9D6F8-6D26-4E0C-8758-A06F7B16DAE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87" operator="equal" id="{224CD235-E9C4-480B-A0BA-26E83767F56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88" operator="equal" id="{8184BC26-626E-4FA0-ABDF-286DA009FA7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9" operator="equal" id="{EFB1EA82-602A-4CE7-9BBC-D7C88A5EDAA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O350</xm:sqref>
        </x14:conditionalFormatting>
        <x14:conditionalFormatting xmlns:xm="http://schemas.microsoft.com/office/excel/2006/main">
          <x14:cfRule type="cellIs" priority="928" operator="equal" id="{A174502C-F242-464E-805B-7F0D29A0CC4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29" operator="equal" id="{C8B4F567-9838-4B32-AC3A-5C912EDBFCB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30" operator="equal" id="{D16205B3-9B85-47AB-B958-ADEDF25C0C1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31" operator="equal" id="{E8833FB9-E5F3-4E30-9538-39E3B17AFAD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O364</xm:sqref>
        </x14:conditionalFormatting>
        <x14:conditionalFormatting xmlns:xm="http://schemas.microsoft.com/office/excel/2006/main">
          <x14:cfRule type="cellIs" priority="975" operator="equal" id="{FD8F8EB0-CE46-4DF2-8FA3-41AFD0302552}">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976" operator="equal" id="{01189FD4-DD94-475B-9BAD-AED987E4E01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977" operator="equal" id="{7F5105CF-C046-4F9C-AAB3-03EA36A32D78}">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8" operator="equal" id="{37542E85-AA84-443D-98FD-6588132B174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O366:O367 O390</xm:sqref>
        </x14:conditionalFormatting>
        <x14:conditionalFormatting xmlns:xm="http://schemas.microsoft.com/office/excel/2006/main">
          <x14:cfRule type="cellIs" priority="903" operator="equal" id="{4FA1C005-2390-4394-A6D8-8856FC5B9CB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04" operator="equal" id="{1ECE487C-49FF-4C8B-AD0B-EC88FF5E8AC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R351</xm:sqref>
        </x14:conditionalFormatting>
        <x14:conditionalFormatting xmlns:xm="http://schemas.microsoft.com/office/excel/2006/main">
          <x14:cfRule type="cellIs" priority="905" operator="equal" id="{728C9CE0-2933-40B5-AC0C-A93CE1B0A69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06" operator="equal" id="{3472BF33-CA5F-40BB-A690-E16CAAA1302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R351</xm:sqref>
        </x14:conditionalFormatting>
        <x14:conditionalFormatting xmlns:xm="http://schemas.microsoft.com/office/excel/2006/main">
          <x14:cfRule type="cellIs" priority="962" operator="equal" id="{F08E0C36-E4CA-43A4-A664-EF7D4809B82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63" operator="equal" id="{CA24CA6B-0BE5-421C-9CC5-C895D81732F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R349</xm:sqref>
        </x14:conditionalFormatting>
        <x14:conditionalFormatting xmlns:xm="http://schemas.microsoft.com/office/excel/2006/main">
          <x14:cfRule type="cellIs" priority="984" operator="equal" id="{08566B9F-2BE6-42D3-96FF-C9C81AE035A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5" operator="equal" id="{13FD9062-AACD-459F-8E7F-369713C66E6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R350</xm:sqref>
        </x14:conditionalFormatting>
        <x14:conditionalFormatting xmlns:xm="http://schemas.microsoft.com/office/excel/2006/main">
          <x14:cfRule type="cellIs" priority="926" operator="equal" id="{99EFD206-278A-4BC9-8F9A-1C18159BCBC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27" operator="equal" id="{E6A6FB93-5D64-44B3-BF79-E4FEB0892B7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R364 Z364</xm:sqref>
        </x14:conditionalFormatting>
        <x14:conditionalFormatting xmlns:xm="http://schemas.microsoft.com/office/excel/2006/main">
          <x14:cfRule type="cellIs" priority="948" operator="equal" id="{B86C3BA3-B280-4AB7-B7F8-9E9EAF4527B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W358</xm:sqref>
        </x14:conditionalFormatting>
        <x14:conditionalFormatting xmlns:xm="http://schemas.microsoft.com/office/excel/2006/main">
          <x14:cfRule type="cellIs" priority="949" operator="equal" id="{B6985BF6-0B32-47A3-9404-23340D5112B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50" operator="equal" id="{145D6148-7BA1-44F0-B5CF-D614C311208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W358</xm:sqref>
        </x14:conditionalFormatting>
        <x14:conditionalFormatting xmlns:xm="http://schemas.microsoft.com/office/excel/2006/main">
          <x14:cfRule type="cellIs" priority="993" operator="equal" id="{27216D6A-FD0E-4FFC-B7BE-5264B821615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94" operator="equal" id="{DBFEE9AB-80C8-48FA-86BF-BFCF382280A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W350</xm:sqref>
        </x14:conditionalFormatting>
        <x14:conditionalFormatting xmlns:xm="http://schemas.microsoft.com/office/excel/2006/main">
          <x14:cfRule type="cellIs" priority="935" operator="equal" id="{6BD2091E-E1E1-49E5-A14D-8590D9BC1EF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36" operator="equal" id="{D1665217-463F-472C-BBD9-889163ADB52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W364</xm:sqref>
        </x14:conditionalFormatting>
        <x14:conditionalFormatting xmlns:xm="http://schemas.microsoft.com/office/excel/2006/main">
          <x14:cfRule type="cellIs" priority="982" operator="equal" id="{91D4A67B-44D1-44D2-B297-62C8AB97BD8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83" operator="equal" id="{33C2E91F-CA21-4EB5-9B6C-24B38A4FB47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W366:W367 W390</xm:sqref>
        </x14:conditionalFormatting>
        <x14:conditionalFormatting xmlns:xm="http://schemas.microsoft.com/office/excel/2006/main">
          <x14:cfRule type="cellIs" priority="971" operator="equal" id="{A526F173-8358-471F-98E6-1767A7F7394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2" operator="equal" id="{9F57565F-4CCA-4814-BEF7-4AFBC4941DA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Z349 W349</xm:sqref>
        </x14:conditionalFormatting>
        <x14:conditionalFormatting xmlns:xm="http://schemas.microsoft.com/office/excel/2006/main">
          <x14:cfRule type="cellIs" priority="995" operator="equal" id="{7E3D71F4-DFB6-4551-A51C-342860F38DE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96" operator="equal" id="{A5CDE11D-161F-4BA7-A032-95540D1872D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Z350</xm:sqref>
        </x14:conditionalFormatting>
        <x14:conditionalFormatting xmlns:xm="http://schemas.microsoft.com/office/excel/2006/main">
          <x14:cfRule type="cellIs" priority="973" operator="equal" id="{35931FFF-AB21-4CF6-A9AA-E38BCA58A12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74" operator="equal" id="{5B3AA8C4-AE5C-4969-A7A3-3D84E3ADECB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Z366:Z367 R366:R367 Z390 R390</xm:sqref>
        </x14:conditionalFormatting>
        <x14:conditionalFormatting xmlns:xm="http://schemas.microsoft.com/office/excel/2006/main">
          <x14:cfRule type="cellIs" priority="859" operator="equal" id="{F0CCA857-0E48-4DBB-9877-AEA4181FF0B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60" operator="equal" id="{1DACF9E0-6CDB-4B61-89BE-ACED568684F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Z355</xm:sqref>
        </x14:conditionalFormatting>
        <x14:conditionalFormatting xmlns:xm="http://schemas.microsoft.com/office/excel/2006/main">
          <x14:cfRule type="cellIs" priority="861" operator="equal" id="{C21C8B95-D750-455E-A4E8-F2B6660A007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62" operator="equal" id="{34551FB0-C2DE-4EDA-8D39-B345D79647D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63" operator="equal" id="{3E2AB7DE-FF4F-48F8-858E-0C08A4EB902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W355</xm:sqref>
        </x14:conditionalFormatting>
        <x14:conditionalFormatting xmlns:xm="http://schemas.microsoft.com/office/excel/2006/main">
          <x14:cfRule type="cellIs" priority="857" operator="equal" id="{A6FA1476-45B1-4C5E-BB70-5950851C2CA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58" operator="equal" id="{012234BB-D7BE-4D91-9EF8-5F3130028E4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W355</xm:sqref>
        </x14:conditionalFormatting>
        <x14:conditionalFormatting xmlns:xm="http://schemas.microsoft.com/office/excel/2006/main">
          <x14:cfRule type="cellIs" priority="845" operator="equal" id="{C8E7F8D7-5E67-4135-A727-450299253E4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M357</xm:sqref>
        </x14:conditionalFormatting>
        <x14:conditionalFormatting xmlns:xm="http://schemas.microsoft.com/office/excel/2006/main">
          <x14:cfRule type="cellIs" priority="852" operator="equal" id="{647D9BB5-24AB-4B2D-8653-CFF71BA0BAC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53" operator="equal" id="{48B39C23-4857-4484-B76E-D6F701288BF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54" operator="equal" id="{48292833-CA0D-471C-8C1B-BE4418EDEA6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M357</xm:sqref>
        </x14:conditionalFormatting>
        <x14:conditionalFormatting xmlns:xm="http://schemas.microsoft.com/office/excel/2006/main">
          <x14:cfRule type="cellIs" priority="848" operator="equal" id="{DB4B102C-2EB6-4E98-AF84-8E12B40EE3D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49" operator="equal" id="{30A51751-46E6-449E-93F4-0D34518ACD9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50" operator="equal" id="{3B22A8A6-192E-48BA-A21A-1BD71004A7D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51" operator="equal" id="{FD8A0FA2-EECC-48E7-B635-CCFF77F6CCA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O357</xm:sqref>
        </x14:conditionalFormatting>
        <x14:conditionalFormatting xmlns:xm="http://schemas.microsoft.com/office/excel/2006/main">
          <x14:cfRule type="cellIs" priority="846" operator="equal" id="{18DFFB5C-B25B-4932-9AC0-DEDF2CCCD6F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47" operator="equal" id="{414CAD42-CF49-41A3-9072-E8F7663DBD2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R357</xm:sqref>
        </x14:conditionalFormatting>
        <x14:conditionalFormatting xmlns:xm="http://schemas.microsoft.com/office/excel/2006/main">
          <x14:cfRule type="cellIs" priority="855" operator="equal" id="{D45D3DBA-D7EA-421B-A85A-3990A0302E0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56" operator="equal" id="{60024DBA-5B21-4CE2-8902-60A1D469D63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Z357 W357</xm:sqref>
        </x14:conditionalFormatting>
        <x14:conditionalFormatting xmlns:xm="http://schemas.microsoft.com/office/excel/2006/main">
          <x14:cfRule type="cellIs" priority="840" operator="equal" id="{5CB7DDC8-8E40-4352-B0E2-2D766D54F89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41" operator="equal" id="{B023E671-FBB2-4F94-96E1-1E77BF13AE9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Z358</xm:sqref>
        </x14:conditionalFormatting>
        <x14:conditionalFormatting xmlns:xm="http://schemas.microsoft.com/office/excel/2006/main">
          <x14:cfRule type="cellIs" priority="842" operator="equal" id="{AFA8B46F-9FE2-46D6-8A42-6324E6DA9AA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W358</xm:sqref>
        </x14:conditionalFormatting>
        <x14:conditionalFormatting xmlns:xm="http://schemas.microsoft.com/office/excel/2006/main">
          <x14:cfRule type="cellIs" priority="843" operator="equal" id="{B6DE508A-C423-406C-9509-59A91309766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44" operator="equal" id="{3BBA65C2-953E-4982-A1EE-5450C791571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W358</xm:sqref>
        </x14:conditionalFormatting>
        <x14:conditionalFormatting xmlns:xm="http://schemas.microsoft.com/office/excel/2006/main">
          <x14:cfRule type="cellIs" priority="837" operator="equal" id="{9EA6CAD3-1EEE-4A39-9F8E-8F0A16CD27F5}">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38" operator="equal" id="{28045146-24FA-445F-AF5D-343047BB1E1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39" operator="equal" id="{54300E04-9B90-4A18-BB95-528B58933A3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M358</xm:sqref>
        </x14:conditionalFormatting>
        <x14:conditionalFormatting xmlns:xm="http://schemas.microsoft.com/office/excel/2006/main">
          <x14:cfRule type="cellIs" priority="833" operator="equal" id="{44D8F384-2507-4EA4-9215-6BDF64CC45B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34" operator="equal" id="{255858F3-7EB8-40A5-A51A-FB0BDA7432F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35" operator="equal" id="{63147C56-4F3D-4D84-B9B5-916603269FB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36" operator="equal" id="{49FBCF97-1CDC-4E9E-A27C-A5C64213A30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O358</xm:sqref>
        </x14:conditionalFormatting>
        <x14:conditionalFormatting xmlns:xm="http://schemas.microsoft.com/office/excel/2006/main">
          <x14:cfRule type="cellIs" priority="831" operator="equal" id="{DA485818-5BF9-43BA-A1CD-8697DCE6CB9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32" operator="equal" id="{A8706C3E-ACB3-47EB-8B16-387BA3F7132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R358</xm:sqref>
        </x14:conditionalFormatting>
        <x14:conditionalFormatting xmlns:xm="http://schemas.microsoft.com/office/excel/2006/main">
          <x14:cfRule type="cellIs" priority="825" operator="equal" id="{C2DCAB54-C964-4090-AB16-CB91E65505D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W351 Z351</xm:sqref>
        </x14:conditionalFormatting>
        <x14:conditionalFormatting xmlns:xm="http://schemas.microsoft.com/office/excel/2006/main">
          <x14:cfRule type="cellIs" priority="826" operator="equal" id="{AB656FC8-6915-43DA-A8D8-AD56B3A95BD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W351 Z351</xm:sqref>
        </x14:conditionalFormatting>
        <x14:conditionalFormatting xmlns:xm="http://schemas.microsoft.com/office/excel/2006/main">
          <x14:cfRule type="cellIs" priority="827" operator="equal" id="{0C42131B-6383-4EFC-867C-1FAF3AF9EFF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28" operator="equal" id="{EE48C85F-7B12-455E-95A0-490752A4D16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Z351</xm:sqref>
        </x14:conditionalFormatting>
        <x14:conditionalFormatting xmlns:xm="http://schemas.microsoft.com/office/excel/2006/main">
          <x14:cfRule type="cellIs" priority="829" operator="equal" id="{E0F790B1-2521-4B97-8D24-785DFDDCE1B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30" operator="equal" id="{55EE5DFE-3884-4BC8-BB15-FBAC7966A9F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W351</xm:sqref>
        </x14:conditionalFormatting>
        <x14:conditionalFormatting xmlns:xm="http://schemas.microsoft.com/office/excel/2006/main">
          <x14:cfRule type="cellIs" priority="772" operator="equal" id="{4C5524A7-415C-4184-8272-813DF8DA782D}">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O352</xm:sqref>
        </x14:conditionalFormatting>
        <x14:conditionalFormatting xmlns:xm="http://schemas.microsoft.com/office/excel/2006/main">
          <x14:cfRule type="cellIs" priority="770" operator="equal" id="{46BE5427-1837-4885-B410-4D7F2D2D134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Z352 W352 R352</xm:sqref>
        </x14:conditionalFormatting>
        <x14:conditionalFormatting xmlns:xm="http://schemas.microsoft.com/office/excel/2006/main">
          <x14:cfRule type="cellIs" priority="771" operator="equal" id="{7DA7D8B6-EE9E-4A0F-8D0E-D01C43F342A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R352 Z352</xm:sqref>
        </x14:conditionalFormatting>
        <x14:conditionalFormatting xmlns:xm="http://schemas.microsoft.com/office/excel/2006/main">
          <x14:cfRule type="cellIs" priority="763" operator="equal" id="{FABCC5AE-1948-4981-96F0-7A12CD84C1F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64" operator="equal" id="{304A4AE6-9DFE-4C6D-8A5D-6F88146B6D2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65" operator="equal" id="{B9AC1923-7383-4571-9683-0E449F67840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66" operator="equal" id="{7549F83B-2741-4107-A364-65DCDA01648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O352</xm:sqref>
        </x14:conditionalFormatting>
        <x14:conditionalFormatting xmlns:xm="http://schemas.microsoft.com/office/excel/2006/main">
          <x14:cfRule type="cellIs" priority="761" operator="equal" id="{71E5F0B9-E051-4382-8678-6143F47EF41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62" operator="equal" id="{5221BE7B-A8CC-46F0-9EBF-B756B05A3AA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R352 Z352</xm:sqref>
        </x14:conditionalFormatting>
        <x14:conditionalFormatting xmlns:xm="http://schemas.microsoft.com/office/excel/2006/main">
          <x14:cfRule type="cellIs" priority="767" operator="equal" id="{90B5D99B-BDF7-4949-957D-9B10A2BF253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68" operator="equal" id="{5793F328-2A13-456A-AC64-65FB3707BB0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69" operator="equal" id="{C7A34B7E-DD85-4730-95C9-B60D87AB1C2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W352</xm:sqref>
        </x14:conditionalFormatting>
        <x14:conditionalFormatting xmlns:xm="http://schemas.microsoft.com/office/excel/2006/main">
          <x14:cfRule type="cellIs" priority="754" operator="equal" id="{20AF7B90-9AAE-4DB1-B9D4-A620CB3E9A0E}">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55" operator="equal" id="{A62B98C1-26D7-4C04-A50B-D757E3698ABA}">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56" operator="equal" id="{1FC1EE94-1756-44DD-B630-EF1352E75E2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57" operator="equal" id="{F3629168-F5DF-4E50-AE78-F020CC9677A5}">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M353</xm:sqref>
        </x14:conditionalFormatting>
        <x14:conditionalFormatting xmlns:xm="http://schemas.microsoft.com/office/excel/2006/main">
          <x14:cfRule type="cellIs" priority="747" operator="equal" id="{CC0589B8-87F2-4C56-A6F4-E0621997D99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M353</xm:sqref>
        </x14:conditionalFormatting>
        <x14:conditionalFormatting xmlns:xm="http://schemas.microsoft.com/office/excel/2006/main">
          <x14:cfRule type="cellIs" priority="750" operator="equal" id="{8346BDE8-3CCA-4565-8AD0-1446FE6E43C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51" operator="equal" id="{645726FE-B2F7-4571-A638-7053C4E2E93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52" operator="equal" id="{F9E309E9-5214-4A48-9BAE-15AB44458EB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53" operator="equal" id="{35F65A7A-3068-4D3B-8B93-DBE4582FD73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O353</xm:sqref>
        </x14:conditionalFormatting>
        <x14:conditionalFormatting xmlns:xm="http://schemas.microsoft.com/office/excel/2006/main">
          <x14:cfRule type="cellIs" priority="746" operator="equal" id="{F2519876-2735-460C-89B8-D29793BBE250}">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O353</xm:sqref>
        </x14:conditionalFormatting>
        <x14:conditionalFormatting xmlns:xm="http://schemas.microsoft.com/office/excel/2006/main">
          <x14:cfRule type="cellIs" priority="744" operator="equal" id="{38C61D93-30E1-4755-926F-530457B78E8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Z353 W353 R353</xm:sqref>
        </x14:conditionalFormatting>
        <x14:conditionalFormatting xmlns:xm="http://schemas.microsoft.com/office/excel/2006/main">
          <x14:cfRule type="cellIs" priority="745" operator="equal" id="{65A16427-C9B5-40D1-8060-E1A86597185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Z353 R353</xm:sqref>
        </x14:conditionalFormatting>
        <x14:conditionalFormatting xmlns:xm="http://schemas.microsoft.com/office/excel/2006/main">
          <x14:cfRule type="cellIs" priority="748" operator="equal" id="{EBCB447C-35BF-4061-87D9-5FB22A05E5D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49" operator="equal" id="{D63EC558-6E94-41E2-A3FF-B7136AD793E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Z353 R353</xm:sqref>
        </x14:conditionalFormatting>
        <x14:conditionalFormatting xmlns:xm="http://schemas.microsoft.com/office/excel/2006/main">
          <x14:cfRule type="cellIs" priority="758" operator="equal" id="{6869774A-09F3-426C-BCD2-1127585A30D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59" operator="equal" id="{5BE81675-4359-479D-ACFE-5F31A94B20C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60" operator="equal" id="{B755DAF1-1196-41DE-9625-CD4A8021851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W353</xm:sqref>
        </x14:conditionalFormatting>
        <x14:conditionalFormatting xmlns:xm="http://schemas.microsoft.com/office/excel/2006/main">
          <x14:cfRule type="cellIs" priority="733" operator="equal" id="{D11AAFD4-B1A2-47D3-85DC-8F0E5806BB1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34" operator="equal" id="{13ABBCA0-5EBF-413E-8317-E98F0C05282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35" operator="equal" id="{319AA318-4550-4136-A0B0-57C5CA6D33E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36" operator="equal" id="{40F31CF3-7838-4812-A242-A07035BD87F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M354</xm:sqref>
        </x14:conditionalFormatting>
        <x14:conditionalFormatting xmlns:xm="http://schemas.microsoft.com/office/excel/2006/main">
          <x14:cfRule type="cellIs" priority="726" operator="equal" id="{B08102D7-1B11-4C99-A56E-8F95B6AA4252}">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M354</xm:sqref>
        </x14:conditionalFormatting>
        <x14:conditionalFormatting xmlns:xm="http://schemas.microsoft.com/office/excel/2006/main">
          <x14:cfRule type="cellIs" priority="729" operator="equal" id="{E43AB715-6C16-4D18-9C07-353EB32F02B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30" operator="equal" id="{4052BC65-9E83-4244-BE99-B2F5DA06582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31" operator="equal" id="{B49BB3C1-D1A8-435A-975B-A0860E08AFA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32" operator="equal" id="{99EFA44F-0B80-43BA-A64C-91484BD1536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O354</xm:sqref>
        </x14:conditionalFormatting>
        <x14:conditionalFormatting xmlns:xm="http://schemas.microsoft.com/office/excel/2006/main">
          <x14:cfRule type="cellIs" priority="725" operator="equal" id="{43B26934-1AB6-40D6-BFD9-53F23258FF22}">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O354</xm:sqref>
        </x14:conditionalFormatting>
        <x14:conditionalFormatting xmlns:xm="http://schemas.microsoft.com/office/excel/2006/main">
          <x14:cfRule type="cellIs" priority="737" operator="equal" id="{593CB418-402B-4F49-B791-AC12CAD80A1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Z354 W354</xm:sqref>
        </x14:conditionalFormatting>
        <x14:conditionalFormatting xmlns:xm="http://schemas.microsoft.com/office/excel/2006/main">
          <x14:cfRule type="cellIs" priority="738" operator="equal" id="{CB4A0332-D55D-469C-AF22-E6103C7A839A}">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Z354</xm:sqref>
        </x14:conditionalFormatting>
        <x14:conditionalFormatting xmlns:xm="http://schemas.microsoft.com/office/excel/2006/main">
          <x14:cfRule type="cellIs" priority="739" operator="equal" id="{CCB3645D-BFE9-489D-B58B-33B89B96237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40" operator="equal" id="{8AF89926-FAA3-4B33-8CCE-A8D4D31D910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Z354</xm:sqref>
        </x14:conditionalFormatting>
        <x14:conditionalFormatting xmlns:xm="http://schemas.microsoft.com/office/excel/2006/main">
          <x14:cfRule type="cellIs" priority="741" operator="equal" id="{03A2BDBA-8FE0-444F-843E-01FE75F497F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42" operator="equal" id="{4E8A2796-B2B2-4F2B-BDCB-0A0D3D38BC9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43" operator="equal" id="{48E29317-D101-4F80-948C-CB684D743C0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W354</xm:sqref>
        </x14:conditionalFormatting>
        <x14:conditionalFormatting xmlns:xm="http://schemas.microsoft.com/office/excel/2006/main">
          <x14:cfRule type="cellIs" priority="723" operator="equal" id="{7E679C2D-FA8C-42B6-B3EF-65305D4EA61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R354</xm:sqref>
        </x14:conditionalFormatting>
        <x14:conditionalFormatting xmlns:xm="http://schemas.microsoft.com/office/excel/2006/main">
          <x14:cfRule type="cellIs" priority="724" operator="equal" id="{A5954599-C3A9-4E1A-9F17-7AAB3E3DF41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R354</xm:sqref>
        </x14:conditionalFormatting>
        <x14:conditionalFormatting xmlns:xm="http://schemas.microsoft.com/office/excel/2006/main">
          <x14:cfRule type="cellIs" priority="727" operator="equal" id="{C04ABFDF-853D-4BCA-986F-96BABE387C1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28" operator="equal" id="{78D972D5-6BE5-4724-8494-3D3DF7A1214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R354</xm:sqref>
        </x14:conditionalFormatting>
        <x14:conditionalFormatting xmlns:xm="http://schemas.microsoft.com/office/excel/2006/main">
          <x14:cfRule type="cellIs" priority="659" operator="equal" id="{38D42460-3CE7-4769-9650-177B444E0E73}">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M359</xm:sqref>
        </x14:conditionalFormatting>
        <x14:conditionalFormatting xmlns:xm="http://schemas.microsoft.com/office/excel/2006/main">
          <x14:cfRule type="cellIs" priority="666" operator="equal" id="{D6A0911B-D890-4072-A66E-AF3E43E50AB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67" operator="equal" id="{D2400314-7585-4579-BD95-8305D2AC78D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68" operator="equal" id="{46BC074D-2E5B-4520-B598-DA8CCC6DC58D}">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9" operator="equal" id="{32D4A9E6-AEAD-4C95-A4DF-DFF129ADC7F3}">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M359</xm:sqref>
        </x14:conditionalFormatting>
        <x14:conditionalFormatting xmlns:xm="http://schemas.microsoft.com/office/excel/2006/main">
          <x14:cfRule type="cellIs" priority="658" operator="equal" id="{E455BD7B-EE9C-41D1-8B72-73AE60BD4908}">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O359</xm:sqref>
        </x14:conditionalFormatting>
        <x14:conditionalFormatting xmlns:xm="http://schemas.microsoft.com/office/excel/2006/main">
          <x14:cfRule type="cellIs" priority="662" operator="equal" id="{9384542C-40CA-4FB9-A223-6373DCAA22E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63" operator="equal" id="{88B34C48-2EF9-4B3C-802B-D755A3D58C5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64" operator="equal" id="{609E0A0C-253D-41EF-AE7E-BAA9721E10E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5" operator="equal" id="{AAED97E2-808A-4B80-A5DC-81FF82D9108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O359</xm:sqref>
        </x14:conditionalFormatting>
        <x14:conditionalFormatting xmlns:xm="http://schemas.microsoft.com/office/excel/2006/main">
          <x14:cfRule type="cellIs" priority="656" operator="equal" id="{D5112C6D-9DA4-4F43-929A-3B114D71B7F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Z359 W359 R359</xm:sqref>
        </x14:conditionalFormatting>
        <x14:conditionalFormatting xmlns:xm="http://schemas.microsoft.com/office/excel/2006/main">
          <x14:cfRule type="cellIs" priority="657" operator="equal" id="{7360AAC6-EE51-470F-BAC5-590DC066B59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Z359 R359</xm:sqref>
        </x14:conditionalFormatting>
        <x14:conditionalFormatting xmlns:xm="http://schemas.microsoft.com/office/excel/2006/main">
          <x14:cfRule type="cellIs" priority="660" operator="equal" id="{B68C4585-E0E6-4369-987A-29E1E3EAFFE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1" operator="equal" id="{1C74C68F-87F4-4C0A-B4D8-A18DB4CB44D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R359 Z359</xm:sqref>
        </x14:conditionalFormatting>
        <x14:conditionalFormatting xmlns:xm="http://schemas.microsoft.com/office/excel/2006/main">
          <x14:cfRule type="cellIs" priority="670" operator="equal" id="{21BC79AD-A6DC-47F0-87E2-BC1F87DC522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71" operator="equal" id="{809BACC9-2A87-479D-8023-76BFCDAACA4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72" operator="equal" id="{048FBBFA-D104-47E8-9B38-B2665CCA0F3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W359</xm:sqref>
        </x14:conditionalFormatting>
        <x14:conditionalFormatting xmlns:xm="http://schemas.microsoft.com/office/excel/2006/main">
          <x14:cfRule type="cellIs" priority="642" operator="equal" id="{B7939FB5-0980-4210-A015-186B2743B28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M360</xm:sqref>
        </x14:conditionalFormatting>
        <x14:conditionalFormatting xmlns:xm="http://schemas.microsoft.com/office/excel/2006/main">
          <x14:cfRule type="cellIs" priority="649" operator="equal" id="{13286269-AE74-43B7-BBEE-F5C81B3F382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50" operator="equal" id="{DB64AA7E-ABF7-414C-BF4C-396E9E0FED5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51" operator="equal" id="{D57C7D42-96C5-4ADB-B15C-61E3291D635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52" operator="equal" id="{0D4CED51-A610-495B-AD3B-8B8B33F8CE5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M360</xm:sqref>
        </x14:conditionalFormatting>
        <x14:conditionalFormatting xmlns:xm="http://schemas.microsoft.com/office/excel/2006/main">
          <x14:cfRule type="cellIs" priority="641" operator="equal" id="{C746EFF1-ABEA-4213-BE2C-AB3B5361766A}">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O360</xm:sqref>
        </x14:conditionalFormatting>
        <x14:conditionalFormatting xmlns:xm="http://schemas.microsoft.com/office/excel/2006/main">
          <x14:cfRule type="cellIs" priority="645" operator="equal" id="{272C6AA3-0587-477F-B7A9-5819D8F8001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46" operator="equal" id="{6CF67634-064E-47DD-917D-189AEA8A699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47" operator="equal" id="{A9C70864-E8D4-4863-AADB-0AFBE3E51060}">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48" operator="equal" id="{24C9D262-FA30-461E-BA50-895D6FCD8BA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O360</xm:sqref>
        </x14:conditionalFormatting>
        <x14:conditionalFormatting xmlns:xm="http://schemas.microsoft.com/office/excel/2006/main">
          <x14:cfRule type="cellIs" priority="639" operator="equal" id="{04F25C4C-52A7-4499-A88B-37AEC7E5E72A}">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Z360 W360 R360</xm:sqref>
        </x14:conditionalFormatting>
        <x14:conditionalFormatting xmlns:xm="http://schemas.microsoft.com/office/excel/2006/main">
          <x14:cfRule type="cellIs" priority="640" operator="equal" id="{9BA4E48D-38F1-4BAB-ABBE-12EEBB62D07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Z360 R360</xm:sqref>
        </x14:conditionalFormatting>
        <x14:conditionalFormatting xmlns:xm="http://schemas.microsoft.com/office/excel/2006/main">
          <x14:cfRule type="cellIs" priority="643" operator="equal" id="{9ECAB098-4B1E-4FBC-80C7-ED1B7A39696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44" operator="equal" id="{ABD7C996-DFA4-4ADF-9862-94A48DB27D7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R360 Z360</xm:sqref>
        </x14:conditionalFormatting>
        <x14:conditionalFormatting xmlns:xm="http://schemas.microsoft.com/office/excel/2006/main">
          <x14:cfRule type="cellIs" priority="653" operator="equal" id="{92DF4B0F-E7F6-46D2-BD1D-C6A3CF8F2EC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54" operator="equal" id="{26765DE0-1404-454E-86B3-F2B7E21F1A8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55" operator="equal" id="{C8544174-6029-43E0-98AF-95F8B50390C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W360</xm:sqref>
        </x14:conditionalFormatting>
        <x14:conditionalFormatting xmlns:xm="http://schemas.microsoft.com/office/excel/2006/main">
          <x14:cfRule type="cellIs" priority="625" operator="equal" id="{9777BE5C-6C58-4D09-A17A-F3CBD52C1437}">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M361</xm:sqref>
        </x14:conditionalFormatting>
        <x14:conditionalFormatting xmlns:xm="http://schemas.microsoft.com/office/excel/2006/main">
          <x14:cfRule type="cellIs" priority="632" operator="equal" id="{2289BF85-079B-439A-8757-4094D3784FA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33" operator="equal" id="{F36EFCF4-97F7-4CE4-87AE-E169C4F0BC6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34" operator="equal" id="{BE6227F2-DE00-49C3-9CB6-F47DC72A432A}">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35" operator="equal" id="{E6021547-D888-473E-AA04-87A4019E6D4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M361</xm:sqref>
        </x14:conditionalFormatting>
        <x14:conditionalFormatting xmlns:xm="http://schemas.microsoft.com/office/excel/2006/main">
          <x14:cfRule type="cellIs" priority="624" operator="equal" id="{628EED5D-CF22-45E0-A673-69C2283690A2}">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O361</xm:sqref>
        </x14:conditionalFormatting>
        <x14:conditionalFormatting xmlns:xm="http://schemas.microsoft.com/office/excel/2006/main">
          <x14:cfRule type="cellIs" priority="628" operator="equal" id="{E266CD8C-7A61-46B8-9649-B29CB32189D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629" operator="equal" id="{BC78A942-8796-4DBE-BADE-530140986E0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630" operator="equal" id="{755E1739-5CE1-43D4-99D5-07D42064A0C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31" operator="equal" id="{161AFF3F-2D63-481D-8A9F-1A56E4E9F00B}">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O361</xm:sqref>
        </x14:conditionalFormatting>
        <x14:conditionalFormatting xmlns:xm="http://schemas.microsoft.com/office/excel/2006/main">
          <x14:cfRule type="cellIs" priority="622" operator="equal" id="{56683205-3946-4EA7-B5A2-4BA871C63C54}">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R361 W361 Z361</xm:sqref>
        </x14:conditionalFormatting>
        <x14:conditionalFormatting xmlns:xm="http://schemas.microsoft.com/office/excel/2006/main">
          <x14:cfRule type="cellIs" priority="623" operator="equal" id="{879EFD41-1A41-4D6B-B55E-5B1BD1384A6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R361 Z361</xm:sqref>
        </x14:conditionalFormatting>
        <x14:conditionalFormatting xmlns:xm="http://schemas.microsoft.com/office/excel/2006/main">
          <x14:cfRule type="cellIs" priority="626" operator="equal" id="{575B440A-6EF9-4AF6-9B47-A6C04A82652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27" operator="equal" id="{C3F2F723-8DF1-404D-8AEE-A0DBEABE14E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Z361 R361</xm:sqref>
        </x14:conditionalFormatting>
        <x14:conditionalFormatting xmlns:xm="http://schemas.microsoft.com/office/excel/2006/main">
          <x14:cfRule type="cellIs" priority="636" operator="equal" id="{AF54C59D-E6C4-4DE3-ABAF-8AD5554162D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637" operator="equal" id="{50A2E189-8D8E-4382-A8C1-4B7D162DA54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38" operator="equal" id="{33B7E5D9-E333-4BA3-A5D5-E5757E8B6C2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W361</xm:sqref>
        </x14:conditionalFormatting>
        <x14:conditionalFormatting xmlns:xm="http://schemas.microsoft.com/office/excel/2006/main">
          <x14:cfRule type="cellIs" priority="604" operator="equal" id="{CAE55EEC-0807-48E3-99D8-357B6B176049}">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M362</xm:sqref>
        </x14:conditionalFormatting>
        <x14:conditionalFormatting xmlns:xm="http://schemas.microsoft.com/office/excel/2006/main">
          <x14:cfRule type="cellIs" priority="603" operator="equal" id="{C37478C1-A4F9-4089-AF7F-3AF570D36EA6}">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O362</xm:sqref>
        </x14:conditionalFormatting>
        <x14:conditionalFormatting xmlns:xm="http://schemas.microsoft.com/office/excel/2006/main">
          <x14:cfRule type="cellIs" priority="601" operator="equal" id="{25E62EDE-24DB-437F-8F20-4C85455A70AB}">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R362 W362 Z362</xm:sqref>
        </x14:conditionalFormatting>
        <x14:conditionalFormatting xmlns:xm="http://schemas.microsoft.com/office/excel/2006/main">
          <x14:cfRule type="cellIs" priority="602" operator="equal" id="{622F5371-96B2-4036-8BDF-31F7683539E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Z362 R362 W362</xm:sqref>
        </x14:conditionalFormatting>
        <x14:conditionalFormatting xmlns:xm="http://schemas.microsoft.com/office/excel/2006/main">
          <x14:cfRule type="cellIs" priority="589" operator="equal" id="{BF0A6A73-75B1-4FDD-B9CC-E151653C82D3}">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M362</xm:sqref>
        </x14:conditionalFormatting>
        <x14:conditionalFormatting xmlns:xm="http://schemas.microsoft.com/office/excel/2006/main">
          <x14:cfRule type="cellIs" priority="596" operator="equal" id="{447ACFAA-3D11-47BF-B48B-FAD589774232}">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97" operator="equal" id="{F149DDF4-95D3-473E-9088-F947FBD0E92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98" operator="equal" id="{B8D682BE-07A2-4BA8-A3C4-BAFAB8A2972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M362</xm:sqref>
        </x14:conditionalFormatting>
        <x14:conditionalFormatting xmlns:xm="http://schemas.microsoft.com/office/excel/2006/main">
          <x14:cfRule type="cellIs" priority="592" operator="equal" id="{BB463B6F-4CD6-4C40-852B-00CBD802FECA}">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93" operator="equal" id="{FE4CB7D0-9370-42B1-849A-92DD817258E2}">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94" operator="equal" id="{D6209BE3-1C3E-4B1A-BDC4-5C85690592B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95" operator="equal" id="{82809B43-4373-46F3-BEB2-5D5138B0318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O362</xm:sqref>
        </x14:conditionalFormatting>
        <x14:conditionalFormatting xmlns:xm="http://schemas.microsoft.com/office/excel/2006/main">
          <x14:cfRule type="cellIs" priority="599" operator="equal" id="{65A344E7-EFC2-4873-BE4B-A3594FB667B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00" operator="equal" id="{AEDB8F42-27C7-4785-898C-88033BFE0B0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W362</xm:sqref>
        </x14:conditionalFormatting>
        <x14:conditionalFormatting xmlns:xm="http://schemas.microsoft.com/office/excel/2006/main">
          <x14:cfRule type="cellIs" priority="590" operator="equal" id="{E46ECDC9-8DA6-410E-9442-54E2305FD62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91" operator="equal" id="{EF72CDD5-A982-4CD0-B7D6-EEFB8E43DF2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Z362 R362</xm:sqref>
        </x14:conditionalFormatting>
        <x14:conditionalFormatting xmlns:xm="http://schemas.microsoft.com/office/excel/2006/main">
          <x14:cfRule type="cellIs" priority="576" operator="equal" id="{21C5DD60-3E76-4F52-B4BA-B128AB187525}">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M363</xm:sqref>
        </x14:conditionalFormatting>
        <x14:conditionalFormatting xmlns:xm="http://schemas.microsoft.com/office/excel/2006/main">
          <x14:cfRule type="cellIs" priority="577" operator="equal" id="{35C0B2E3-D059-48F4-9199-E13BF194EDF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M363</xm:sqref>
        </x14:conditionalFormatting>
        <x14:conditionalFormatting xmlns:xm="http://schemas.microsoft.com/office/excel/2006/main">
          <x14:cfRule type="cellIs" priority="582" operator="equal" id="{E0B6C541-0B78-4BE1-8A79-17E37E41822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83" operator="equal" id="{050805B1-158D-4072-8898-E0EFB8A673A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84" operator="equal" id="{650047FF-ACDD-483F-872B-286C9AAFCAD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M363</xm:sqref>
        </x14:conditionalFormatting>
        <x14:conditionalFormatting xmlns:xm="http://schemas.microsoft.com/office/excel/2006/main">
          <x14:cfRule type="cellIs" priority="575" operator="equal" id="{D0E43E81-F77F-4EF2-B6E9-E6A9C9904A75}">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O363</xm:sqref>
        </x14:conditionalFormatting>
        <x14:conditionalFormatting xmlns:xm="http://schemas.microsoft.com/office/excel/2006/main">
          <x14:cfRule type="cellIs" priority="578" operator="equal" id="{27D5A5CD-51BC-4625-84B1-B2DE47AA4F2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79" operator="equal" id="{5CBA73BF-DCB0-4D34-875C-BD15CD4A77C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80" operator="equal" id="{98C52DDC-9E18-43D4-9D18-364AB6B66F9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81" operator="equal" id="{5D918DA5-5BEA-4DF6-8E77-6EBBDBA7EE7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O363</xm:sqref>
        </x14:conditionalFormatting>
        <x14:conditionalFormatting xmlns:xm="http://schemas.microsoft.com/office/excel/2006/main">
          <x14:cfRule type="cellIs" priority="573" operator="equal" id="{81382142-40BA-4F1F-9FD8-C81A4E5926DD}">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Z363 W363 R363</xm:sqref>
        </x14:conditionalFormatting>
        <x14:conditionalFormatting xmlns:xm="http://schemas.microsoft.com/office/excel/2006/main">
          <x14:cfRule type="cellIs" priority="574" operator="equal" id="{F03AA871-F791-4D0B-8C28-83D78BA4EEC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W363 R363 Z363</xm:sqref>
        </x14:conditionalFormatting>
        <x14:conditionalFormatting xmlns:xm="http://schemas.microsoft.com/office/excel/2006/main">
          <x14:cfRule type="cellIs" priority="585" operator="equal" id="{6D1261FE-66E1-4279-A069-D6E38C6A3EA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86" operator="equal" id="{D7538401-F5CD-4A30-A0D4-E77A6F613AB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W363</xm:sqref>
        </x14:conditionalFormatting>
        <x14:conditionalFormatting xmlns:xm="http://schemas.microsoft.com/office/excel/2006/main">
          <x14:cfRule type="cellIs" priority="587" operator="equal" id="{A3DF8458-F6B9-4202-9290-04130CC39E6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88" operator="equal" id="{8995D038-5C54-4BA3-AAFB-0CF5709063F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Z363 R363</xm:sqref>
        </x14:conditionalFormatting>
        <x14:conditionalFormatting xmlns:xm="http://schemas.microsoft.com/office/excel/2006/main">
          <x14:cfRule type="cellIs" priority="535" operator="equal" id="{F5F064AA-F946-47A5-8D98-7234E1FC2D9A}">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36" operator="equal" id="{63332AA6-D4AF-429A-B10F-4B12B8899FF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37" operator="equal" id="{37E29D8C-8A1E-4FE8-AE31-24D75EE92E7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8" operator="equal" id="{200ABD65-25A0-4D02-997C-47E88E49ED4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O365</xm:sqref>
        </x14:conditionalFormatting>
        <x14:conditionalFormatting xmlns:xm="http://schemas.microsoft.com/office/excel/2006/main">
          <x14:cfRule type="cellIs" priority="529" operator="equal" id="{D8853615-FC79-455C-8D0E-BAFAD7E7A74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30" operator="equal" id="{4368F5F7-083A-4358-81EA-7060E2582783}">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31" operator="equal" id="{18DCC048-00ED-4057-BA3B-C807193AA81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2" operator="equal" id="{6F3093EE-9DCA-4446-B490-6B9B69CC9FB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O365</xm:sqref>
        </x14:conditionalFormatting>
        <x14:conditionalFormatting xmlns:xm="http://schemas.microsoft.com/office/excel/2006/main">
          <x14:cfRule type="cellIs" priority="527" operator="equal" id="{B70C2281-EE8D-4EE2-8C50-43887F88CDD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8" operator="equal" id="{3E557462-035D-4300-BF63-2997F73CE87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R365 Z365</xm:sqref>
        </x14:conditionalFormatting>
        <x14:conditionalFormatting xmlns:xm="http://schemas.microsoft.com/office/excel/2006/main">
          <x14:cfRule type="cellIs" priority="539" operator="equal" id="{B8443F78-51CC-461D-9B6D-578F3E9FAE0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40" operator="equal" id="{3BF2CBBD-30CA-4D77-89AF-539FF00839B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41" operator="equal" id="{BCCB96C6-2E90-42A3-9A5D-0835989CA6B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W365</xm:sqref>
        </x14:conditionalFormatting>
        <x14:conditionalFormatting xmlns:xm="http://schemas.microsoft.com/office/excel/2006/main">
          <x14:cfRule type="cellIs" priority="533" operator="equal" id="{173F215B-6F61-4CB6-9710-432D9D7A7F0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34" operator="equal" id="{2C543D5E-7DF2-4737-BE6A-9CAD7D5C211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W365</xm:sqref>
        </x14:conditionalFormatting>
        <x14:conditionalFormatting xmlns:xm="http://schemas.microsoft.com/office/excel/2006/main">
          <x14:cfRule type="cellIs" priority="523" operator="equal" id="{F16014B2-25C9-41EA-B01C-0F2234CEEA7D}">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24" operator="equal" id="{F170048E-758F-4029-B92D-82F9FCD90778}">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25" operator="equal" id="{8F99F717-D2B6-4812-9EB4-3DD48F4343E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6" operator="equal" id="{18A18DC6-694A-480F-A3F1-D6F4E8B133E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M355</xm:sqref>
        </x14:conditionalFormatting>
        <x14:conditionalFormatting xmlns:xm="http://schemas.microsoft.com/office/excel/2006/main">
          <x14:cfRule type="cellIs" priority="519" operator="equal" id="{9838C96A-145F-44C7-BCBB-94ED2289CD7B}">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20" operator="equal" id="{7630039B-C39F-4E00-9507-39BF9CB14D5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21" operator="equal" id="{1E6280A0-8C91-4F96-84BD-D38A9B5B9FC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22" operator="equal" id="{2754C986-15C8-46A3-B955-C583029BE5E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O355</xm:sqref>
        </x14:conditionalFormatting>
        <x14:conditionalFormatting xmlns:xm="http://schemas.microsoft.com/office/excel/2006/main">
          <x14:cfRule type="cellIs" priority="517" operator="equal" id="{8FC69788-38A3-4514-8C74-3CECC538422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8" operator="equal" id="{1BF82064-3ED1-4E81-BC2D-3254DADDFE0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R355</xm:sqref>
        </x14:conditionalFormatting>
        <x14:conditionalFormatting xmlns:xm="http://schemas.microsoft.com/office/excel/2006/main">
          <x14:cfRule type="cellIs" priority="513" operator="equal" id="{B79FF054-09A6-4378-A54D-394289E7686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14" operator="equal" id="{E700F676-34AB-4C5B-B3B5-543C2640B8A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15" operator="equal" id="{DBB340AE-E4A8-4FBF-8448-414D494BB664}">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6" operator="equal" id="{FA7BC798-C836-4BD1-B506-963EF8E23F6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M370</xm:sqref>
        </x14:conditionalFormatting>
        <x14:conditionalFormatting xmlns:xm="http://schemas.microsoft.com/office/excel/2006/main">
          <x14:cfRule type="cellIs" priority="434" operator="equal" id="{056C4FFB-25C7-4CB7-9E2F-26DB1BF77C5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M370</xm:sqref>
        </x14:conditionalFormatting>
        <x14:conditionalFormatting xmlns:xm="http://schemas.microsoft.com/office/excel/2006/main">
          <x14:cfRule type="cellIs" priority="435" operator="equal" id="{738E21F6-0596-4F35-8F74-B354A5A9A7D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36" operator="equal" id="{E223EF62-DB84-4A61-A5EE-7EA9179B01C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7" operator="equal" id="{64C8D861-70A5-4B75-AAD2-26DE6BF8934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M370</xm:sqref>
        </x14:conditionalFormatting>
        <x14:conditionalFormatting xmlns:xm="http://schemas.microsoft.com/office/excel/2006/main">
          <x14:cfRule type="cellIs" priority="409" operator="equal" id="{FE31830D-2E23-417B-960C-F18A8B7D1C0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M368:M369</xm:sqref>
        </x14:conditionalFormatting>
        <x14:conditionalFormatting xmlns:xm="http://schemas.microsoft.com/office/excel/2006/main">
          <x14:cfRule type="cellIs" priority="491" operator="equal" id="{E8801938-4407-4309-AEAF-22C42BB8411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92" operator="equal" id="{C9217C4B-38D0-4591-8C47-598D4E673E27}">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3" operator="equal" id="{AD686191-FA40-4CC6-9140-1898E3190ADE}">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M368</xm:sqref>
        </x14:conditionalFormatting>
        <x14:conditionalFormatting xmlns:xm="http://schemas.microsoft.com/office/excel/2006/main">
          <x14:cfRule type="cellIs" priority="502" operator="equal" id="{AA11EB6E-9EB4-4C85-B8E4-5C7E1D6DA81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503" operator="equal" id="{5447A2F3-F02F-4F5D-A693-6B5A399D000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4" operator="equal" id="{C57ADAFB-54AD-4351-A44F-8E1CD28223C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M369</xm:sqref>
        </x14:conditionalFormatting>
        <x14:conditionalFormatting xmlns:xm="http://schemas.microsoft.com/office/excel/2006/main">
          <x14:cfRule type="cellIs" priority="444" operator="equal" id="{45916008-BB22-4A5C-8386-ED88402B9E7C}">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45" operator="equal" id="{946D1434-99E9-4687-9123-354FB586E0F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6" operator="equal" id="{CA7F9AB2-D498-43AC-9F1B-0FA3E9596AF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M382</xm:sqref>
        </x14:conditionalFormatting>
        <x14:conditionalFormatting xmlns:xm="http://schemas.microsoft.com/office/excel/2006/main">
          <x14:cfRule type="cellIs" priority="466" operator="equal" id="{F442B72B-6E7B-4059-B83F-B1F6907D407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67" operator="equal" id="{0C1C3108-F296-455B-8DA7-6E0CCA7BBE1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8" operator="equal" id="{C256BF65-C8DD-41EB-A97B-C3E186E4E5A3}">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M384</xm:sqref>
        </x14:conditionalFormatting>
        <x14:conditionalFormatting xmlns:xm="http://schemas.microsoft.com/office/excel/2006/main">
          <x14:cfRule type="cellIs" priority="455" operator="equal" id="{C9286406-9D23-4E4A-95BD-9A9D76CD8499}">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56" operator="equal" id="{57816137-3184-4D8D-917F-2D2D2CB1204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7" operator="equal" id="{805D52B7-E547-4E84-82F5-1A9C1019A48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M386</xm:sqref>
        </x14:conditionalFormatting>
        <x14:conditionalFormatting xmlns:xm="http://schemas.microsoft.com/office/excel/2006/main">
          <x14:cfRule type="cellIs" priority="509" operator="equal" id="{BA194927-60EC-49F9-96C7-B85E18CF3645}">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510" operator="equal" id="{7D5874E4-E083-455E-A274-FCE663F8AA08}">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11" operator="equal" id="{FF14CCF0-28E7-48B3-9343-96FA18D6FB6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12" operator="equal" id="{601F9936-BBC7-43C4-A81E-CDDC5BE49BD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O370</xm:sqref>
        </x14:conditionalFormatting>
        <x14:conditionalFormatting xmlns:xm="http://schemas.microsoft.com/office/excel/2006/main">
          <x14:cfRule type="cellIs" priority="430" operator="equal" id="{50251692-BAF0-4E8C-A9D1-5C3547C29347}">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31" operator="equal" id="{BF6DAC11-20B0-4D89-A076-58878364FA6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32" operator="equal" id="{F4FED818-CE40-4E5E-812B-3F1FB86F6FE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3" operator="equal" id="{D98DA4C4-30BC-42BB-945B-0823AFD48EF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O370</xm:sqref>
        </x14:conditionalFormatting>
        <x14:conditionalFormatting xmlns:xm="http://schemas.microsoft.com/office/excel/2006/main">
          <x14:cfRule type="cellIs" priority="487" operator="equal" id="{C85D313C-207A-4E24-BCBE-71C6A17C7C7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88" operator="equal" id="{C3CB9E42-FF82-456F-89DD-00ED8388427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89" operator="equal" id="{941BF680-985E-4B32-B86B-EFED4793DA04}">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0" operator="equal" id="{0B6FCAED-B7EB-4539-BD06-55241EB6CA2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O368</xm:sqref>
        </x14:conditionalFormatting>
        <x14:conditionalFormatting xmlns:xm="http://schemas.microsoft.com/office/excel/2006/main">
          <x14:cfRule type="cellIs" priority="498" operator="equal" id="{CA92E296-BFEC-4C0B-AE65-39818241DEC3}">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99" operator="equal" id="{BE1C50CE-965C-4BAF-AF0B-00CDCD9F7170}">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00" operator="equal" id="{0B2B1065-3CB0-4E74-9743-2930B952942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1" operator="equal" id="{A8057E13-FB61-4303-852F-1C66E1C05747}">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O369</xm:sqref>
        </x14:conditionalFormatting>
        <x14:conditionalFormatting xmlns:xm="http://schemas.microsoft.com/office/excel/2006/main">
          <x14:cfRule type="cellIs" priority="440" operator="equal" id="{ADCF9CE9-A1B3-4F09-8284-827496B48EB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41" operator="equal" id="{7206F169-DE89-488F-BA91-D778187CBCB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42" operator="equal" id="{D036C432-2B2E-400F-AA10-727AECD260AF}">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3" operator="equal" id="{E48D89EB-D63B-4CD2-982F-733DB8CE7D8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O382</xm:sqref>
        </x14:conditionalFormatting>
        <x14:conditionalFormatting xmlns:xm="http://schemas.microsoft.com/office/excel/2006/main">
          <x14:cfRule type="cellIs" priority="462" operator="equal" id="{D3A15D57-C39F-4432-B684-47A262CADF2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63" operator="equal" id="{651ED8E7-9C05-4479-8F5A-8A40F34BAFA4}">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64" operator="equal" id="{0BAFB3BE-4475-4EB0-AE5D-AEBB7188314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5" operator="equal" id="{BB7C4645-9658-42AB-8B82-C24779FC1FF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O384</xm:sqref>
        </x14:conditionalFormatting>
        <x14:conditionalFormatting xmlns:xm="http://schemas.microsoft.com/office/excel/2006/main">
          <x14:cfRule type="cellIs" priority="451" operator="equal" id="{3725EC23-7B08-4D8A-BA87-63FFDCD69DA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52" operator="equal" id="{809BD460-9855-492B-9B4C-EF5D904AB6D9}">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53" operator="equal" id="{917AE487-A01D-4578-AD06-612C5BDD98C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4" operator="equal" id="{F87073EA-4CB4-4E92-910B-07C6D3F0463A}">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O386</xm:sqref>
        </x14:conditionalFormatting>
        <x14:conditionalFormatting xmlns:xm="http://schemas.microsoft.com/office/excel/2006/main">
          <x14:cfRule type="cellIs" priority="426" operator="equal" id="{114D7EFE-56CA-4350-8B5B-4FE4AE35CE4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7" operator="equal" id="{EA8DB196-B4D3-465B-81EC-AC643D3C44E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R370</xm:sqref>
        </x14:conditionalFormatting>
        <x14:conditionalFormatting xmlns:xm="http://schemas.microsoft.com/office/excel/2006/main">
          <x14:cfRule type="cellIs" priority="428" operator="equal" id="{31BB87E8-DA18-4B1D-937C-9DA99FBB17E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29" operator="equal" id="{F38FB858-17AE-4066-8505-3FEB56A2836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R370</xm:sqref>
        </x14:conditionalFormatting>
        <x14:conditionalFormatting xmlns:xm="http://schemas.microsoft.com/office/excel/2006/main">
          <x14:cfRule type="cellIs" priority="485" operator="equal" id="{BB387D1E-C221-49D3-ACA2-6528E9CA8AC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86" operator="equal" id="{1005238C-DDAA-4F81-B525-95E5E292E96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R368</xm:sqref>
        </x14:conditionalFormatting>
        <x14:conditionalFormatting xmlns:xm="http://schemas.microsoft.com/office/excel/2006/main">
          <x14:cfRule type="cellIs" priority="496" operator="equal" id="{039BBB0C-7A1E-4B79-A4C4-F4C2C74380A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7" operator="equal" id="{380C94AB-779B-4F23-9635-60EB2423483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R369</xm:sqref>
        </x14:conditionalFormatting>
        <x14:conditionalFormatting xmlns:xm="http://schemas.microsoft.com/office/excel/2006/main">
          <x14:cfRule type="cellIs" priority="438" operator="equal" id="{009D4A09-D838-46B1-B47E-DC5578CC4BE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39" operator="equal" id="{18FD54A6-D11D-407B-87E6-7CB4C15C60E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R382</xm:sqref>
        </x14:conditionalFormatting>
        <x14:conditionalFormatting xmlns:xm="http://schemas.microsoft.com/office/excel/2006/main">
          <x14:cfRule type="cellIs" priority="460" operator="equal" id="{086C1495-DDA6-444B-8EEE-ADF4804BA82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61" operator="equal" id="{0EDDA673-2EBD-4A8A-8FE2-F6FDEA542DA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R384 Z384</xm:sqref>
        </x14:conditionalFormatting>
        <x14:conditionalFormatting xmlns:xm="http://schemas.microsoft.com/office/excel/2006/main">
          <x14:cfRule type="cellIs" priority="449" operator="equal" id="{8770479F-57BC-4E69-8D74-FE11D7C68A8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0" operator="equal" id="{179FC082-9B1B-40CC-942B-1C2BFC9F860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R386 Z386</xm:sqref>
        </x14:conditionalFormatting>
        <x14:conditionalFormatting xmlns:xm="http://schemas.microsoft.com/office/excel/2006/main">
          <x14:cfRule type="cellIs" priority="471" operator="equal" id="{1D633C15-E21C-47BF-86BB-074AFE472DD3}">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W377</xm:sqref>
        </x14:conditionalFormatting>
        <x14:conditionalFormatting xmlns:xm="http://schemas.microsoft.com/office/excel/2006/main">
          <x14:cfRule type="cellIs" priority="472" operator="equal" id="{55B03A60-69FE-414C-8A8A-867F9EED196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3" operator="equal" id="{86A43049-2A00-424A-96DF-87585079E53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W377</xm:sqref>
        </x14:conditionalFormatting>
        <x14:conditionalFormatting xmlns:xm="http://schemas.microsoft.com/office/excel/2006/main">
          <x14:cfRule type="cellIs" priority="505" operator="equal" id="{93DAE23F-D45B-4376-8646-36E7C3F70846}">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6" operator="equal" id="{01BB22EF-B700-4E10-A0C8-8E0E94B7448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W369</xm:sqref>
        </x14:conditionalFormatting>
        <x14:conditionalFormatting xmlns:xm="http://schemas.microsoft.com/office/excel/2006/main">
          <x14:cfRule type="cellIs" priority="469" operator="equal" id="{293AAF38-AA22-4200-8588-DCCEB53A67B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70" operator="equal" id="{0206DABC-D4C1-4723-B779-50974DEAE47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W384</xm:sqref>
        </x14:conditionalFormatting>
        <x14:conditionalFormatting xmlns:xm="http://schemas.microsoft.com/office/excel/2006/main">
          <x14:cfRule type="cellIs" priority="458" operator="equal" id="{A5DA6470-0A88-4376-8C3A-CA943D502A2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9" operator="equal" id="{52DE6875-A8F3-473B-B571-FD7913F231E3}">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W386</xm:sqref>
        </x14:conditionalFormatting>
        <x14:conditionalFormatting xmlns:xm="http://schemas.microsoft.com/office/excel/2006/main">
          <x14:cfRule type="cellIs" priority="494" operator="equal" id="{4E447692-4EEC-4230-8D96-F0F9E58BF47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5" operator="equal" id="{94812CBF-E006-4C45-ADA8-8E0268258C1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Z368 W368</xm:sqref>
        </x14:conditionalFormatting>
        <x14:conditionalFormatting xmlns:xm="http://schemas.microsoft.com/office/excel/2006/main">
          <x14:cfRule type="cellIs" priority="507" operator="equal" id="{655E574A-60DB-4903-9180-82C2E1983C8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508" operator="equal" id="{57C416C7-FED6-4D24-88F8-31ADB2DE537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Z369</xm:sqref>
        </x14:conditionalFormatting>
        <x14:conditionalFormatting xmlns:xm="http://schemas.microsoft.com/office/excel/2006/main">
          <x14:cfRule type="cellIs" priority="447" operator="equal" id="{3963E66F-8408-4773-B09B-A594777AFE4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48" operator="equal" id="{DB979331-24B2-453C-9125-F5EF39CA5C8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Z382 W382</xm:sqref>
        </x14:conditionalFormatting>
        <x14:conditionalFormatting xmlns:xm="http://schemas.microsoft.com/office/excel/2006/main">
          <x14:cfRule type="cellIs" priority="382" operator="equal" id="{9EC31B18-5343-4C33-B6B5-2FDD4A6F395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3" operator="equal" id="{9EEAD941-B263-4321-9FC9-A2534CAFE978}">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Z374</xm:sqref>
        </x14:conditionalFormatting>
        <x14:conditionalFormatting xmlns:xm="http://schemas.microsoft.com/office/excel/2006/main">
          <x14:cfRule type="cellIs" priority="384" operator="equal" id="{89090226-73AF-4099-BBF9-7695A3BFCAA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85" operator="equal" id="{830B44FF-C2E7-49F8-9FFD-9158161125F2}">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6" operator="equal" id="{D0CD2E69-8266-47A6-984A-07D802E62C5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W374</xm:sqref>
        </x14:conditionalFormatting>
        <x14:conditionalFormatting xmlns:xm="http://schemas.microsoft.com/office/excel/2006/main">
          <x14:cfRule type="cellIs" priority="380" operator="equal" id="{C1227359-07CD-4574-9B54-AEC3B78281F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81" operator="equal" id="{29390E50-E16E-4B2E-B47A-EB1CEDF258A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W374</xm:sqref>
        </x14:conditionalFormatting>
        <x14:conditionalFormatting xmlns:xm="http://schemas.microsoft.com/office/excel/2006/main">
          <x14:cfRule type="cellIs" priority="368" operator="equal" id="{83BF63AB-AD93-46CE-B551-E2CFD04601F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M376</xm:sqref>
        </x14:conditionalFormatting>
        <x14:conditionalFormatting xmlns:xm="http://schemas.microsoft.com/office/excel/2006/main">
          <x14:cfRule type="cellIs" priority="375" operator="equal" id="{D13FCB7D-C4D0-4489-B1BD-5A42D232CC2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76" operator="equal" id="{0B2E5F12-EC20-4E80-BD28-C65BB7115AB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7" operator="equal" id="{3D3C98F9-FEB5-4313-952F-5472DA3E659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M376</xm:sqref>
        </x14:conditionalFormatting>
        <x14:conditionalFormatting xmlns:xm="http://schemas.microsoft.com/office/excel/2006/main">
          <x14:cfRule type="cellIs" priority="371" operator="equal" id="{6AFB4B01-8B52-4074-8059-822014DB1DEF}">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72" operator="equal" id="{317219A3-987E-495D-BB87-A5BEE7CDFABD}">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73" operator="equal" id="{F0D6D03C-2F93-4F54-AB2E-D54AAFF8871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4" operator="equal" id="{E61BCB8F-9205-4FC7-8B32-3454033F5AB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O376</xm:sqref>
        </x14:conditionalFormatting>
        <x14:conditionalFormatting xmlns:xm="http://schemas.microsoft.com/office/excel/2006/main">
          <x14:cfRule type="cellIs" priority="369" operator="equal" id="{970C142E-9FEA-4F41-AD4B-3E21B524116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0" operator="equal" id="{68CBF0B9-6531-4AA5-8634-822F0DF291C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R376</xm:sqref>
        </x14:conditionalFormatting>
        <x14:conditionalFormatting xmlns:xm="http://schemas.microsoft.com/office/excel/2006/main">
          <x14:cfRule type="cellIs" priority="378" operator="equal" id="{8A3201CE-6519-4366-A698-17FE9C33BF1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79" operator="equal" id="{9DE633D6-6A99-41D2-AF75-2FB627B8E0B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Z376 W376</xm:sqref>
        </x14:conditionalFormatting>
        <x14:conditionalFormatting xmlns:xm="http://schemas.microsoft.com/office/excel/2006/main">
          <x14:cfRule type="cellIs" priority="363" operator="equal" id="{BDE7E93A-60DF-46C7-AC3B-4F0B1FAF863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4" operator="equal" id="{F9443836-3F5D-4A40-9011-2C8B7EB852A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Z377</xm:sqref>
        </x14:conditionalFormatting>
        <x14:conditionalFormatting xmlns:xm="http://schemas.microsoft.com/office/excel/2006/main">
          <x14:cfRule type="cellIs" priority="365" operator="equal" id="{F12B7216-9236-4B7D-BE72-3B0FA933DF5D}">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W377</xm:sqref>
        </x14:conditionalFormatting>
        <x14:conditionalFormatting xmlns:xm="http://schemas.microsoft.com/office/excel/2006/main">
          <x14:cfRule type="cellIs" priority="366" operator="equal" id="{3DA7B4F0-5547-496F-8C92-3E56FD124EA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7" operator="equal" id="{2C18FD2B-8EE2-4BAC-95F8-6E75A0A5411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W377</xm:sqref>
        </x14:conditionalFormatting>
        <x14:conditionalFormatting xmlns:xm="http://schemas.microsoft.com/office/excel/2006/main">
          <x14:cfRule type="cellIs" priority="360" operator="equal" id="{E0C4E784-7D8E-4B10-BB12-C7678AD6D65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61" operator="equal" id="{F4854398-5C3A-4CED-BF21-2970238855D2}">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2" operator="equal" id="{B4FD9691-ACFD-4553-875E-A06209E20CB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M377</xm:sqref>
        </x14:conditionalFormatting>
        <x14:conditionalFormatting xmlns:xm="http://schemas.microsoft.com/office/excel/2006/main">
          <x14:cfRule type="cellIs" priority="356" operator="equal" id="{DE9DC668-057A-4324-8C65-7CC75E3ED0F9}">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57" operator="equal" id="{B845385B-43D4-4736-B1EF-26841181D2E5}">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58" operator="equal" id="{9B9A8FD0-4463-41D4-A3E4-C41247F38EF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9" operator="equal" id="{F700C399-7253-4C8D-A992-A3B9A938E46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O377</xm:sqref>
        </x14:conditionalFormatting>
        <x14:conditionalFormatting xmlns:xm="http://schemas.microsoft.com/office/excel/2006/main">
          <x14:cfRule type="cellIs" priority="354" operator="equal" id="{D05D5EB1-13BE-418A-8213-12C71D1CF70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5" operator="equal" id="{7591B423-EB59-442C-830D-F3FE8E4CDCE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R377</xm:sqref>
        </x14:conditionalFormatting>
        <x14:conditionalFormatting xmlns:xm="http://schemas.microsoft.com/office/excel/2006/main">
          <x14:cfRule type="cellIs" priority="348" operator="equal" id="{85A39C9B-69E7-45E9-903B-FB946C72268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W370 Z370</xm:sqref>
        </x14:conditionalFormatting>
        <x14:conditionalFormatting xmlns:xm="http://schemas.microsoft.com/office/excel/2006/main">
          <x14:cfRule type="cellIs" priority="349" operator="equal" id="{881A9F76-6D46-4504-B758-DD90202A074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W370 Z370</xm:sqref>
        </x14:conditionalFormatting>
        <x14:conditionalFormatting xmlns:xm="http://schemas.microsoft.com/office/excel/2006/main">
          <x14:cfRule type="cellIs" priority="350" operator="equal" id="{FCFA5844-F408-4202-A0D7-4E61A01B42C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1" operator="equal" id="{566672C6-674E-4002-883A-C131A68C356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Z370</xm:sqref>
        </x14:conditionalFormatting>
        <x14:conditionalFormatting xmlns:xm="http://schemas.microsoft.com/office/excel/2006/main">
          <x14:cfRule type="cellIs" priority="352" operator="equal" id="{A1F28267-4492-403F-B7DA-39521A7CC06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53" operator="equal" id="{AE291073-3FB4-419F-BEE5-AE1B76442C5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W370</xm:sqref>
        </x14:conditionalFormatting>
        <x14:conditionalFormatting xmlns:xm="http://schemas.microsoft.com/office/excel/2006/main">
          <x14:cfRule type="cellIs" priority="328" operator="equal" id="{F37FEB7A-3BE6-41E6-BA33-E91CFCB491EF}">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M371</xm:sqref>
        </x14:conditionalFormatting>
        <x14:conditionalFormatting xmlns:xm="http://schemas.microsoft.com/office/excel/2006/main">
          <x14:cfRule type="cellIs" priority="329" operator="equal" id="{38D82E39-7A35-4452-AE29-38B6420CC1D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M371</xm:sqref>
        </x14:conditionalFormatting>
        <x14:conditionalFormatting xmlns:xm="http://schemas.microsoft.com/office/excel/2006/main">
          <x14:cfRule type="cellIs" priority="327" operator="equal" id="{CF913924-4763-4839-9591-02C999BEB138}">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O371</xm:sqref>
        </x14:conditionalFormatting>
        <x14:conditionalFormatting xmlns:xm="http://schemas.microsoft.com/office/excel/2006/main">
          <x14:cfRule type="cellIs" priority="325" operator="equal" id="{F004BD4F-978C-4623-B02F-DB4618755A3C}">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R371 W371 Z371</xm:sqref>
        </x14:conditionalFormatting>
        <x14:conditionalFormatting xmlns:xm="http://schemas.microsoft.com/office/excel/2006/main">
          <x14:cfRule type="cellIs" priority="326" operator="equal" id="{9944DDD1-B2A0-4E1C-9F10-4A4FB1E58946}">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W371 Z371 R371</xm:sqref>
        </x14:conditionalFormatting>
        <x14:conditionalFormatting xmlns:xm="http://schemas.microsoft.com/office/excel/2006/main">
          <x14:cfRule type="cellIs" priority="322" operator="equal" id="{75190FE2-D0C7-4EB0-BD5D-52B5C013ABE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23" operator="equal" id="{3B5DB458-041D-421C-B505-9A22B2D3DC5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4" operator="equal" id="{B1BF24E0-5B7B-4FAB-B56D-68C7FC6D1999}">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M371</xm:sqref>
        </x14:conditionalFormatting>
        <x14:conditionalFormatting xmlns:xm="http://schemas.microsoft.com/office/excel/2006/main">
          <x14:cfRule type="cellIs" priority="318" operator="equal" id="{734BA8CE-53F5-4F64-9FF3-A4FD31BEF576}">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19" operator="equal" id="{13972F28-E4AB-450D-AEBD-E163A3F6166C}">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20" operator="equal" id="{0ACD58A3-E9A1-4B2E-8014-59520FB8D1AB}">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1" operator="equal" id="{EA6778EF-1891-4EC2-8E07-410386D4470E}">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O371</xm:sqref>
        </x14:conditionalFormatting>
        <x14:conditionalFormatting xmlns:xm="http://schemas.microsoft.com/office/excel/2006/main">
          <x14:cfRule type="cellIs" priority="316" operator="equal" id="{0B9418AF-5847-4992-8BA3-CECAF08AA6B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7" operator="equal" id="{3121776D-DBEC-43EC-B8D8-5014C381E21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R371</xm:sqref>
        </x14:conditionalFormatting>
        <x14:conditionalFormatting xmlns:xm="http://schemas.microsoft.com/office/excel/2006/main">
          <x14:cfRule type="cellIs" priority="314" operator="equal" id="{D9B95318-C40D-4CDA-99BF-3F2AC2C6927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5" operator="equal" id="{57AA9ED9-4950-4360-85ED-05F68E6A2EE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W371</xm:sqref>
        </x14:conditionalFormatting>
        <x14:conditionalFormatting xmlns:xm="http://schemas.microsoft.com/office/excel/2006/main">
          <x14:cfRule type="cellIs" priority="312" operator="equal" id="{F787D2A7-0F64-4A95-9069-68089B741B7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13" operator="equal" id="{6BA728F7-B3CB-4B0B-8FD5-53F58CAEB90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Z371</xm:sqref>
        </x14:conditionalFormatting>
        <x14:conditionalFormatting xmlns:xm="http://schemas.microsoft.com/office/excel/2006/main">
          <x14:cfRule type="cellIs" priority="295" operator="equal" id="{5EFEC08C-177C-46B2-820C-55B42B288928}">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O372</xm:sqref>
        </x14:conditionalFormatting>
        <x14:conditionalFormatting xmlns:xm="http://schemas.microsoft.com/office/excel/2006/main">
          <x14:cfRule type="cellIs" priority="293" operator="equal" id="{1A07A13E-158D-423E-A018-A707C9D5E9A9}">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Z372 W372 R372</xm:sqref>
        </x14:conditionalFormatting>
        <x14:conditionalFormatting xmlns:xm="http://schemas.microsoft.com/office/excel/2006/main">
          <x14:cfRule type="cellIs" priority="294" operator="equal" id="{0F7740C4-A675-4987-A8FA-6068FCC5C1D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R372 Z372</xm:sqref>
        </x14:conditionalFormatting>
        <x14:conditionalFormatting xmlns:xm="http://schemas.microsoft.com/office/excel/2006/main">
          <x14:cfRule type="cellIs" priority="286" operator="equal" id="{AF7E714D-597B-4B87-93E0-8369AE4137E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87" operator="equal" id="{ACE3E6C8-7F2C-4D77-9C98-93B8E60393A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88" operator="equal" id="{8B25B604-6EFC-475C-B71A-A9CD722DA93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9" operator="equal" id="{B81CBFFF-85B0-429E-B7EE-D57D4C69467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O372</xm:sqref>
        </x14:conditionalFormatting>
        <x14:conditionalFormatting xmlns:xm="http://schemas.microsoft.com/office/excel/2006/main">
          <x14:cfRule type="cellIs" priority="284" operator="equal" id="{B154DEA5-3A40-4DB2-B703-893FBA17E29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5" operator="equal" id="{406A1B89-CF18-4974-B79F-87CF373705E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R372 Z372</xm:sqref>
        </x14:conditionalFormatting>
        <x14:conditionalFormatting xmlns:xm="http://schemas.microsoft.com/office/excel/2006/main">
          <x14:cfRule type="cellIs" priority="290" operator="equal" id="{86F438BB-A3B2-46B9-B649-DDF537B59FB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91" operator="equal" id="{D0E3D46F-7844-4D59-B03D-503924A6497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92" operator="equal" id="{E4A1A8B2-8E9A-482C-A7AC-2FA555F80EA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W372</xm:sqref>
        </x14:conditionalFormatting>
        <x14:conditionalFormatting xmlns:xm="http://schemas.microsoft.com/office/excel/2006/main">
          <x14:cfRule type="cellIs" priority="277" operator="equal" id="{815E21BC-27CA-44B2-80F9-2EA47EFD8F5B}">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78" operator="equal" id="{D9F18225-0BA3-4884-95E4-7CC871CB586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79" operator="equal" id="{30D2AD54-35A4-4C72-9EB3-87DCDD96706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0" operator="equal" id="{6E390EF1-E5A8-438B-8E3A-9678B1608A41}">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M373</xm:sqref>
        </x14:conditionalFormatting>
        <x14:conditionalFormatting xmlns:xm="http://schemas.microsoft.com/office/excel/2006/main">
          <x14:cfRule type="cellIs" priority="270" operator="equal" id="{EDFC9A7E-F225-4018-B80B-D03A3C0FFF56}">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M373</xm:sqref>
        </x14:conditionalFormatting>
        <x14:conditionalFormatting xmlns:xm="http://schemas.microsoft.com/office/excel/2006/main">
          <x14:cfRule type="cellIs" priority="273" operator="equal" id="{FB2AF960-B58E-462D-A9A0-F0A1FA4102EC}">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74" operator="equal" id="{FB1718CC-D42E-40AC-BC27-0AAC814D635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75" operator="equal" id="{AC8E425F-18D8-4D5D-B83D-33B45097CC0A}">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6" operator="equal" id="{4E938614-B907-49FC-A5DE-0144999EA59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O373</xm:sqref>
        </x14:conditionalFormatting>
        <x14:conditionalFormatting xmlns:xm="http://schemas.microsoft.com/office/excel/2006/main">
          <x14:cfRule type="cellIs" priority="269" operator="equal" id="{C3A77C1B-A162-45B8-A221-0D802F591F4C}">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O373</xm:sqref>
        </x14:conditionalFormatting>
        <x14:conditionalFormatting xmlns:xm="http://schemas.microsoft.com/office/excel/2006/main">
          <x14:cfRule type="cellIs" priority="267" operator="equal" id="{7179FAFD-54EE-4A9C-99D0-ABB329C062AC}">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Z373 W373 R373</xm:sqref>
        </x14:conditionalFormatting>
        <x14:conditionalFormatting xmlns:xm="http://schemas.microsoft.com/office/excel/2006/main">
          <x14:cfRule type="cellIs" priority="268" operator="equal" id="{9B3B23A0-7D94-404C-BBEB-BD1C7DE23138}">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Z373 R373</xm:sqref>
        </x14:conditionalFormatting>
        <x14:conditionalFormatting xmlns:xm="http://schemas.microsoft.com/office/excel/2006/main">
          <x14:cfRule type="cellIs" priority="271" operator="equal" id="{AF38870D-E2CE-4458-BE31-D67766E4C7F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72" operator="equal" id="{8194266E-FF0A-4CCF-B4E0-20054C6DA80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Z373 R373</xm:sqref>
        </x14:conditionalFormatting>
        <x14:conditionalFormatting xmlns:xm="http://schemas.microsoft.com/office/excel/2006/main">
          <x14:cfRule type="cellIs" priority="281" operator="equal" id="{C301F0AF-D10E-45D3-8D3A-C76F440ACC7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82" operator="equal" id="{94C75CBF-200B-46FD-B448-DBAF9AFE4F4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3" operator="equal" id="{3D6C925A-6C34-4509-81FB-EE047BAB7DEF}">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W373</xm:sqref>
        </x14:conditionalFormatting>
        <x14:conditionalFormatting xmlns:xm="http://schemas.microsoft.com/office/excel/2006/main">
          <x14:cfRule type="cellIs" priority="182" operator="equal" id="{4CFA4387-672D-4EA1-8D95-6F0825968BC8}">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M378</xm:sqref>
        </x14:conditionalFormatting>
        <x14:conditionalFormatting xmlns:xm="http://schemas.microsoft.com/office/excel/2006/main">
          <x14:cfRule type="cellIs" priority="189" operator="equal" id="{62013032-65F3-4A22-B381-5EE34EBD70F5}">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90" operator="equal" id="{BE1B5CA5-80E3-4760-82D7-058156F37D6F}">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91" operator="equal" id="{5DB46C9A-E784-479E-9D97-03DD4A7B4390}">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2" operator="equal" id="{4C72F4E3-C858-43F1-8DB1-C0125FC5302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M378</xm:sqref>
        </x14:conditionalFormatting>
        <x14:conditionalFormatting xmlns:xm="http://schemas.microsoft.com/office/excel/2006/main">
          <x14:cfRule type="cellIs" priority="181" operator="equal" id="{61EF33BF-2870-44BD-A5B0-A81819196F3F}">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O378</xm:sqref>
        </x14:conditionalFormatting>
        <x14:conditionalFormatting xmlns:xm="http://schemas.microsoft.com/office/excel/2006/main">
          <x14:cfRule type="cellIs" priority="185" operator="equal" id="{D1519C1D-55E1-4863-B941-F4F193F80C7E}">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86" operator="equal" id="{2EAF5DB3-22E2-41EF-AA6E-50864575685A}">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87" operator="equal" id="{E754284B-557C-4202-B105-F3C1ADEB3D8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8" operator="equal" id="{EF71CB39-286D-46E8-ACBB-C92DF43F7346}">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O378</xm:sqref>
        </x14:conditionalFormatting>
        <x14:conditionalFormatting xmlns:xm="http://schemas.microsoft.com/office/excel/2006/main">
          <x14:cfRule type="cellIs" priority="179" operator="equal" id="{AAED1041-B9C3-4450-8C6F-691468DE728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Z378 W378 R378</xm:sqref>
        </x14:conditionalFormatting>
        <x14:conditionalFormatting xmlns:xm="http://schemas.microsoft.com/office/excel/2006/main">
          <x14:cfRule type="cellIs" priority="180" operator="equal" id="{B7A0B030-2FBF-4BD5-96C4-C9BC6EC7DC12}">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Z378 R378</xm:sqref>
        </x14:conditionalFormatting>
        <x14:conditionalFormatting xmlns:xm="http://schemas.microsoft.com/office/excel/2006/main">
          <x14:cfRule type="cellIs" priority="183" operator="equal" id="{672D4C8F-7839-4287-93C2-0E1553747AB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84" operator="equal" id="{434B5DD3-3027-4324-AB05-6FCBC102EB20}">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R378 Z378</xm:sqref>
        </x14:conditionalFormatting>
        <x14:conditionalFormatting xmlns:xm="http://schemas.microsoft.com/office/excel/2006/main">
          <x14:cfRule type="cellIs" priority="193" operator="equal" id="{F9E97CAC-77F7-49E7-9A22-3C819C9A0A6B}">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94" operator="equal" id="{593E46B3-2950-405D-8149-1946A1DA2504}">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5" operator="equal" id="{56F23CB8-241E-4AA2-BCB0-B11EFADD6775}">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W378</xm:sqref>
        </x14:conditionalFormatting>
        <x14:conditionalFormatting xmlns:xm="http://schemas.microsoft.com/office/excel/2006/main">
          <x14:cfRule type="cellIs" priority="165" operator="equal" id="{1C2FC0BE-3CF4-487B-B126-8C5820CDB9F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M379</xm:sqref>
        </x14:conditionalFormatting>
        <x14:conditionalFormatting xmlns:xm="http://schemas.microsoft.com/office/excel/2006/main">
          <x14:cfRule type="cellIs" priority="172" operator="equal" id="{51197F96-6854-4D05-8924-CE456CDD70D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73" operator="equal" id="{0962FE36-CCAF-467D-BD23-82A2DDCEF28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74" operator="equal" id="{0BE68726-DFC5-41D8-9F00-660045906DE8}">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5" operator="equal" id="{EEA42F3A-B770-4534-8FCB-1143769CA070}">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M379</xm:sqref>
        </x14:conditionalFormatting>
        <x14:conditionalFormatting xmlns:xm="http://schemas.microsoft.com/office/excel/2006/main">
          <x14:cfRule type="cellIs" priority="164" operator="equal" id="{53279D24-6A72-4B84-84CC-160744848E53}">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O379</xm:sqref>
        </x14:conditionalFormatting>
        <x14:conditionalFormatting xmlns:xm="http://schemas.microsoft.com/office/excel/2006/main">
          <x14:cfRule type="cellIs" priority="168" operator="equal" id="{B7DE2695-0B1C-4346-9F36-E88EDCD90E1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69" operator="equal" id="{8051F278-CA67-4AAD-AE98-3DAC487CF23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70" operator="equal" id="{D739B5B8-521A-4C0B-A325-7F31A2869D17}">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1" operator="equal" id="{7FDC82EA-2C78-437C-B2C0-D540B369F692}">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O379</xm:sqref>
        </x14:conditionalFormatting>
        <x14:conditionalFormatting xmlns:xm="http://schemas.microsoft.com/office/excel/2006/main">
          <x14:cfRule type="cellIs" priority="162" operator="equal" id="{9A77CC9E-734D-4980-8019-F37AC47E615B}">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Z379 W379 R379</xm:sqref>
        </x14:conditionalFormatting>
        <x14:conditionalFormatting xmlns:xm="http://schemas.microsoft.com/office/excel/2006/main">
          <x14:cfRule type="cellIs" priority="163" operator="equal" id="{162882FC-33E4-461A-9419-239496A37BDF}">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Z379 R379</xm:sqref>
        </x14:conditionalFormatting>
        <x14:conditionalFormatting xmlns:xm="http://schemas.microsoft.com/office/excel/2006/main">
          <x14:cfRule type="cellIs" priority="166" operator="equal" id="{6508E76A-FB5E-4C19-B5D8-36015F7F689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67" operator="equal" id="{6ABF67A9-8B82-426D-8DE0-B64FFF92D48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R379 Z379</xm:sqref>
        </x14:conditionalFormatting>
        <x14:conditionalFormatting xmlns:xm="http://schemas.microsoft.com/office/excel/2006/main">
          <x14:cfRule type="cellIs" priority="176" operator="equal" id="{E3B57EB3-A237-4CA1-BA43-DB733EDCAD6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77" operator="equal" id="{09E072EC-2E6D-4875-B5D7-3D4007762EC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8" operator="equal" id="{F63E5FC1-E29A-4B9C-AA9D-42FCF992EC87}">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W379</xm:sqref>
        </x14:conditionalFormatting>
        <x14:conditionalFormatting xmlns:xm="http://schemas.microsoft.com/office/excel/2006/main">
          <x14:cfRule type="cellIs" priority="148" operator="equal" id="{09539969-78A8-4DBB-AEA3-4DE1A8E4FF64}">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M380</xm:sqref>
        </x14:conditionalFormatting>
        <x14:conditionalFormatting xmlns:xm="http://schemas.microsoft.com/office/excel/2006/main">
          <x14:cfRule type="cellIs" priority="155" operator="equal" id="{0AADDEFA-34CD-4C47-8546-3758810B8F62}">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56" operator="equal" id="{32217FDA-3BC5-4807-8304-A33389BA5E51}">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57" operator="equal" id="{3BF956C9-676C-44E7-ADD3-EA73F5A6BFE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8" operator="equal" id="{345A6009-DE71-485C-8161-79602EB6A48F}">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M380</xm:sqref>
        </x14:conditionalFormatting>
        <x14:conditionalFormatting xmlns:xm="http://schemas.microsoft.com/office/excel/2006/main">
          <x14:cfRule type="cellIs" priority="147" operator="equal" id="{98368ABE-A33F-4CBB-B07A-B30E7B7D5BB2}">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O380</xm:sqref>
        </x14:conditionalFormatting>
        <x14:conditionalFormatting xmlns:xm="http://schemas.microsoft.com/office/excel/2006/main">
          <x14:cfRule type="cellIs" priority="151" operator="equal" id="{CA95ABB8-C3EC-4F09-96EC-D1E54AB981CC}">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52" operator="equal" id="{91FA1B54-568C-47E6-9B2C-AAB16FD286E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53" operator="equal" id="{1FFB7C72-B926-41E6-875A-7D73EED11E69}">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4" operator="equal" id="{FE5723FB-11B2-4DAD-9AFC-B41752EA3AB4}">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O380</xm:sqref>
        </x14:conditionalFormatting>
        <x14:conditionalFormatting xmlns:xm="http://schemas.microsoft.com/office/excel/2006/main">
          <x14:cfRule type="cellIs" priority="145" operator="equal" id="{5B302062-9ECF-4BED-AC62-8A05CA0A8965}">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R380 W380 Z380</xm:sqref>
        </x14:conditionalFormatting>
        <x14:conditionalFormatting xmlns:xm="http://schemas.microsoft.com/office/excel/2006/main">
          <x14:cfRule type="cellIs" priority="146" operator="equal" id="{60F60BA4-A8F9-4B24-B08D-6E14F792E1B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R380 Z380</xm:sqref>
        </x14:conditionalFormatting>
        <x14:conditionalFormatting xmlns:xm="http://schemas.microsoft.com/office/excel/2006/main">
          <x14:cfRule type="cellIs" priority="149" operator="equal" id="{55D30003-62A2-438A-A2D0-2056F5C5FAC1}">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0" operator="equal" id="{E01682C2-732E-4664-B0F6-A6092604234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Z380 R380</xm:sqref>
        </x14:conditionalFormatting>
        <x14:conditionalFormatting xmlns:xm="http://schemas.microsoft.com/office/excel/2006/main">
          <x14:cfRule type="cellIs" priority="159" operator="equal" id="{1DE7487B-29F3-4D74-9DA9-74367244B311}">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60" operator="equal" id="{10314023-B0D3-4442-AF7B-415F114987D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61" operator="equal" id="{BF29DC96-B3A5-401D-869C-0C49255C770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W380</xm:sqref>
        </x14:conditionalFormatting>
        <x14:conditionalFormatting xmlns:xm="http://schemas.microsoft.com/office/excel/2006/main">
          <x14:cfRule type="cellIs" priority="131" operator="equal" id="{0559F84D-E0EA-43E2-83F0-8DBA40923E6E}">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M381</xm:sqref>
        </x14:conditionalFormatting>
        <x14:conditionalFormatting xmlns:xm="http://schemas.microsoft.com/office/excel/2006/main">
          <x14:cfRule type="cellIs" priority="138" operator="equal" id="{236D75AA-0C0C-41FD-84BD-CF792CC0CD2A}">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9" operator="equal" id="{89D59300-9575-4BCF-BA2C-1BFD759DACE3}">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0" operator="equal" id="{9F4730C1-44E1-461D-A8FB-2491FB567E9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1" operator="equal" id="{08448A93-77DA-4BB4-96B0-C564F1C24C0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M381</xm:sqref>
        </x14:conditionalFormatting>
        <x14:conditionalFormatting xmlns:xm="http://schemas.microsoft.com/office/excel/2006/main">
          <x14:cfRule type="cellIs" priority="130" operator="equal" id="{75A1E7A7-D39F-4CFB-8BA3-CA73E197AB5B}">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O381</xm:sqref>
        </x14:conditionalFormatting>
        <x14:conditionalFormatting xmlns:xm="http://schemas.microsoft.com/office/excel/2006/main">
          <x14:cfRule type="cellIs" priority="134" operator="equal" id="{68C2E199-25CF-4AE1-88E5-7E7FF446E358}">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35" operator="equal" id="{950BE86E-60AE-45CD-AF0F-ED0C45DC5E0F}">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36" operator="equal" id="{131A8810-186E-421C-A0B4-EE63309640E3}">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7" operator="equal" id="{4C162325-6451-47A2-B863-4B8D2409A3B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O381</xm:sqref>
        </x14:conditionalFormatting>
        <x14:conditionalFormatting xmlns:xm="http://schemas.microsoft.com/office/excel/2006/main">
          <x14:cfRule type="cellIs" priority="128" operator="equal" id="{DDAFD635-F1D2-4618-A1A5-CE26C81665F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R381 W381 Z381</xm:sqref>
        </x14:conditionalFormatting>
        <x14:conditionalFormatting xmlns:xm="http://schemas.microsoft.com/office/excel/2006/main">
          <x14:cfRule type="cellIs" priority="129" operator="equal" id="{86904038-12FF-4AB2-BBC3-D6EF9EE56FF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R381 Z381</xm:sqref>
        </x14:conditionalFormatting>
        <x14:conditionalFormatting xmlns:xm="http://schemas.microsoft.com/office/excel/2006/main">
          <x14:cfRule type="cellIs" priority="132" operator="equal" id="{833C15A7-7000-41DF-93EE-6F16525A572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3" operator="equal" id="{A9CFD5D1-B7DB-4293-964C-424C08D9097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Z381 R381</xm:sqref>
        </x14:conditionalFormatting>
        <x14:conditionalFormatting xmlns:xm="http://schemas.microsoft.com/office/excel/2006/main">
          <x14:cfRule type="cellIs" priority="142" operator="equal" id="{9E593A11-C342-4F66-8D40-5917DCAF4129}">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43" operator="equal" id="{BB67C2DA-85D1-45F1-8C41-E219AE84759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44" operator="equal" id="{11F503C4-5C8F-4809-9BE2-64839777040A}">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W381</xm:sqref>
        </x14:conditionalFormatting>
        <x14:conditionalFormatting xmlns:xm="http://schemas.microsoft.com/office/excel/2006/main">
          <x14:cfRule type="cellIs" priority="127" operator="equal" id="{2ADE2F91-2ED9-489E-8AF3-7424A158C0B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M383</xm:sqref>
        </x14:conditionalFormatting>
        <x14:conditionalFormatting xmlns:xm="http://schemas.microsoft.com/office/excel/2006/main">
          <x14:cfRule type="cellIs" priority="126" operator="equal" id="{A1C01360-E49D-477D-A8E5-D72BB456D966}">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O383</xm:sqref>
        </x14:conditionalFormatting>
        <x14:conditionalFormatting xmlns:xm="http://schemas.microsoft.com/office/excel/2006/main">
          <x14:cfRule type="cellIs" priority="124" operator="equal" id="{F309A9EE-9148-49A4-A523-5E6FFBAB3840}">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R383 W383 Z383</xm:sqref>
        </x14:conditionalFormatting>
        <x14:conditionalFormatting xmlns:xm="http://schemas.microsoft.com/office/excel/2006/main">
          <x14:cfRule type="cellIs" priority="125" operator="equal" id="{A870C909-D74E-4B23-87BA-F7A73CF77DBE}">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Z383 R383 W383</xm:sqref>
        </x14:conditionalFormatting>
        <x14:conditionalFormatting xmlns:xm="http://schemas.microsoft.com/office/excel/2006/main">
          <x14:cfRule type="cellIs" priority="112" operator="equal" id="{BC6BF23B-824E-4B25-8759-2C7E1EFDDE30}">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M383</xm:sqref>
        </x14:conditionalFormatting>
        <x14:conditionalFormatting xmlns:xm="http://schemas.microsoft.com/office/excel/2006/main">
          <x14:cfRule type="cellIs" priority="119" operator="equal" id="{8DCEA737-65DD-4030-8E89-B0E43A999F9E}">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20" operator="equal" id="{2A6A2974-F1E4-4CE1-91DC-23F2452AF69E}">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1" operator="equal" id="{35AC5F73-82DB-4B3B-9C70-011205BF9264}">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M383</xm:sqref>
        </x14:conditionalFormatting>
        <x14:conditionalFormatting xmlns:xm="http://schemas.microsoft.com/office/excel/2006/main">
          <x14:cfRule type="cellIs" priority="115" operator="equal" id="{7E5180EA-0889-495F-819C-5C8CDB99017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16" operator="equal" id="{CB73A99E-E3F1-4764-ABB3-016697A5B74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17" operator="equal" id="{0075E7BC-A75D-4AE8-9008-B49F1FB6DDAC}">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8" operator="equal" id="{0B0DD6E8-F5FA-4427-9942-C5A34E5A1601}">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O383</xm:sqref>
        </x14:conditionalFormatting>
        <x14:conditionalFormatting xmlns:xm="http://schemas.microsoft.com/office/excel/2006/main">
          <x14:cfRule type="cellIs" priority="122" operator="equal" id="{3502E2D5-AA33-40A3-B99F-6C334995424E}">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23" operator="equal" id="{C2459004-D678-4F1E-94A3-FC19E72B9C9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W383</xm:sqref>
        </x14:conditionalFormatting>
        <x14:conditionalFormatting xmlns:xm="http://schemas.microsoft.com/office/excel/2006/main">
          <x14:cfRule type="cellIs" priority="113" operator="equal" id="{3E4CD3FB-4CC6-4A75-B619-230135CB94BD}">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4" operator="equal" id="{690983BF-D249-4732-8C2C-636A63242764}">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Z383 R383</xm:sqref>
        </x14:conditionalFormatting>
        <x14:conditionalFormatting xmlns:xm="http://schemas.microsoft.com/office/excel/2006/main">
          <x14:cfRule type="cellIs" priority="99" operator="equal" id="{6D3BB366-C72A-489A-BF08-F074B9F6B37B}">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M385</xm:sqref>
        </x14:conditionalFormatting>
        <x14:conditionalFormatting xmlns:xm="http://schemas.microsoft.com/office/excel/2006/main">
          <x14:cfRule type="cellIs" priority="100" operator="equal" id="{5EF8D450-CC2B-45CE-A199-1BA396CF860F}">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M385</xm:sqref>
        </x14:conditionalFormatting>
        <x14:conditionalFormatting xmlns:xm="http://schemas.microsoft.com/office/excel/2006/main">
          <x14:cfRule type="cellIs" priority="105" operator="equal" id="{BF353ABB-82E4-4C01-AD47-C132314A057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106" operator="equal" id="{A7201729-6DD8-4111-B28C-755A0E64EBC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7" operator="equal" id="{87AD1ABC-F432-4732-84A4-F9989E391F4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M385</xm:sqref>
        </x14:conditionalFormatting>
        <x14:conditionalFormatting xmlns:xm="http://schemas.microsoft.com/office/excel/2006/main">
          <x14:cfRule type="cellIs" priority="98" operator="equal" id="{E0B3BC08-02F2-40FA-BFFD-8566C80537DC}">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O385</xm:sqref>
        </x14:conditionalFormatting>
        <x14:conditionalFormatting xmlns:xm="http://schemas.microsoft.com/office/excel/2006/main">
          <x14:cfRule type="cellIs" priority="101" operator="equal" id="{17DE71DB-9FF8-43E9-9438-8CF22BE3067A}">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102" operator="equal" id="{F12B0A7C-89EF-4D8D-956D-6958BF141AEE}">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103" operator="equal" id="{385CF92A-1481-468F-A1C7-1C7FADEE82F1}">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4" operator="equal" id="{D9008881-259B-4D60-976F-EFB8A7611CC5}">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O385</xm:sqref>
        </x14:conditionalFormatting>
        <x14:conditionalFormatting xmlns:xm="http://schemas.microsoft.com/office/excel/2006/main">
          <x14:cfRule type="cellIs" priority="96" operator="equal" id="{C14E4B1D-8C0F-4E37-A371-458C9ED6EB27}">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Z385 W385 R385</xm:sqref>
        </x14:conditionalFormatting>
        <x14:conditionalFormatting xmlns:xm="http://schemas.microsoft.com/office/excel/2006/main">
          <x14:cfRule type="cellIs" priority="97" operator="equal" id="{FB68867F-4108-46E8-A0C0-1DE305CC8B10}">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W385 R385 Z385</xm:sqref>
        </x14:conditionalFormatting>
        <x14:conditionalFormatting xmlns:xm="http://schemas.microsoft.com/office/excel/2006/main">
          <x14:cfRule type="cellIs" priority="108" operator="equal" id="{EF4D6580-2AEB-4459-A95E-83743320354F}">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09" operator="equal" id="{62453CC2-9157-472E-A002-792B217BAF6B}">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W385</xm:sqref>
        </x14:conditionalFormatting>
        <x14:conditionalFormatting xmlns:xm="http://schemas.microsoft.com/office/excel/2006/main">
          <x14:cfRule type="cellIs" priority="110" operator="equal" id="{5CF40623-248D-4143-BE0B-C7B8C9447A1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1" operator="equal" id="{A1D266EF-85BA-4646-B9F2-B5183B187A2C}">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Z385 R385</xm:sqref>
        </x14:conditionalFormatting>
        <x14:conditionalFormatting xmlns:xm="http://schemas.microsoft.com/office/excel/2006/main">
          <x14:cfRule type="cellIs" priority="92" operator="equal" id="{69B2CCF1-CE37-427D-9A54-D8D136307258}">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Z388 W388</xm:sqref>
        </x14:conditionalFormatting>
        <x14:conditionalFormatting xmlns:xm="http://schemas.microsoft.com/office/excel/2006/main">
          <x14:cfRule type="cellIs" priority="93" operator="equal" id="{145A5AA9-468C-4221-9D3E-42287C9A1347}">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W388 Z388</xm:sqref>
        </x14:conditionalFormatting>
        <x14:conditionalFormatting xmlns:xm="http://schemas.microsoft.com/office/excel/2006/main">
          <x14:cfRule type="cellIs" priority="94" operator="equal" id="{6E1D9400-74F2-4B05-8004-D14C575BB290}">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5" operator="equal" id="{D22F56EB-0758-4C5B-AEF8-DE9CACFCCF6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Z388 W388</xm:sqref>
        </x14:conditionalFormatting>
        <x14:conditionalFormatting xmlns:xm="http://schemas.microsoft.com/office/excel/2006/main">
          <x14:cfRule type="cellIs" priority="81" operator="equal" id="{DDFB9146-2F22-405B-8B59-C47BA7DD3DB1}">
            <xm:f>'MAPAS DE RIESGOS INHER Y RESID'!$E$7</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m:sqref>M388</xm:sqref>
        </x14:conditionalFormatting>
        <x14:conditionalFormatting xmlns:xm="http://schemas.microsoft.com/office/excel/2006/main">
          <x14:cfRule type="cellIs" priority="82" operator="equal" id="{FE19147F-0703-491D-B96D-B90AC851E6D7}">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M388</xm:sqref>
        </x14:conditionalFormatting>
        <x14:conditionalFormatting xmlns:xm="http://schemas.microsoft.com/office/excel/2006/main">
          <x14:cfRule type="cellIs" priority="89" operator="equal" id="{A94AAAE1-A3E5-4B61-AC75-DEEE37C5B07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90" operator="equal" id="{DF1BD80B-E683-4F03-92EA-0F6B3155007B}">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1" operator="equal" id="{95102681-91A7-474A-B036-DEB9138DDA6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M388</xm:sqref>
        </x14:conditionalFormatting>
        <x14:conditionalFormatting xmlns:xm="http://schemas.microsoft.com/office/excel/2006/main">
          <x14:cfRule type="cellIs" priority="80" operator="equal" id="{60130FB6-21E3-4F8C-9CFA-82D7D21574E7}">
            <xm:f>'MAPAS DE RIESGOS INHER Y RESID'!$O$6</xm:f>
            <x14:dxf>
              <font>
                <b/>
                <i val="0"/>
                <color auto="1"/>
              </font>
              <fill>
                <patternFill>
                  <bgColor rgb="FFFFC000"/>
                </patternFill>
              </fill>
              <border>
                <left style="thin">
                  <color auto="1"/>
                </left>
                <right style="thin">
                  <color auto="1"/>
                </right>
                <top style="thin">
                  <color auto="1"/>
                </top>
                <bottom style="thin">
                  <color auto="1"/>
                </bottom>
                <vertical/>
                <horizontal/>
              </border>
            </x14:dxf>
          </x14:cfRule>
          <xm:sqref>O388</xm:sqref>
        </x14:conditionalFormatting>
        <x14:conditionalFormatting xmlns:xm="http://schemas.microsoft.com/office/excel/2006/main">
          <x14:cfRule type="cellIs" priority="85" operator="equal" id="{4AE7B65B-A342-4433-87EB-EAEFBC6E0DA1}">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86" operator="equal" id="{AD5ADC9B-4BA8-4EF6-9841-7891AA8646EB}">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87" operator="equal" id="{761389FC-8D26-4DC4-AA6A-13CB029A58E6}">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8" operator="equal" id="{21C12293-2F25-41EA-A4B0-C7FFE86447C9}">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O388</xm:sqref>
        </x14:conditionalFormatting>
        <x14:conditionalFormatting xmlns:xm="http://schemas.microsoft.com/office/excel/2006/main">
          <x14:cfRule type="cellIs" priority="78" operator="equal" id="{D6672FF8-9629-48CB-A8E4-6FFBC9E1CECF}">
            <xm:f>'MAPAS DE RIESGOS INHER Y RESID'!$M$6</xm:f>
            <x14:dxf>
              <font>
                <b/>
                <i val="0"/>
              </font>
              <fill>
                <patternFill>
                  <bgColor rgb="FF00FF00"/>
                </patternFill>
              </fill>
              <border>
                <left style="thin">
                  <color auto="1"/>
                </left>
                <right style="thin">
                  <color auto="1"/>
                </right>
                <top style="thin">
                  <color auto="1"/>
                </top>
                <bottom style="thin">
                  <color auto="1"/>
                </bottom>
                <vertical/>
                <horizontal/>
              </border>
            </x14:dxf>
          </x14:cfRule>
          <xm:sqref>R388</xm:sqref>
        </x14:conditionalFormatting>
        <x14:conditionalFormatting xmlns:xm="http://schemas.microsoft.com/office/excel/2006/main">
          <x14:cfRule type="cellIs" priority="79" operator="equal" id="{FDD72387-7813-406A-825B-3AB10F8807B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R388</xm:sqref>
        </x14:conditionalFormatting>
        <x14:conditionalFormatting xmlns:xm="http://schemas.microsoft.com/office/excel/2006/main">
          <x14:cfRule type="cellIs" priority="83" operator="equal" id="{BD6BA595-3378-4344-A819-E683A762095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84" operator="equal" id="{A461E31C-C7CD-42AF-9C91-C871D4919D1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R388</xm:sqref>
        </x14:conditionalFormatting>
        <x14:conditionalFormatting xmlns:xm="http://schemas.microsoft.com/office/excel/2006/main">
          <x14:cfRule type="cellIs" priority="67" operator="equal" id="{5B24A104-A669-4697-9CCB-3DF18CE66C69}">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M389</xm:sqref>
        </x14:conditionalFormatting>
        <x14:conditionalFormatting xmlns:xm="http://schemas.microsoft.com/office/excel/2006/main">
          <x14:cfRule type="cellIs" priority="73" operator="equal" id="{E35EA531-4C5F-448E-BF1F-F84590FB1E77}">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74" operator="equal" id="{A526E9A4-F488-453E-AD87-EAFD8112EBE9}">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5" operator="equal" id="{6FDF83FE-D867-4020-B430-4335E737E9A7}">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M389</xm:sqref>
        </x14:conditionalFormatting>
        <x14:conditionalFormatting xmlns:xm="http://schemas.microsoft.com/office/excel/2006/main">
          <x14:cfRule type="cellIs" priority="69" operator="equal" id="{368DF414-2E93-404B-BA50-31ECBFD4B91C}">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70" operator="equal" id="{7361E8E8-6682-4EA2-AF83-465618E080F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71" operator="equal" id="{896C278C-82BB-4CB9-8D6C-0B20106D9725}">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2" operator="equal" id="{B8434CFF-2604-4A3C-A29D-06374D35A0E8}">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O389</xm:sqref>
        </x14:conditionalFormatting>
        <x14:conditionalFormatting xmlns:xm="http://schemas.microsoft.com/office/excel/2006/main">
          <x14:cfRule type="cellIs" priority="65" operator="equal" id="{7C1AB5E8-3FFC-4432-80EE-FA0B36DD876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6" operator="equal" id="{48D10B50-8E2D-4972-8D05-F24F806F515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R389 Z389</xm:sqref>
        </x14:conditionalFormatting>
        <x14:conditionalFormatting xmlns:xm="http://schemas.microsoft.com/office/excel/2006/main">
          <x14:cfRule type="cellIs" priority="68" operator="equal" id="{C3C5681D-01E6-43A1-A066-F0EAC4A92C15}">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W389</xm:sqref>
        </x14:conditionalFormatting>
        <x14:conditionalFormatting xmlns:xm="http://schemas.microsoft.com/office/excel/2006/main">
          <x14:cfRule type="cellIs" priority="76" operator="equal" id="{6AAC4E00-7D52-4A07-9123-210C137CDCD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77" operator="equal" id="{0F6F1126-BA6D-44B2-85D1-17F76CF51BD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W389</xm:sqref>
        </x14:conditionalFormatting>
        <x14:conditionalFormatting xmlns:xm="http://schemas.microsoft.com/office/excel/2006/main">
          <x14:cfRule type="cellIs" priority="46" operator="equal" id="{25F89568-C63A-4D57-B7A8-B97D73DF08E8}">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7" operator="equal" id="{DC04795E-7735-4263-A034-FFB3CA92DBC0}">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48" operator="equal" id="{2C5A61AB-6003-40FC-A3BF-9CBFD0DCD275}">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9" operator="equal" id="{2CD14DBC-2535-472A-A7EA-ED3CEF0ADADB}">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M374</xm:sqref>
        </x14:conditionalFormatting>
        <x14:conditionalFormatting xmlns:xm="http://schemas.microsoft.com/office/excel/2006/main">
          <x14:cfRule type="cellIs" priority="42" operator="equal" id="{751B211B-D2C3-4B75-8F51-17F874C5639D}">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3" operator="equal" id="{3B1FD20E-A7B2-4C6A-B041-EFA55DB7F72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44" operator="equal" id="{E23F8431-1DF4-4776-9BCA-7D69CEC5752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5" operator="equal" id="{C34E2415-FB0A-4200-868C-6C884C8569FC}">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O374</xm:sqref>
        </x14:conditionalFormatting>
        <x14:conditionalFormatting xmlns:xm="http://schemas.microsoft.com/office/excel/2006/main">
          <x14:cfRule type="cellIs" priority="40" operator="equal" id="{393F31AC-3897-4205-AA36-92A74495A473}">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41" operator="equal" id="{7FA043FA-B857-4913-97C6-E8CDB28AF881}">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R374</xm:sqref>
        </x14:conditionalFormatting>
        <x14:conditionalFormatting xmlns:xm="http://schemas.microsoft.com/office/excel/2006/main">
          <x14:cfRule type="cellIs" priority="37" operator="equal" id="{45C981EC-FDA2-4590-9B8E-35555AF86AC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38" operator="equal" id="{51E8C219-5063-4DC2-8BA0-B56DAD2854E1}">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9" operator="equal" id="{FE6F0402-E493-4126-A375-F1AD547DE2E8}">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M356</xm:sqref>
        </x14:conditionalFormatting>
        <x14:conditionalFormatting xmlns:xm="http://schemas.microsoft.com/office/excel/2006/main">
          <x14:cfRule type="cellIs" priority="33" operator="equal" id="{8FEC1235-F2E6-4426-83A3-C72E892EB56C}">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34" operator="equal" id="{9C8BAC1D-33C7-441F-B933-8CBF28F34927}">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35" operator="equal" id="{63C3F446-06BD-4404-BD64-01903C4FF39E}">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6" operator="equal" id="{C4855DAD-C5CA-4FAC-A6FA-1028B479C5A3}">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O356</xm:sqref>
        </x14:conditionalFormatting>
        <x14:conditionalFormatting xmlns:xm="http://schemas.microsoft.com/office/excel/2006/main">
          <x14:cfRule type="cellIs" priority="31" operator="equal" id="{EAE4E024-98EF-4EF4-A0D9-2D970CB4C69A}">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2" operator="equal" id="{F13F0A71-25A0-40C5-9D27-D24D939CBA72}">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R356</xm:sqref>
        </x14:conditionalFormatting>
        <x14:conditionalFormatting xmlns:xm="http://schemas.microsoft.com/office/excel/2006/main">
          <x14:cfRule type="cellIs" priority="29" operator="equal" id="{20335407-6899-4A4B-8906-55A5562A76EB}">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30" operator="equal" id="{AD21C0C7-9273-49E7-816F-A7008681013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W356</xm:sqref>
        </x14:conditionalFormatting>
        <x14:conditionalFormatting xmlns:xm="http://schemas.microsoft.com/office/excel/2006/main">
          <x14:cfRule type="cellIs" priority="27" operator="equal" id="{B774C033-1F21-4664-B888-4B459020E5C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8" operator="equal" id="{D932B854-C409-4095-A62E-9E2E9C3C843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Z356</xm:sqref>
        </x14:conditionalFormatting>
        <x14:conditionalFormatting xmlns:xm="http://schemas.microsoft.com/office/excel/2006/main">
          <x14:cfRule type="cellIs" priority="24" operator="equal" id="{3050290D-32A9-4430-B9B9-1D421F936E9D}">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25" operator="equal" id="{C597B622-AF5D-498A-B8E9-94809131013C}">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6" operator="equal" id="{5C2071D1-D277-4F7E-8ADD-16BA9CF75BC2}">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M375</xm:sqref>
        </x14:conditionalFormatting>
        <x14:conditionalFormatting xmlns:xm="http://schemas.microsoft.com/office/excel/2006/main">
          <x14:cfRule type="cellIs" priority="20" operator="equal" id="{B2735F5C-DE78-4050-8418-792B8E99F730}">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21" operator="equal" id="{55DFC63B-521E-4CBC-9BC5-658CD7D1BB81}">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22" operator="equal" id="{BB2BF821-2594-4B9C-AC87-7DAAE13E9A52}">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23" operator="equal" id="{40844BA1-6E09-4AA4-A282-0D23E82D965D}">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O375</xm:sqref>
        </x14:conditionalFormatting>
        <x14:conditionalFormatting xmlns:xm="http://schemas.microsoft.com/office/excel/2006/main">
          <x14:cfRule type="cellIs" priority="18" operator="equal" id="{0A98771F-BC6F-4BD3-A24B-3FCF5F6B613C}">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9" operator="equal" id="{C766227C-21BC-4921-A1A3-F7634861ABE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R375</xm:sqref>
        </x14:conditionalFormatting>
        <x14:conditionalFormatting xmlns:xm="http://schemas.microsoft.com/office/excel/2006/main">
          <x14:cfRule type="cellIs" priority="16" operator="equal" id="{27BCD35D-8E44-4CC8-9B0D-BD56BF7AA6F8}">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7" operator="equal" id="{84936DE7-A34C-48F7-98BF-87CBE02FBEA9}">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W375</xm:sqref>
        </x14:conditionalFormatting>
        <x14:conditionalFormatting xmlns:xm="http://schemas.microsoft.com/office/excel/2006/main">
          <x14:cfRule type="cellIs" priority="14" operator="equal" id="{CED5B731-170D-465A-939A-B2860E906367}">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5" operator="equal" id="{161A6262-9B16-4E0A-B8B4-9562A65FAE4D}">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Z375</xm:sqref>
        </x14:conditionalFormatting>
        <x14:conditionalFormatting xmlns:xm="http://schemas.microsoft.com/office/excel/2006/main">
          <x14:cfRule type="cellIs" priority="12" operator="equal" id="{D1A2CC2E-1546-48D9-867B-6B57046F09B5}">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3" operator="equal" id="{A162ADE9-A460-480A-9826-34E029BD8266}">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R387 Z387</xm:sqref>
        </x14:conditionalFormatting>
        <x14:conditionalFormatting xmlns:xm="http://schemas.microsoft.com/office/excel/2006/main">
          <x14:cfRule type="cellIs" priority="1" operator="equal" id="{1111551A-0BB2-4A1D-8173-AC05A7318C8C}">
            <xm:f>'MAPAS DE RIESGOS INHER Y RESID'!$E$6</xm:f>
            <x14:dxf>
              <font>
                <b/>
                <i val="0"/>
              </font>
              <fill>
                <patternFill>
                  <bgColor rgb="FF00FF00"/>
                </patternFill>
              </fill>
              <border>
                <left style="thin">
                  <color auto="1"/>
                </left>
                <right style="thin">
                  <color auto="1"/>
                </right>
                <top style="thin">
                  <color auto="1"/>
                </top>
                <bottom style="thin">
                  <color auto="1"/>
                </bottom>
                <vertical/>
                <horizontal/>
              </border>
            </x14:dxf>
          </x14:cfRule>
          <xm:sqref>M387</xm:sqref>
        </x14:conditionalFormatting>
        <x14:conditionalFormatting xmlns:xm="http://schemas.microsoft.com/office/excel/2006/main">
          <x14:cfRule type="cellIs" priority="7" operator="equal" id="{D39C1D59-2FCF-43A2-BECE-FD6F6BBD271B}">
            <xm:f>'MAPAS DE RIESGOS INHER Y RESID'!$E$4</xm:f>
            <x14:dxf>
              <font>
                <b/>
                <i val="0"/>
              </font>
              <fill>
                <patternFill>
                  <bgColor rgb="FFFFC000"/>
                </patternFill>
              </fill>
              <border>
                <left style="thin">
                  <color auto="1"/>
                </left>
                <right style="thin">
                  <color auto="1"/>
                </right>
                <top style="thin">
                  <color auto="1"/>
                </top>
                <bottom style="thin">
                  <color auto="1"/>
                </bottom>
                <vertical/>
                <horizontal/>
              </border>
            </x14:dxf>
          </x14:cfRule>
          <x14:cfRule type="cellIs" priority="8" operator="equal" id="{67C18738-C2A4-4232-8638-9DB2E01E5283}">
            <xm:f>'MAPAS DE RIESGOS INHER Y RESID'!$E$5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9" operator="equal" id="{83A6CA69-374A-4F5B-872F-B4B9A9C6B18A}">
            <xm:f>'MAPAS DE RIESGOS INHER Y RESID'!$E$3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M387</xm:sqref>
        </x14:conditionalFormatting>
        <x14:conditionalFormatting xmlns:xm="http://schemas.microsoft.com/office/excel/2006/main">
          <x14:cfRule type="cellIs" priority="3" operator="equal" id="{846FFEC5-8FCD-4E16-8C63-8CCDA836414C}">
            <xm:f>'MAPAS DE RIESGOS INHER Y RESID'!$O$3</xm:f>
            <x14:dxf>
              <font>
                <b/>
                <i val="0"/>
              </font>
              <fill>
                <patternFill>
                  <bgColor theme="0" tint="-0.14996795556505021"/>
                </patternFill>
              </fill>
              <border>
                <left style="thin">
                  <color auto="1"/>
                </left>
                <right style="thin">
                  <color auto="1"/>
                </right>
                <top style="thin">
                  <color auto="1"/>
                </top>
                <bottom style="thin">
                  <color auto="1"/>
                </bottom>
                <vertical/>
                <horizontal/>
              </border>
            </x14:dxf>
          </x14:cfRule>
          <x14:cfRule type="cellIs" priority="4" operator="equal" id="{B4A1CFE5-115E-42F6-BD3B-10C5C75C1F36}">
            <xm:f>'MAPAS DE RIESGOS INHER Y RESID'!$O$4</xm:f>
            <x14:dxf>
              <font>
                <b/>
                <i val="0"/>
              </font>
              <fill>
                <patternFill>
                  <bgColor rgb="FF00FF00"/>
                </patternFill>
              </fill>
              <border>
                <left style="thin">
                  <color auto="1"/>
                </left>
                <right style="thin">
                  <color auto="1"/>
                </right>
                <top style="thin">
                  <color auto="1"/>
                </top>
                <bottom style="thin">
                  <color auto="1"/>
                </bottom>
                <vertical/>
                <horizontal/>
              </border>
            </x14:dxf>
          </x14:cfRule>
          <x14:cfRule type="cellIs" priority="5" operator="equal" id="{BA29A3EE-2775-44CD-AC9B-510CF165F38D}">
            <xm:f>'MAPAS DE RIESGOS INHER Y RESID'!$O$5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6" operator="equal" id="{05CBD640-317C-4686-B49B-4CC2C6170A6F}">
            <xm:f>'MAPAS DE RIESGOS INHER Y RESID'!$O$7</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O387</xm:sqref>
        </x14:conditionalFormatting>
        <x14:conditionalFormatting xmlns:xm="http://schemas.microsoft.com/office/excel/2006/main">
          <x14:cfRule type="cellIs" priority="2" operator="equal" id="{D545DF4C-9832-4736-83A9-36B5CE9EBB34}">
            <xm:f>'MAPAS DE RIESGOS INHER Y RESID'!$M$4</xm:f>
            <x14:dxf>
              <font>
                <b/>
                <i val="0"/>
              </font>
              <fill>
                <patternFill>
                  <bgColor rgb="FFFFC000"/>
                </patternFill>
              </fill>
              <border>
                <left style="thin">
                  <color auto="1"/>
                </left>
                <right style="thin">
                  <color auto="1"/>
                </right>
                <top style="thin">
                  <color auto="1"/>
                </top>
                <bottom style="thin">
                  <color auto="1"/>
                </bottom>
                <vertical/>
                <horizontal/>
              </border>
            </x14:dxf>
          </x14:cfRule>
          <xm:sqref>W387</xm:sqref>
        </x14:conditionalFormatting>
        <x14:conditionalFormatting xmlns:xm="http://schemas.microsoft.com/office/excel/2006/main">
          <x14:cfRule type="cellIs" priority="10" operator="equal" id="{67F9ABDC-2749-4A4D-B8FB-467E34622D89}">
            <xm:f>'MAPAS DE RIESGOS INHER Y RESID'!$M$5</xm:f>
            <x14:dxf>
              <font>
                <b/>
                <i val="0"/>
                <color auto="1"/>
              </font>
              <fill>
                <patternFill>
                  <bgColor rgb="FFFFFF00"/>
                </patternFill>
              </fill>
              <border>
                <left style="thin">
                  <color auto="1"/>
                </left>
                <right style="thin">
                  <color auto="1"/>
                </right>
                <top style="thin">
                  <color auto="1"/>
                </top>
                <bottom style="thin">
                  <color auto="1"/>
                </bottom>
                <vertical/>
                <horizontal/>
              </border>
            </x14:dxf>
          </x14:cfRule>
          <x14:cfRule type="cellIs" priority="11" operator="equal" id="{23B97665-5BE4-43CC-AD52-FD0B06FBF21E}">
            <xm:f>'MAPAS DE RIESGOS INHER Y RESID'!$M$3</xm:f>
            <x14:dxf>
              <font>
                <b/>
                <i val="0"/>
                <color auto="1"/>
              </font>
              <fill>
                <patternFill>
                  <bgColor rgb="FFFF0000"/>
                </patternFill>
              </fill>
              <border>
                <left style="thin">
                  <color auto="1"/>
                </left>
                <right style="thin">
                  <color auto="1"/>
                </right>
                <top style="thin">
                  <color auto="1"/>
                </top>
                <bottom style="thin">
                  <color auto="1"/>
                </bottom>
                <vertical/>
                <horizontal/>
              </border>
            </x14:dxf>
          </x14:cfRule>
          <xm:sqref>W387</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'MAPAS DE RIESGOS INHER Y RESID'!$E$16:$E$18</xm:f>
          </x14:formula1>
          <xm:sqref>W6:W473</xm:sqref>
        </x14:dataValidation>
        <x14:dataValidation type="list" allowBlank="1" showInputMessage="1" showErrorMessage="1">
          <x14:formula1>
            <xm:f>'MAPAS DE RIESGOS INHER Y RESID'!$E$3:$E$7</xm:f>
          </x14:formula1>
          <xm:sqref>M6:M473</xm:sqref>
        </x14:dataValidation>
        <x14:dataValidation type="list" allowBlank="1" showInputMessage="1" showErrorMessage="1">
          <x14:formula1>
            <xm:f>'MAPAS DE RIESGOS INHER Y RESID'!$G$9:$K$9</xm:f>
          </x14:formula1>
          <xm:sqref>O6:O473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C65"/>
  <sheetViews>
    <sheetView showGridLines="0" zoomScale="60" zoomScaleNormal="60" workbookViewId="0">
      <pane ySplit="1" topLeftCell="A58" activePane="bottomLeft" state="frozen"/>
      <selection pane="bottomLeft" activeCell="C60" sqref="C60"/>
    </sheetView>
  </sheetViews>
  <sheetFormatPr baseColWidth="10" defaultColWidth="10.85546875" defaultRowHeight="19.5" x14ac:dyDescent="0.25"/>
  <cols>
    <col min="1" max="1" width="41.42578125" style="10" customWidth="1"/>
    <col min="2" max="2" width="82.28515625" style="72" customWidth="1"/>
    <col min="3" max="3" width="56.28515625" style="11" customWidth="1"/>
    <col min="4" max="16384" width="10.85546875" style="9"/>
  </cols>
  <sheetData>
    <row r="1" spans="1:3" ht="39" x14ac:dyDescent="0.25">
      <c r="A1" s="82" t="s">
        <v>200</v>
      </c>
      <c r="B1" s="82" t="s">
        <v>199</v>
      </c>
      <c r="C1" s="82" t="s">
        <v>140</v>
      </c>
    </row>
    <row r="2" spans="1:3" ht="58.5" x14ac:dyDescent="0.25">
      <c r="A2" s="74" t="s">
        <v>10</v>
      </c>
      <c r="B2" s="73" t="s">
        <v>215</v>
      </c>
      <c r="C2" s="74" t="s">
        <v>11</v>
      </c>
    </row>
    <row r="3" spans="1:3" ht="58.5" x14ac:dyDescent="0.25">
      <c r="A3" s="74" t="s">
        <v>12</v>
      </c>
      <c r="B3" s="73" t="s">
        <v>13</v>
      </c>
      <c r="C3" s="74" t="s">
        <v>11</v>
      </c>
    </row>
    <row r="4" spans="1:3" ht="312" x14ac:dyDescent="0.25">
      <c r="A4" s="74" t="s">
        <v>14</v>
      </c>
      <c r="B4" s="73" t="s">
        <v>230</v>
      </c>
      <c r="C4" s="74" t="s">
        <v>15</v>
      </c>
    </row>
    <row r="5" spans="1:3" ht="58.5" x14ac:dyDescent="0.25">
      <c r="A5" s="74" t="s">
        <v>16</v>
      </c>
      <c r="B5" s="73" t="s">
        <v>17</v>
      </c>
      <c r="C5" s="74" t="s">
        <v>18</v>
      </c>
    </row>
    <row r="6" spans="1:3" ht="78" x14ac:dyDescent="0.25">
      <c r="A6" s="74" t="s">
        <v>19</v>
      </c>
      <c r="B6" s="73" t="s">
        <v>20</v>
      </c>
      <c r="C6" s="74" t="s">
        <v>15</v>
      </c>
    </row>
    <row r="7" spans="1:3" ht="234" x14ac:dyDescent="0.25">
      <c r="A7" s="74" t="s">
        <v>21</v>
      </c>
      <c r="B7" s="73" t="s">
        <v>229</v>
      </c>
      <c r="C7" s="74" t="s">
        <v>15</v>
      </c>
    </row>
    <row r="8" spans="1:3" ht="97.5" x14ac:dyDescent="0.25">
      <c r="A8" s="74" t="s">
        <v>22</v>
      </c>
      <c r="B8" s="73" t="s">
        <v>23</v>
      </c>
      <c r="C8" s="74" t="s">
        <v>24</v>
      </c>
    </row>
    <row r="9" spans="1:3" ht="97.5" x14ac:dyDescent="0.25">
      <c r="A9" s="74" t="s">
        <v>25</v>
      </c>
      <c r="B9" s="73" t="s">
        <v>23</v>
      </c>
      <c r="C9" s="74" t="s">
        <v>24</v>
      </c>
    </row>
    <row r="10" spans="1:3" ht="195" x14ac:dyDescent="0.25">
      <c r="A10" s="74" t="s">
        <v>26</v>
      </c>
      <c r="B10" s="73" t="s">
        <v>318</v>
      </c>
      <c r="C10" s="74" t="s">
        <v>24</v>
      </c>
    </row>
    <row r="11" spans="1:3" ht="117" x14ac:dyDescent="0.25">
      <c r="A11" s="74" t="s">
        <v>27</v>
      </c>
      <c r="B11" s="73" t="s">
        <v>225</v>
      </c>
      <c r="C11" s="74" t="s">
        <v>28</v>
      </c>
    </row>
    <row r="12" spans="1:3" ht="97.5" x14ac:dyDescent="0.25">
      <c r="A12" s="74" t="s">
        <v>29</v>
      </c>
      <c r="B12" s="73" t="s">
        <v>30</v>
      </c>
      <c r="C12" s="74" t="s">
        <v>24</v>
      </c>
    </row>
    <row r="13" spans="1:3" ht="136.5" x14ac:dyDescent="0.25">
      <c r="A13" s="74" t="s">
        <v>31</v>
      </c>
      <c r="B13" s="73" t="s">
        <v>324</v>
      </c>
      <c r="C13" s="74" t="s">
        <v>24</v>
      </c>
    </row>
    <row r="14" spans="1:3" ht="39" x14ac:dyDescent="0.25">
      <c r="A14" s="74" t="s">
        <v>32</v>
      </c>
      <c r="B14" s="73" t="s">
        <v>33</v>
      </c>
      <c r="C14" s="74" t="s">
        <v>34</v>
      </c>
    </row>
    <row r="15" spans="1:3" ht="58.5" x14ac:dyDescent="0.25">
      <c r="A15" s="74" t="s">
        <v>35</v>
      </c>
      <c r="B15" s="73" t="s">
        <v>36</v>
      </c>
      <c r="C15" s="74" t="s">
        <v>37</v>
      </c>
    </row>
    <row r="16" spans="1:3" ht="39" x14ac:dyDescent="0.25">
      <c r="A16" s="74" t="s">
        <v>38</v>
      </c>
      <c r="B16" s="73" t="s">
        <v>33</v>
      </c>
      <c r="C16" s="74" t="s">
        <v>34</v>
      </c>
    </row>
    <row r="17" spans="1:3" ht="58.5" x14ac:dyDescent="0.25">
      <c r="A17" s="74" t="s">
        <v>39</v>
      </c>
      <c r="B17" s="73" t="s">
        <v>40</v>
      </c>
      <c r="C17" s="74" t="s">
        <v>34</v>
      </c>
    </row>
    <row r="18" spans="1:3" ht="78" x14ac:dyDescent="0.25">
      <c r="A18" s="74" t="s">
        <v>41</v>
      </c>
      <c r="B18" s="73" t="s">
        <v>42</v>
      </c>
      <c r="C18" s="74" t="s">
        <v>34</v>
      </c>
    </row>
    <row r="19" spans="1:3" ht="58.5" x14ac:dyDescent="0.25">
      <c r="A19" s="74" t="s">
        <v>43</v>
      </c>
      <c r="B19" s="73" t="s">
        <v>44</v>
      </c>
      <c r="C19" s="74" t="s">
        <v>45</v>
      </c>
    </row>
    <row r="20" spans="1:3" ht="39" x14ac:dyDescent="0.25">
      <c r="A20" s="74" t="s">
        <v>46</v>
      </c>
      <c r="B20" s="73" t="s">
        <v>44</v>
      </c>
      <c r="C20" s="74" t="s">
        <v>37</v>
      </c>
    </row>
    <row r="21" spans="1:3" ht="78" x14ac:dyDescent="0.25">
      <c r="A21" s="74" t="s">
        <v>47</v>
      </c>
      <c r="B21" s="73" t="s">
        <v>48</v>
      </c>
      <c r="C21" s="74" t="s">
        <v>49</v>
      </c>
    </row>
    <row r="22" spans="1:3" ht="78" x14ac:dyDescent="0.25">
      <c r="A22" s="74" t="s">
        <v>50</v>
      </c>
      <c r="B22" s="73" t="s">
        <v>48</v>
      </c>
      <c r="C22" s="74" t="s">
        <v>49</v>
      </c>
    </row>
    <row r="23" spans="1:3" ht="58.5" x14ac:dyDescent="0.25">
      <c r="A23" s="74" t="s">
        <v>51</v>
      </c>
      <c r="B23" s="73" t="s">
        <v>204</v>
      </c>
      <c r="C23" s="74" t="s">
        <v>52</v>
      </c>
    </row>
    <row r="24" spans="1:3" ht="136.5" x14ac:dyDescent="0.25">
      <c r="A24" s="74" t="s">
        <v>53</v>
      </c>
      <c r="B24" s="73" t="s">
        <v>216</v>
      </c>
      <c r="C24" s="74" t="s">
        <v>54</v>
      </c>
    </row>
    <row r="25" spans="1:3" ht="136.5" x14ac:dyDescent="0.25">
      <c r="A25" s="74" t="s">
        <v>55</v>
      </c>
      <c r="B25" s="73" t="s">
        <v>203</v>
      </c>
      <c r="C25" s="74" t="s">
        <v>56</v>
      </c>
    </row>
    <row r="26" spans="1:3" ht="97.5" x14ac:dyDescent="0.25">
      <c r="A26" s="74" t="s">
        <v>57</v>
      </c>
      <c r="B26" s="73" t="s">
        <v>196</v>
      </c>
      <c r="C26" s="74" t="s">
        <v>58</v>
      </c>
    </row>
    <row r="27" spans="1:3" ht="312" x14ac:dyDescent="0.25">
      <c r="A27" s="74" t="s">
        <v>59</v>
      </c>
      <c r="B27" s="73" t="s">
        <v>346</v>
      </c>
      <c r="C27" s="74" t="s">
        <v>60</v>
      </c>
    </row>
    <row r="28" spans="1:3" ht="156" x14ac:dyDescent="0.25">
      <c r="A28" s="74" t="s">
        <v>61</v>
      </c>
      <c r="B28" s="84" t="s">
        <v>363</v>
      </c>
      <c r="C28" s="74" t="s">
        <v>62</v>
      </c>
    </row>
    <row r="29" spans="1:3" ht="195" x14ac:dyDescent="0.25">
      <c r="A29" s="74" t="s">
        <v>63</v>
      </c>
      <c r="B29" s="73" t="s">
        <v>64</v>
      </c>
      <c r="C29" s="74" t="s">
        <v>65</v>
      </c>
    </row>
    <row r="30" spans="1:3" ht="136.5" x14ac:dyDescent="0.25">
      <c r="A30" s="74" t="s">
        <v>66</v>
      </c>
      <c r="B30" s="73" t="s">
        <v>362</v>
      </c>
      <c r="C30" s="74" t="s">
        <v>67</v>
      </c>
    </row>
    <row r="31" spans="1:3" ht="195" x14ac:dyDescent="0.25">
      <c r="A31" s="74" t="s">
        <v>68</v>
      </c>
      <c r="B31" s="73" t="s">
        <v>69</v>
      </c>
      <c r="C31" s="74" t="s">
        <v>70</v>
      </c>
    </row>
    <row r="32" spans="1:3" ht="97.5" x14ac:dyDescent="0.25">
      <c r="A32" s="74" t="s">
        <v>206</v>
      </c>
      <c r="B32" s="73" t="s">
        <v>71</v>
      </c>
      <c r="C32" s="74" t="s">
        <v>70</v>
      </c>
    </row>
    <row r="33" spans="1:3" ht="156" x14ac:dyDescent="0.25">
      <c r="A33" s="74" t="s">
        <v>72</v>
      </c>
      <c r="B33" s="73" t="s">
        <v>73</v>
      </c>
      <c r="C33" s="74" t="s">
        <v>74</v>
      </c>
    </row>
    <row r="34" spans="1:3" ht="117" x14ac:dyDescent="0.25">
      <c r="A34" s="74" t="s">
        <v>75</v>
      </c>
      <c r="B34" s="73" t="s">
        <v>223</v>
      </c>
      <c r="C34" s="74" t="s">
        <v>74</v>
      </c>
    </row>
    <row r="35" spans="1:3" ht="97.5" x14ac:dyDescent="0.25">
      <c r="A35" s="74" t="s">
        <v>77</v>
      </c>
      <c r="B35" s="73" t="s">
        <v>76</v>
      </c>
      <c r="C35" s="74" t="s">
        <v>74</v>
      </c>
    </row>
    <row r="36" spans="1:3" ht="78" x14ac:dyDescent="0.25">
      <c r="A36" s="88" t="s">
        <v>392</v>
      </c>
      <c r="B36" s="88" t="s">
        <v>393</v>
      </c>
      <c r="C36" s="88" t="s">
        <v>74</v>
      </c>
    </row>
    <row r="37" spans="1:3" ht="234" x14ac:dyDescent="0.25">
      <c r="A37" s="74" t="s">
        <v>78</v>
      </c>
      <c r="B37" s="73" t="s">
        <v>213</v>
      </c>
      <c r="C37" s="74" t="s">
        <v>79</v>
      </c>
    </row>
    <row r="38" spans="1:3" ht="370.5" x14ac:dyDescent="0.25">
      <c r="A38" s="74" t="s">
        <v>80</v>
      </c>
      <c r="B38" s="73" t="s">
        <v>241</v>
      </c>
      <c r="C38" s="74" t="s">
        <v>79</v>
      </c>
    </row>
    <row r="39" spans="1:3" ht="156" x14ac:dyDescent="0.25">
      <c r="A39" s="74" t="s">
        <v>81</v>
      </c>
      <c r="B39" s="73" t="s">
        <v>233</v>
      </c>
      <c r="C39" s="74" t="s">
        <v>79</v>
      </c>
    </row>
    <row r="40" spans="1:3" ht="156" x14ac:dyDescent="0.25">
      <c r="A40" s="74" t="s">
        <v>82</v>
      </c>
      <c r="B40" s="73" t="s">
        <v>240</v>
      </c>
      <c r="C40" s="74" t="s">
        <v>79</v>
      </c>
    </row>
    <row r="41" spans="1:3" ht="156" x14ac:dyDescent="0.25">
      <c r="A41" s="74" t="s">
        <v>83</v>
      </c>
      <c r="B41" s="73" t="s">
        <v>234</v>
      </c>
      <c r="C41" s="74" t="s">
        <v>79</v>
      </c>
    </row>
    <row r="42" spans="1:3" ht="156" x14ac:dyDescent="0.25">
      <c r="A42" s="74" t="s">
        <v>214</v>
      </c>
      <c r="B42" s="73" t="s">
        <v>235</v>
      </c>
      <c r="C42" s="74" t="s">
        <v>79</v>
      </c>
    </row>
    <row r="43" spans="1:3" ht="370.5" x14ac:dyDescent="0.25">
      <c r="A43" s="74" t="s">
        <v>84</v>
      </c>
      <c r="B43" s="73" t="s">
        <v>207</v>
      </c>
      <c r="C43" s="74" t="s">
        <v>85</v>
      </c>
    </row>
    <row r="44" spans="1:3" ht="136.5" x14ac:dyDescent="0.25">
      <c r="A44" s="74" t="s">
        <v>86</v>
      </c>
      <c r="B44" s="73" t="s">
        <v>222</v>
      </c>
      <c r="C44" s="74" t="s">
        <v>87</v>
      </c>
    </row>
    <row r="45" spans="1:3" ht="39" x14ac:dyDescent="0.25">
      <c r="A45" s="74" t="s">
        <v>117</v>
      </c>
      <c r="B45" s="73" t="s">
        <v>118</v>
      </c>
      <c r="C45" s="74" t="s">
        <v>119</v>
      </c>
    </row>
    <row r="46" spans="1:3" ht="78" x14ac:dyDescent="0.25">
      <c r="A46" s="74" t="s">
        <v>88</v>
      </c>
      <c r="B46" s="73" t="s">
        <v>89</v>
      </c>
      <c r="C46" s="74" t="s">
        <v>90</v>
      </c>
    </row>
    <row r="47" spans="1:3" ht="117" x14ac:dyDescent="0.25">
      <c r="A47" s="74" t="s">
        <v>91</v>
      </c>
      <c r="B47" s="73" t="s">
        <v>218</v>
      </c>
      <c r="C47" s="74" t="s">
        <v>92</v>
      </c>
    </row>
    <row r="48" spans="1:3" ht="78" x14ac:dyDescent="0.25">
      <c r="A48" s="74" t="s">
        <v>93</v>
      </c>
      <c r="B48" s="73" t="s">
        <v>94</v>
      </c>
      <c r="C48" s="74" t="s">
        <v>95</v>
      </c>
    </row>
    <row r="49" spans="1:3" ht="58.5" x14ac:dyDescent="0.25">
      <c r="A49" s="74" t="s">
        <v>96</v>
      </c>
      <c r="B49" s="73" t="s">
        <v>208</v>
      </c>
      <c r="C49" s="74" t="s">
        <v>95</v>
      </c>
    </row>
    <row r="50" spans="1:3" ht="97.5" x14ac:dyDescent="0.25">
      <c r="A50" s="74" t="s">
        <v>221</v>
      </c>
      <c r="B50" s="73" t="s">
        <v>202</v>
      </c>
      <c r="C50" s="83" t="s">
        <v>98</v>
      </c>
    </row>
    <row r="51" spans="1:3" ht="156" x14ac:dyDescent="0.25">
      <c r="A51" s="74" t="s">
        <v>99</v>
      </c>
      <c r="B51" s="73" t="s">
        <v>494</v>
      </c>
      <c r="C51" s="74" t="s">
        <v>100</v>
      </c>
    </row>
    <row r="52" spans="1:3" ht="39" x14ac:dyDescent="0.25">
      <c r="A52" s="74" t="s">
        <v>236</v>
      </c>
      <c r="B52" s="73" t="s">
        <v>101</v>
      </c>
      <c r="C52" s="74" t="s">
        <v>102</v>
      </c>
    </row>
    <row r="53" spans="1:3" ht="97.5" x14ac:dyDescent="0.25">
      <c r="A53" s="74" t="s">
        <v>237</v>
      </c>
      <c r="B53" s="73" t="s">
        <v>238</v>
      </c>
      <c r="C53" s="74" t="s">
        <v>103</v>
      </c>
    </row>
    <row r="54" spans="1:3" ht="117" x14ac:dyDescent="0.25">
      <c r="A54" s="74" t="s">
        <v>104</v>
      </c>
      <c r="B54" s="73" t="s">
        <v>224</v>
      </c>
      <c r="C54" s="74" t="s">
        <v>105</v>
      </c>
    </row>
    <row r="55" spans="1:3" ht="117" x14ac:dyDescent="0.25">
      <c r="A55" s="74" t="s">
        <v>205</v>
      </c>
      <c r="B55" s="73" t="s">
        <v>217</v>
      </c>
      <c r="C55" s="74" t="s">
        <v>106</v>
      </c>
    </row>
    <row r="56" spans="1:3" ht="58.5" x14ac:dyDescent="0.25">
      <c r="A56" s="88" t="s">
        <v>107</v>
      </c>
      <c r="B56" s="73" t="s">
        <v>108</v>
      </c>
      <c r="C56" s="74" t="s">
        <v>109</v>
      </c>
    </row>
    <row r="57" spans="1:3" ht="58.5" x14ac:dyDescent="0.25">
      <c r="A57" s="74" t="s">
        <v>110</v>
      </c>
      <c r="B57" s="73" t="s">
        <v>111</v>
      </c>
      <c r="C57" s="74" t="s">
        <v>109</v>
      </c>
    </row>
    <row r="58" spans="1:3" ht="175.5" x14ac:dyDescent="0.25">
      <c r="A58" s="74" t="s">
        <v>112</v>
      </c>
      <c r="B58" s="73" t="s">
        <v>219</v>
      </c>
      <c r="C58" s="74" t="s">
        <v>113</v>
      </c>
    </row>
    <row r="59" spans="1:3" ht="39" x14ac:dyDescent="0.25">
      <c r="A59" s="74" t="s">
        <v>114</v>
      </c>
      <c r="B59" s="73" t="s">
        <v>239</v>
      </c>
      <c r="C59" s="74" t="s">
        <v>115</v>
      </c>
    </row>
    <row r="60" spans="1:3" ht="253.5" x14ac:dyDescent="0.25">
      <c r="A60" s="74" t="s">
        <v>209</v>
      </c>
      <c r="B60" s="73" t="s">
        <v>227</v>
      </c>
      <c r="C60" s="74" t="s">
        <v>116</v>
      </c>
    </row>
    <row r="61" spans="1:3" ht="273" x14ac:dyDescent="0.25">
      <c r="A61" s="74" t="s">
        <v>210</v>
      </c>
      <c r="B61" s="73" t="s">
        <v>226</v>
      </c>
      <c r="C61" s="74" t="s">
        <v>116</v>
      </c>
    </row>
    <row r="62" spans="1:3" ht="195" x14ac:dyDescent="0.25">
      <c r="A62" s="74" t="s">
        <v>211</v>
      </c>
      <c r="B62" s="73" t="s">
        <v>228</v>
      </c>
      <c r="C62" s="74" t="s">
        <v>116</v>
      </c>
    </row>
    <row r="63" spans="1:3" ht="195" x14ac:dyDescent="0.25">
      <c r="A63" s="74" t="s">
        <v>212</v>
      </c>
      <c r="B63" s="73" t="s">
        <v>220</v>
      </c>
      <c r="C63" s="74" t="s">
        <v>116</v>
      </c>
    </row>
    <row r="64" spans="1:3" ht="39" x14ac:dyDescent="0.25">
      <c r="A64" s="74" t="s">
        <v>120</v>
      </c>
      <c r="B64" s="73" t="s">
        <v>97</v>
      </c>
      <c r="C64" s="83" t="s">
        <v>37</v>
      </c>
    </row>
    <row r="65" spans="1:3" ht="117" x14ac:dyDescent="0.25">
      <c r="A65" s="74" t="s">
        <v>123</v>
      </c>
      <c r="B65" s="73" t="s">
        <v>121</v>
      </c>
      <c r="C65" s="74" t="s">
        <v>122</v>
      </c>
    </row>
  </sheetData>
  <autoFilter ref="A1:C67"/>
  <pageMargins left="0.23622047244094491" right="0.23622047244094491" top="0.74803149606299213" bottom="0.74803149606299213" header="0.31496062992125984" footer="0.31496062992125984"/>
  <pageSetup scale="56"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8"/>
  <sheetViews>
    <sheetView showGridLines="0" view="pageBreakPreview" zoomScale="90" zoomScaleNormal="110" zoomScaleSheetLayoutView="90" workbookViewId="0">
      <selection activeCell="J12" sqref="J12"/>
    </sheetView>
  </sheetViews>
  <sheetFormatPr baseColWidth="10" defaultColWidth="10.85546875" defaultRowHeight="11.25" x14ac:dyDescent="0.15"/>
  <cols>
    <col min="1" max="1" width="21.28515625" style="12" customWidth="1"/>
    <col min="2" max="2" width="43.42578125" style="12" customWidth="1"/>
    <col min="3" max="3" width="4.85546875" style="12" customWidth="1"/>
    <col min="4" max="4" width="19.42578125" style="12" customWidth="1"/>
    <col min="5" max="5" width="13" style="12" customWidth="1"/>
    <col min="6" max="16384" width="10.85546875" style="12"/>
  </cols>
  <sheetData>
    <row r="1" spans="1:2" x14ac:dyDescent="0.15">
      <c r="A1" s="159" t="s">
        <v>124</v>
      </c>
      <c r="B1" s="159"/>
    </row>
    <row r="2" spans="1:2" ht="26.25" customHeight="1" x14ac:dyDescent="0.15">
      <c r="A2" s="49" t="s">
        <v>169</v>
      </c>
      <c r="B2" s="13" t="s">
        <v>125</v>
      </c>
    </row>
    <row r="3" spans="1:2" ht="26.25" customHeight="1" x14ac:dyDescent="0.15">
      <c r="A3" s="14" t="s">
        <v>126</v>
      </c>
      <c r="B3" s="13" t="s">
        <v>127</v>
      </c>
    </row>
    <row r="4" spans="1:2" ht="26.25" customHeight="1" x14ac:dyDescent="0.15">
      <c r="A4" s="15" t="s">
        <v>170</v>
      </c>
      <c r="B4" s="13" t="s">
        <v>128</v>
      </c>
    </row>
    <row r="5" spans="1:2" ht="26.25" customHeight="1" x14ac:dyDescent="0.15">
      <c r="A5" s="50" t="s">
        <v>129</v>
      </c>
      <c r="B5" s="13" t="s">
        <v>130</v>
      </c>
    </row>
    <row r="6" spans="1:2" ht="26.25" customHeight="1" x14ac:dyDescent="0.15">
      <c r="A6" s="16" t="s">
        <v>131</v>
      </c>
      <c r="B6" s="13" t="s">
        <v>132</v>
      </c>
    </row>
    <row r="8" spans="1:2" x14ac:dyDescent="0.15">
      <c r="A8" s="157" t="s">
        <v>133</v>
      </c>
      <c r="B8" s="158"/>
    </row>
    <row r="9" spans="1:2" ht="26.25" customHeight="1" x14ac:dyDescent="0.15">
      <c r="A9" s="51" t="s">
        <v>134</v>
      </c>
      <c r="B9" s="17" t="s">
        <v>135</v>
      </c>
    </row>
    <row r="10" spans="1:2" ht="26.25" customHeight="1" x14ac:dyDescent="0.15">
      <c r="A10" s="14" t="s">
        <v>171</v>
      </c>
      <c r="B10" s="17" t="s">
        <v>136</v>
      </c>
    </row>
    <row r="11" spans="1:2" ht="26.25" customHeight="1" x14ac:dyDescent="0.15">
      <c r="A11" s="18" t="s">
        <v>172</v>
      </c>
      <c r="B11" s="17" t="s">
        <v>137</v>
      </c>
    </row>
    <row r="12" spans="1:2" ht="26.25" customHeight="1" x14ac:dyDescent="0.15">
      <c r="A12" s="52" t="s">
        <v>173</v>
      </c>
      <c r="B12" s="17" t="s">
        <v>138</v>
      </c>
    </row>
    <row r="13" spans="1:2" ht="26.25" customHeight="1" x14ac:dyDescent="0.15">
      <c r="A13" s="19" t="s">
        <v>174</v>
      </c>
      <c r="B13" s="17" t="s">
        <v>139</v>
      </c>
    </row>
    <row r="17" spans="1:4" x14ac:dyDescent="0.15">
      <c r="A17" s="160" t="s">
        <v>155</v>
      </c>
      <c r="B17" s="161"/>
    </row>
    <row r="18" spans="1:4" ht="33.75" x14ac:dyDescent="0.15">
      <c r="A18" s="58" t="s">
        <v>156</v>
      </c>
      <c r="B18" s="59" t="s">
        <v>159</v>
      </c>
    </row>
    <row r="19" spans="1:4" ht="33.75" x14ac:dyDescent="0.15">
      <c r="A19" s="20" t="s">
        <v>157</v>
      </c>
      <c r="B19" s="59" t="s">
        <v>160</v>
      </c>
    </row>
    <row r="20" spans="1:4" ht="33.75" x14ac:dyDescent="0.15">
      <c r="A20" s="21" t="s">
        <v>158</v>
      </c>
      <c r="B20" s="59" t="s">
        <v>161</v>
      </c>
    </row>
    <row r="24" spans="1:4" ht="22.5" x14ac:dyDescent="0.15">
      <c r="A24" s="53" t="s">
        <v>141</v>
      </c>
      <c r="B24" s="56" t="s">
        <v>142</v>
      </c>
    </row>
    <row r="25" spans="1:4" ht="67.5" x14ac:dyDescent="0.15">
      <c r="A25" s="60" t="s">
        <v>162</v>
      </c>
      <c r="B25" s="61" t="s">
        <v>166</v>
      </c>
    </row>
    <row r="26" spans="1:4" ht="56.25" x14ac:dyDescent="0.15">
      <c r="A26" s="54" t="s">
        <v>163</v>
      </c>
      <c r="B26" s="57" t="s">
        <v>143</v>
      </c>
    </row>
    <row r="27" spans="1:4" ht="45" x14ac:dyDescent="0.15">
      <c r="A27" s="62" t="s">
        <v>164</v>
      </c>
      <c r="B27" s="63" t="s">
        <v>167</v>
      </c>
      <c r="D27" s="89" t="s">
        <v>248</v>
      </c>
    </row>
    <row r="28" spans="1:4" ht="33.75" x14ac:dyDescent="0.15">
      <c r="A28" s="22" t="s">
        <v>165</v>
      </c>
      <c r="B28" s="55" t="s">
        <v>168</v>
      </c>
      <c r="D28" s="89" t="s">
        <v>247</v>
      </c>
    </row>
  </sheetData>
  <mergeCells count="3">
    <mergeCell ref="A8:B8"/>
    <mergeCell ref="A1:B1"/>
    <mergeCell ref="A17:B17"/>
  </mergeCells>
  <pageMargins left="0.25" right="0.25" top="0.75" bottom="0.75" header="0.3" footer="0.3"/>
  <pageSetup scale="92" fitToHeight="0" orientation="landscape" r:id="rId1"/>
  <rowBreaks count="1" manualBreakCount="1">
    <brk id="21"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showGridLines="0" zoomScale="90" zoomScaleNormal="90" workbookViewId="0">
      <selection activeCell="M16" sqref="M16"/>
    </sheetView>
  </sheetViews>
  <sheetFormatPr baseColWidth="10" defaultColWidth="10.85546875" defaultRowHeight="14.25" x14ac:dyDescent="0.2"/>
  <cols>
    <col min="1" max="3" width="2.7109375" style="30" customWidth="1"/>
    <col min="4" max="4" width="6.42578125" style="30" customWidth="1"/>
    <col min="5" max="5" width="13.7109375" style="30" customWidth="1"/>
    <col min="6" max="6" width="6.7109375" style="30" customWidth="1"/>
    <col min="7" max="7" width="15.140625" style="30" customWidth="1"/>
    <col min="8" max="11" width="13.85546875" style="30" customWidth="1"/>
    <col min="12" max="12" width="2.7109375" style="30" customWidth="1"/>
    <col min="13" max="13" width="13.85546875" style="30" customWidth="1"/>
    <col min="14" max="14" width="10.85546875" style="30"/>
    <col min="15" max="15" width="15" style="30" bestFit="1" customWidth="1"/>
    <col min="16" max="16384" width="10.85546875" style="30"/>
  </cols>
  <sheetData>
    <row r="1" spans="1:16" ht="33.950000000000003" customHeight="1" x14ac:dyDescent="0.3">
      <c r="A1" s="29"/>
      <c r="B1" s="29"/>
      <c r="C1" s="29"/>
      <c r="D1" s="29"/>
      <c r="E1" s="29"/>
      <c r="F1" s="29"/>
      <c r="G1" s="167" t="s">
        <v>152</v>
      </c>
      <c r="H1" s="167"/>
      <c r="I1" s="167"/>
      <c r="J1" s="167"/>
      <c r="K1" s="167"/>
      <c r="L1" s="29"/>
      <c r="M1" s="29"/>
      <c r="O1" s="169" t="s">
        <v>140</v>
      </c>
      <c r="P1" s="169"/>
    </row>
    <row r="2" spans="1:16" ht="15" x14ac:dyDescent="0.2">
      <c r="A2" s="31"/>
      <c r="B2" s="29"/>
      <c r="C2" s="29"/>
      <c r="D2" s="29"/>
      <c r="E2" s="31"/>
      <c r="F2" s="31"/>
      <c r="G2" s="29"/>
      <c r="H2" s="29"/>
      <c r="I2" s="29"/>
      <c r="J2" s="29"/>
      <c r="K2" s="29"/>
      <c r="L2" s="29"/>
      <c r="M2" s="29"/>
    </row>
    <row r="3" spans="1:16" ht="50.1" customHeight="1" x14ac:dyDescent="0.2">
      <c r="A3" s="163"/>
      <c r="B3" s="32"/>
      <c r="C3" s="29"/>
      <c r="D3" s="165" t="s">
        <v>124</v>
      </c>
      <c r="E3" s="33" t="s">
        <v>190</v>
      </c>
      <c r="F3" s="34">
        <v>5</v>
      </c>
      <c r="G3" s="35">
        <f>+$F3*G$8</f>
        <v>10</v>
      </c>
      <c r="H3" s="36">
        <f t="shared" ref="H3:K6" si="0">+$F3*H$8</f>
        <v>20</v>
      </c>
      <c r="I3" s="37">
        <f t="shared" si="0"/>
        <v>80</v>
      </c>
      <c r="J3" s="38">
        <f t="shared" si="0"/>
        <v>1280</v>
      </c>
      <c r="K3" s="38">
        <f t="shared" si="0"/>
        <v>327680</v>
      </c>
      <c r="L3" s="29"/>
      <c r="M3" s="64" t="s">
        <v>180</v>
      </c>
      <c r="O3" s="69" t="s">
        <v>184</v>
      </c>
      <c r="P3" s="70">
        <v>2</v>
      </c>
    </row>
    <row r="4" spans="1:16" ht="50.1" customHeight="1" x14ac:dyDescent="0.2">
      <c r="A4" s="163"/>
      <c r="B4" s="32"/>
      <c r="C4" s="29"/>
      <c r="D4" s="165"/>
      <c r="E4" s="33" t="s">
        <v>181</v>
      </c>
      <c r="F4" s="34">
        <v>4</v>
      </c>
      <c r="G4" s="35">
        <f>+$F4*G$8</f>
        <v>8</v>
      </c>
      <c r="H4" s="36">
        <f t="shared" si="0"/>
        <v>16</v>
      </c>
      <c r="I4" s="37">
        <f t="shared" si="0"/>
        <v>64</v>
      </c>
      <c r="J4" s="37">
        <f t="shared" si="0"/>
        <v>1024</v>
      </c>
      <c r="K4" s="38">
        <f t="shared" si="0"/>
        <v>262144</v>
      </c>
      <c r="L4" s="29"/>
      <c r="M4" s="65" t="s">
        <v>164</v>
      </c>
      <c r="O4" s="69" t="s">
        <v>185</v>
      </c>
      <c r="P4" s="70">
        <v>4</v>
      </c>
    </row>
    <row r="5" spans="1:16" ht="50.1" customHeight="1" x14ac:dyDescent="0.2">
      <c r="A5" s="163"/>
      <c r="B5" s="32"/>
      <c r="C5" s="33"/>
      <c r="D5" s="165"/>
      <c r="E5" s="33" t="s">
        <v>176</v>
      </c>
      <c r="F5" s="34">
        <v>3</v>
      </c>
      <c r="G5" s="35">
        <f>+$F5*G$8</f>
        <v>6</v>
      </c>
      <c r="H5" s="36">
        <f t="shared" si="0"/>
        <v>12</v>
      </c>
      <c r="I5" s="36">
        <f t="shared" si="0"/>
        <v>48</v>
      </c>
      <c r="J5" s="37">
        <f t="shared" si="0"/>
        <v>768</v>
      </c>
      <c r="K5" s="38">
        <f t="shared" si="0"/>
        <v>196608</v>
      </c>
      <c r="L5" s="29"/>
      <c r="M5" s="66" t="s">
        <v>163</v>
      </c>
      <c r="O5" s="69" t="s">
        <v>186</v>
      </c>
      <c r="P5" s="70">
        <v>16</v>
      </c>
    </row>
    <row r="6" spans="1:16" ht="50.1" customHeight="1" x14ac:dyDescent="0.2">
      <c r="A6" s="163"/>
      <c r="B6" s="32"/>
      <c r="C6" s="29"/>
      <c r="D6" s="165"/>
      <c r="E6" s="33" t="s">
        <v>182</v>
      </c>
      <c r="F6" s="34">
        <v>2</v>
      </c>
      <c r="G6" s="35">
        <f>+$F6*G$8</f>
        <v>4</v>
      </c>
      <c r="H6" s="35">
        <f t="shared" si="0"/>
        <v>8</v>
      </c>
      <c r="I6" s="36">
        <f t="shared" si="0"/>
        <v>32</v>
      </c>
      <c r="J6" s="37">
        <f t="shared" si="0"/>
        <v>512</v>
      </c>
      <c r="K6" s="38">
        <f t="shared" si="0"/>
        <v>131072</v>
      </c>
      <c r="L6" s="29"/>
      <c r="M6" s="67" t="s">
        <v>162</v>
      </c>
      <c r="O6" s="69" t="s">
        <v>187</v>
      </c>
      <c r="P6" s="70">
        <v>256</v>
      </c>
    </row>
    <row r="7" spans="1:16" ht="50.1" customHeight="1" x14ac:dyDescent="0.2">
      <c r="A7" s="163"/>
      <c r="B7" s="32"/>
      <c r="C7" s="33"/>
      <c r="D7" s="165"/>
      <c r="E7" s="33" t="s">
        <v>183</v>
      </c>
      <c r="F7" s="34">
        <v>1</v>
      </c>
      <c r="G7" s="35">
        <f>+$F7*G$8</f>
        <v>2</v>
      </c>
      <c r="H7" s="35">
        <f>+$F7*H$8</f>
        <v>4</v>
      </c>
      <c r="I7" s="36">
        <f>+$F7*I$8</f>
        <v>16</v>
      </c>
      <c r="J7" s="37">
        <f>+$F7*J$8</f>
        <v>256</v>
      </c>
      <c r="K7" s="38">
        <f>+$F7*K$8</f>
        <v>65536</v>
      </c>
      <c r="L7" s="29"/>
      <c r="M7" s="29"/>
      <c r="O7" s="69" t="s">
        <v>188</v>
      </c>
      <c r="P7" s="70">
        <v>65536</v>
      </c>
    </row>
    <row r="8" spans="1:16" ht="27.2" customHeight="1" x14ac:dyDescent="0.2">
      <c r="A8" s="29"/>
      <c r="B8" s="29"/>
      <c r="C8" s="29"/>
      <c r="D8" s="29"/>
      <c r="E8" s="29"/>
      <c r="F8" s="29"/>
      <c r="G8" s="39">
        <v>2</v>
      </c>
      <c r="H8" s="39">
        <v>4</v>
      </c>
      <c r="I8" s="39">
        <v>16</v>
      </c>
      <c r="J8" s="39">
        <v>256</v>
      </c>
      <c r="K8" s="39">
        <v>65536</v>
      </c>
      <c r="L8" s="29"/>
      <c r="M8" s="29"/>
    </row>
    <row r="9" spans="1:16" ht="27.2" customHeight="1" x14ac:dyDescent="0.2">
      <c r="A9" s="29"/>
      <c r="B9" s="29"/>
      <c r="C9" s="29"/>
      <c r="D9" s="29"/>
      <c r="E9" s="29"/>
      <c r="F9" s="29"/>
      <c r="G9" s="68" t="s">
        <v>184</v>
      </c>
      <c r="H9" s="68" t="s">
        <v>185</v>
      </c>
      <c r="I9" s="68" t="s">
        <v>186</v>
      </c>
      <c r="J9" s="68" t="s">
        <v>187</v>
      </c>
      <c r="K9" s="68" t="s">
        <v>188</v>
      </c>
      <c r="L9" s="29"/>
      <c r="M9" s="29"/>
    </row>
    <row r="10" spans="1:16" ht="26.1" customHeight="1" x14ac:dyDescent="0.2">
      <c r="A10" s="29"/>
      <c r="B10" s="29"/>
      <c r="C10" s="29"/>
      <c r="D10" s="29"/>
      <c r="E10" s="29"/>
      <c r="F10" s="29"/>
      <c r="G10" s="164" t="s">
        <v>140</v>
      </c>
      <c r="H10" s="164"/>
      <c r="I10" s="164"/>
      <c r="J10" s="164"/>
      <c r="K10" s="164"/>
      <c r="L10" s="29"/>
      <c r="M10" s="29"/>
    </row>
    <row r="11" spans="1:16" ht="15" x14ac:dyDescent="0.2">
      <c r="A11" s="29"/>
      <c r="B11" s="29"/>
      <c r="C11" s="29"/>
      <c r="D11" s="29"/>
      <c r="E11" s="29"/>
      <c r="F11" s="29"/>
      <c r="G11" s="166"/>
      <c r="H11" s="166"/>
      <c r="I11" s="166"/>
      <c r="J11" s="166"/>
      <c r="K11" s="166"/>
      <c r="L11" s="29"/>
      <c r="M11" s="29"/>
    </row>
    <row r="12" spans="1:16" ht="15" x14ac:dyDescent="0.2">
      <c r="A12" s="29"/>
      <c r="B12" s="29"/>
      <c r="C12" s="29"/>
      <c r="D12" s="29"/>
      <c r="E12" s="29"/>
      <c r="F12" s="29"/>
      <c r="G12" s="40"/>
      <c r="H12" s="40"/>
      <c r="I12" s="40"/>
      <c r="J12" s="40"/>
      <c r="K12" s="40"/>
      <c r="L12" s="29"/>
      <c r="M12" s="29"/>
    </row>
    <row r="13" spans="1:16" ht="15" x14ac:dyDescent="0.2">
      <c r="A13" s="29"/>
      <c r="B13" s="29"/>
      <c r="C13" s="29"/>
      <c r="D13" s="29"/>
      <c r="E13" s="29"/>
      <c r="F13" s="29"/>
      <c r="G13" s="41"/>
      <c r="H13" s="41"/>
      <c r="I13" s="41"/>
      <c r="J13" s="41"/>
      <c r="K13" s="41"/>
      <c r="L13" s="29"/>
      <c r="M13" s="29"/>
    </row>
    <row r="14" spans="1:16" ht="33.950000000000003" customHeight="1" x14ac:dyDescent="0.3">
      <c r="A14" s="29"/>
      <c r="B14" s="29"/>
      <c r="C14" s="29"/>
      <c r="D14" s="29"/>
      <c r="E14" s="29"/>
      <c r="F14" s="29"/>
      <c r="G14" s="167" t="s">
        <v>153</v>
      </c>
      <c r="H14" s="167"/>
      <c r="I14" s="167"/>
      <c r="J14" s="167"/>
      <c r="K14" s="167"/>
      <c r="L14" s="29"/>
      <c r="M14" s="29"/>
    </row>
    <row r="15" spans="1:16" ht="15" x14ac:dyDescent="0.2">
      <c r="A15" s="162"/>
      <c r="B15" s="42"/>
      <c r="C15" s="163"/>
      <c r="D15" s="163"/>
      <c r="E15" s="163"/>
      <c r="F15" s="43"/>
      <c r="G15" s="44"/>
      <c r="H15" s="44"/>
      <c r="I15" s="44"/>
      <c r="J15" s="44"/>
      <c r="K15" s="29"/>
      <c r="L15" s="29"/>
      <c r="M15" s="29"/>
    </row>
    <row r="16" spans="1:16" ht="50.1" customHeight="1" x14ac:dyDescent="0.2">
      <c r="A16" s="162"/>
      <c r="B16" s="32"/>
      <c r="C16" s="45"/>
      <c r="D16" s="168" t="s">
        <v>155</v>
      </c>
      <c r="E16" s="71" t="s">
        <v>175</v>
      </c>
      <c r="F16" s="46">
        <v>0.15</v>
      </c>
      <c r="G16" s="47">
        <f t="shared" ref="G16:J18" si="1">G$19-$F16*G$19</f>
        <v>8.5</v>
      </c>
      <c r="H16" s="36">
        <f t="shared" si="1"/>
        <v>40.799999999999997</v>
      </c>
      <c r="I16" s="37">
        <f t="shared" si="1"/>
        <v>870.4</v>
      </c>
      <c r="J16" s="38">
        <f t="shared" si="1"/>
        <v>278528</v>
      </c>
      <c r="K16" s="29"/>
      <c r="L16" s="29"/>
      <c r="M16" s="38" t="s">
        <v>180</v>
      </c>
    </row>
    <row r="17" spans="1:13" ht="50.1" customHeight="1" x14ac:dyDescent="0.2">
      <c r="A17" s="162"/>
      <c r="B17" s="32"/>
      <c r="C17" s="45"/>
      <c r="D17" s="168"/>
      <c r="E17" s="71" t="s">
        <v>176</v>
      </c>
      <c r="F17" s="46">
        <v>0.4</v>
      </c>
      <c r="G17" s="47">
        <f t="shared" si="1"/>
        <v>6</v>
      </c>
      <c r="H17" s="36">
        <f t="shared" si="1"/>
        <v>28.799999999999997</v>
      </c>
      <c r="I17" s="37">
        <f t="shared" si="1"/>
        <v>614.4</v>
      </c>
      <c r="J17" s="37">
        <f t="shared" si="1"/>
        <v>196608</v>
      </c>
      <c r="K17" s="29"/>
      <c r="L17" s="29"/>
      <c r="M17" s="37" t="s">
        <v>164</v>
      </c>
    </row>
    <row r="18" spans="1:13" ht="50.1" customHeight="1" x14ac:dyDescent="0.2">
      <c r="A18" s="162"/>
      <c r="B18" s="32"/>
      <c r="C18" s="45"/>
      <c r="D18" s="168"/>
      <c r="E18" s="71" t="s">
        <v>177</v>
      </c>
      <c r="F18" s="46">
        <v>0.9</v>
      </c>
      <c r="G18" s="47">
        <f t="shared" si="1"/>
        <v>1</v>
      </c>
      <c r="H18" s="47">
        <f t="shared" si="1"/>
        <v>4.7999999999999972</v>
      </c>
      <c r="I18" s="36">
        <f t="shared" si="1"/>
        <v>102.39999999999998</v>
      </c>
      <c r="J18" s="37">
        <f t="shared" si="1"/>
        <v>32768</v>
      </c>
      <c r="K18" s="29"/>
      <c r="L18" s="29"/>
      <c r="M18" s="36" t="s">
        <v>163</v>
      </c>
    </row>
    <row r="19" spans="1:13" ht="30" customHeight="1" x14ac:dyDescent="0.2">
      <c r="A19" s="29"/>
      <c r="B19" s="29"/>
      <c r="C19" s="29"/>
      <c r="D19" s="29"/>
      <c r="E19" s="29"/>
      <c r="F19" s="46"/>
      <c r="G19" s="48">
        <v>10</v>
      </c>
      <c r="H19" s="48">
        <v>48</v>
      </c>
      <c r="I19" s="48">
        <v>1024</v>
      </c>
      <c r="J19" s="48">
        <v>327680</v>
      </c>
      <c r="K19" s="29"/>
      <c r="L19" s="29"/>
      <c r="M19" s="35" t="s">
        <v>162</v>
      </c>
    </row>
    <row r="20" spans="1:13" ht="26.25" customHeight="1" x14ac:dyDescent="0.2">
      <c r="A20" s="29"/>
      <c r="B20" s="29"/>
      <c r="C20" s="29"/>
      <c r="D20" s="29"/>
      <c r="E20" s="29"/>
      <c r="F20" s="46"/>
      <c r="G20" s="71" t="s">
        <v>178</v>
      </c>
      <c r="H20" s="71" t="s">
        <v>163</v>
      </c>
      <c r="I20" s="71" t="s">
        <v>179</v>
      </c>
      <c r="J20" s="71" t="s">
        <v>165</v>
      </c>
      <c r="K20" s="29"/>
      <c r="L20" s="29"/>
      <c r="M20" s="29"/>
    </row>
    <row r="21" spans="1:13" ht="26.1" customHeight="1" x14ac:dyDescent="0.2">
      <c r="A21" s="29"/>
      <c r="B21" s="29"/>
      <c r="C21" s="29"/>
      <c r="D21" s="29"/>
      <c r="E21" s="29"/>
      <c r="F21" s="46"/>
      <c r="G21" s="164" t="s">
        <v>154</v>
      </c>
      <c r="H21" s="164"/>
      <c r="I21" s="164"/>
      <c r="J21" s="164"/>
      <c r="K21" s="29"/>
      <c r="L21" s="29"/>
      <c r="M21" s="29"/>
    </row>
    <row r="22" spans="1:13" ht="15" x14ac:dyDescent="0.2">
      <c r="A22" s="29"/>
      <c r="B22" s="29"/>
      <c r="C22" s="29"/>
      <c r="D22" s="29"/>
      <c r="E22" s="29"/>
      <c r="F22" s="46"/>
      <c r="G22" s="166"/>
      <c r="H22" s="166"/>
      <c r="I22" s="166"/>
      <c r="J22" s="166"/>
      <c r="K22" s="29"/>
      <c r="L22" s="29"/>
      <c r="M22" s="29"/>
    </row>
    <row r="23" spans="1:13" ht="15" x14ac:dyDescent="0.2">
      <c r="A23" s="29"/>
      <c r="B23" s="29"/>
      <c r="C23" s="29"/>
      <c r="D23" s="29"/>
      <c r="E23" s="29"/>
      <c r="F23" s="46"/>
      <c r="G23" s="40"/>
      <c r="H23" s="40"/>
      <c r="I23" s="40"/>
      <c r="J23" s="40"/>
      <c r="K23" s="29"/>
      <c r="L23" s="29"/>
      <c r="M23" s="29"/>
    </row>
    <row r="24" spans="1:13" ht="15" x14ac:dyDescent="0.2">
      <c r="A24" s="29"/>
      <c r="B24" s="29"/>
      <c r="C24" s="29"/>
      <c r="D24" s="29"/>
      <c r="E24" s="29"/>
      <c r="F24" s="29"/>
      <c r="G24" s="41"/>
      <c r="H24" s="41"/>
      <c r="I24" s="41"/>
      <c r="J24" s="41"/>
      <c r="K24" s="29"/>
      <c r="L24" s="29"/>
      <c r="M24" s="29"/>
    </row>
  </sheetData>
  <mergeCells count="12">
    <mergeCell ref="G22:J22"/>
    <mergeCell ref="O1:P1"/>
    <mergeCell ref="G1:K1"/>
    <mergeCell ref="C15:E15"/>
    <mergeCell ref="G21:J21"/>
    <mergeCell ref="A15:A18"/>
    <mergeCell ref="A3:A7"/>
    <mergeCell ref="G10:K10"/>
    <mergeCell ref="D3:D7"/>
    <mergeCell ref="G11:K11"/>
    <mergeCell ref="G14:K14"/>
    <mergeCell ref="D16:D18"/>
  </mergeCell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636" operator="containsText" id="{2164D11E-836C-44F8-9AC7-6F15FCE890B3}">
            <xm:f>NOT(ISERROR(SEARCH($G$9+$D$3=$M$6,D3)))</xm:f>
            <xm:f>$G$9+$D$3=$M$6</xm:f>
            <x14:dxf/>
          </x14:cfRule>
          <xm:sqref>D3:F3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CONTROL DE ACTUALIZACIONES </vt:lpstr>
      <vt:lpstr>MATRIZ DE RIESGOS DE SST</vt:lpstr>
      <vt:lpstr>UNIVERSO DE RIESGOS DE SST </vt:lpstr>
      <vt:lpstr>TABLA DE CRITERIOS</vt:lpstr>
      <vt:lpstr>MAPAS DE RIESGOS INHER Y RESID</vt:lpstr>
      <vt:lpstr>'TABLA DE CRITERIOS'!Área_de_impresión</vt:lpstr>
      <vt:lpstr>'UNIVERSO DE RIESGOS DE SST '!Títulos_a_imprimir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dc:creator>
  <cp:lastModifiedBy>Moises Jimenez Ortega</cp:lastModifiedBy>
  <cp:lastPrinted>2024-03-04T19:34:05Z</cp:lastPrinted>
  <dcterms:created xsi:type="dcterms:W3CDTF">2021-07-28T14:19:11Z</dcterms:created>
  <dcterms:modified xsi:type="dcterms:W3CDTF">2024-03-06T20:29:08Z</dcterms:modified>
</cp:coreProperties>
</file>