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bookViews>
    <workbookView xWindow="0" yWindow="0" windowWidth="20490" windowHeight="7350"/>
  </bookViews>
  <sheets>
    <sheet name="CONTROL DE ACTUALIZACIONES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'MATRIZ DE RIESGOS DE SST'!$A$5:$AA$236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_xlnm.Print_Titles" localSheetId="1">'MATRIZ DE RIESGOS DE SST'!$1:$5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4" l="1"/>
  <c r="W24" i="14" l="1"/>
  <c r="W236" i="14" l="1"/>
  <c r="O236" i="14"/>
  <c r="M236" i="14"/>
  <c r="W235" i="14"/>
  <c r="O235" i="14"/>
  <c r="M235" i="14"/>
  <c r="W234" i="14"/>
  <c r="O234" i="14"/>
  <c r="M234" i="14"/>
  <c r="W233" i="14"/>
  <c r="O233" i="14"/>
  <c r="M233" i="14"/>
  <c r="W232" i="14"/>
  <c r="O232" i="14"/>
  <c r="M232" i="14"/>
  <c r="W231" i="14"/>
  <c r="O231" i="14"/>
  <c r="M231" i="14"/>
  <c r="W230" i="14"/>
  <c r="O230" i="14"/>
  <c r="M230" i="14"/>
  <c r="W229" i="14"/>
  <c r="O229" i="14"/>
  <c r="M229" i="14"/>
  <c r="W228" i="14"/>
  <c r="O228" i="14"/>
  <c r="M228" i="14"/>
  <c r="W227" i="14"/>
  <c r="O227" i="14"/>
  <c r="M227" i="14"/>
  <c r="W226" i="14"/>
  <c r="O226" i="14"/>
  <c r="M226" i="14"/>
  <c r="W225" i="14"/>
  <c r="O225" i="14"/>
  <c r="M225" i="14"/>
  <c r="W224" i="14"/>
  <c r="O224" i="14"/>
  <c r="M224" i="14"/>
  <c r="W223" i="14"/>
  <c r="O223" i="14"/>
  <c r="M223" i="14"/>
  <c r="W222" i="14"/>
  <c r="O222" i="14"/>
  <c r="M222" i="14"/>
  <c r="W221" i="14"/>
  <c r="O221" i="14"/>
  <c r="M221" i="14"/>
  <c r="W220" i="14"/>
  <c r="O220" i="14"/>
  <c r="M220" i="14"/>
  <c r="W219" i="14"/>
  <c r="O219" i="14"/>
  <c r="M219" i="14"/>
  <c r="W218" i="14"/>
  <c r="O218" i="14"/>
  <c r="M218" i="14"/>
  <c r="W217" i="14"/>
  <c r="O217" i="14"/>
  <c r="M217" i="14"/>
  <c r="W216" i="14"/>
  <c r="O216" i="14"/>
  <c r="M216" i="14"/>
  <c r="W215" i="14"/>
  <c r="O215" i="14"/>
  <c r="M215" i="14"/>
  <c r="W214" i="14"/>
  <c r="O214" i="14"/>
  <c r="M214" i="14"/>
  <c r="W213" i="14"/>
  <c r="O213" i="14"/>
  <c r="M213" i="14"/>
  <c r="W212" i="14"/>
  <c r="O212" i="14"/>
  <c r="M212" i="14"/>
  <c r="W211" i="14"/>
  <c r="O211" i="14"/>
  <c r="M211" i="14"/>
  <c r="W210" i="14"/>
  <c r="O210" i="14"/>
  <c r="M210" i="14"/>
  <c r="W209" i="14"/>
  <c r="O209" i="14"/>
  <c r="M209" i="14"/>
  <c r="W208" i="14"/>
  <c r="O208" i="14"/>
  <c r="M208" i="14"/>
  <c r="W207" i="14"/>
  <c r="O207" i="14"/>
  <c r="M207" i="14"/>
  <c r="W206" i="14"/>
  <c r="O206" i="14"/>
  <c r="M206" i="14"/>
  <c r="W205" i="14"/>
  <c r="O205" i="14"/>
  <c r="M205" i="14"/>
  <c r="W204" i="14"/>
  <c r="O204" i="14"/>
  <c r="M204" i="14"/>
  <c r="W203" i="14"/>
  <c r="O203" i="14"/>
  <c r="M203" i="14"/>
  <c r="W202" i="14"/>
  <c r="O202" i="14"/>
  <c r="M202" i="14"/>
  <c r="W201" i="14"/>
  <c r="O201" i="14"/>
  <c r="M201" i="14"/>
  <c r="W200" i="14"/>
  <c r="O200" i="14"/>
  <c r="M200" i="14"/>
  <c r="W199" i="14"/>
  <c r="O199" i="14"/>
  <c r="M199" i="14"/>
  <c r="W198" i="14"/>
  <c r="O198" i="14"/>
  <c r="M198" i="14"/>
  <c r="W197" i="14"/>
  <c r="O197" i="14"/>
  <c r="M197" i="14"/>
  <c r="W196" i="14"/>
  <c r="O196" i="14"/>
  <c r="M196" i="14"/>
  <c r="W195" i="14"/>
  <c r="O195" i="14"/>
  <c r="M195" i="14"/>
  <c r="W194" i="14"/>
  <c r="O194" i="14"/>
  <c r="M194" i="14"/>
  <c r="W193" i="14"/>
  <c r="O193" i="14"/>
  <c r="M193" i="14"/>
  <c r="W192" i="14"/>
  <c r="O192" i="14"/>
  <c r="M192" i="14"/>
  <c r="W191" i="14"/>
  <c r="O191" i="14"/>
  <c r="M191" i="14"/>
  <c r="W190" i="14"/>
  <c r="O190" i="14"/>
  <c r="M190" i="14"/>
  <c r="W189" i="14"/>
  <c r="O189" i="14"/>
  <c r="M189" i="14"/>
  <c r="W188" i="14"/>
  <c r="O188" i="14"/>
  <c r="M188" i="14"/>
  <c r="W187" i="14"/>
  <c r="O187" i="14"/>
  <c r="M187" i="14"/>
  <c r="W186" i="14"/>
  <c r="O186" i="14"/>
  <c r="M186" i="14"/>
  <c r="W185" i="14"/>
  <c r="O185" i="14"/>
  <c r="M185" i="14"/>
  <c r="W184" i="14"/>
  <c r="O184" i="14"/>
  <c r="M184" i="14"/>
  <c r="W183" i="14"/>
  <c r="O183" i="14"/>
  <c r="M183" i="14"/>
  <c r="W182" i="14"/>
  <c r="O182" i="14"/>
  <c r="M182" i="14"/>
  <c r="W181" i="14"/>
  <c r="O181" i="14"/>
  <c r="M181" i="14"/>
  <c r="P200" i="14" l="1"/>
  <c r="X200" i="14" s="1"/>
  <c r="P220" i="14"/>
  <c r="P224" i="14"/>
  <c r="P182" i="14"/>
  <c r="X182" i="14" s="1"/>
  <c r="P181" i="14"/>
  <c r="X181" i="14" s="1"/>
  <c r="P207" i="14"/>
  <c r="X207" i="14" s="1"/>
  <c r="P219" i="14"/>
  <c r="X219" i="14" s="1"/>
  <c r="P227" i="14"/>
  <c r="X227" i="14" s="1"/>
  <c r="P213" i="14"/>
  <c r="P209" i="14"/>
  <c r="X209" i="14" s="1"/>
  <c r="P225" i="14"/>
  <c r="X225" i="14" s="1"/>
  <c r="P216" i="14"/>
  <c r="P206" i="14"/>
  <c r="P191" i="14"/>
  <c r="X191" i="14" s="1"/>
  <c r="P235" i="14"/>
  <c r="X235" i="14" s="1"/>
  <c r="P211" i="14"/>
  <c r="P231" i="14"/>
  <c r="P183" i="14"/>
  <c r="P201" i="14"/>
  <c r="P221" i="14"/>
  <c r="X221" i="14" s="1"/>
  <c r="Y221" i="14" s="1"/>
  <c r="P184" i="14"/>
  <c r="X184" i="14" s="1"/>
  <c r="P202" i="14"/>
  <c r="X202" i="14" s="1"/>
  <c r="P214" i="14"/>
  <c r="X214" i="14" s="1"/>
  <c r="P234" i="14"/>
  <c r="P208" i="14"/>
  <c r="P228" i="14"/>
  <c r="X228" i="14" s="1"/>
  <c r="P192" i="14"/>
  <c r="X192" i="14" s="1"/>
  <c r="Y192" i="14" s="1"/>
  <c r="P210" i="14"/>
  <c r="X210" i="14" s="1"/>
  <c r="P229" i="14"/>
  <c r="P198" i="14"/>
  <c r="X198" i="14" s="1"/>
  <c r="P236" i="14"/>
  <c r="X236" i="14" s="1"/>
  <c r="P190" i="14"/>
  <c r="X190" i="14" s="1"/>
  <c r="P226" i="14"/>
  <c r="X226" i="14" s="1"/>
  <c r="P197" i="14"/>
  <c r="P215" i="14"/>
  <c r="X215" i="14" s="1"/>
  <c r="P233" i="14"/>
  <c r="P186" i="14"/>
  <c r="X186" i="14" s="1"/>
  <c r="P222" i="14"/>
  <c r="X222" i="14" s="1"/>
  <c r="P189" i="14"/>
  <c r="X189" i="14" s="1"/>
  <c r="P218" i="14"/>
  <c r="P232" i="14"/>
  <c r="P187" i="14"/>
  <c r="X187" i="14" s="1"/>
  <c r="P205" i="14"/>
  <c r="X205" i="14" s="1"/>
  <c r="Y205" i="14" s="1"/>
  <c r="P223" i="14"/>
  <c r="X223" i="14" s="1"/>
  <c r="P193" i="14"/>
  <c r="X193" i="14" s="1"/>
  <c r="Y193" i="14" s="1"/>
  <c r="P230" i="14"/>
  <c r="X224" i="14"/>
  <c r="P185" i="14"/>
  <c r="X185" i="14" s="1"/>
  <c r="P203" i="14"/>
  <c r="X203" i="14" s="1"/>
  <c r="P217" i="14"/>
  <c r="P199" i="14"/>
  <c r="X199" i="14" s="1"/>
  <c r="P196" i="14"/>
  <c r="P204" i="14"/>
  <c r="X204" i="14" s="1"/>
  <c r="P194" i="14"/>
  <c r="X194" i="14" s="1"/>
  <c r="P212" i="14"/>
  <c r="X211" i="14"/>
  <c r="X213" i="14"/>
  <c r="X220" i="14"/>
  <c r="Y220" i="14" s="1"/>
  <c r="P188" i="14"/>
  <c r="P195" i="14"/>
  <c r="X195" i="14" s="1"/>
  <c r="X206" i="14" l="1"/>
  <c r="Y206" i="14" s="1"/>
  <c r="X216" i="14"/>
  <c r="X201" i="14"/>
  <c r="X231" i="14"/>
  <c r="X208" i="14"/>
  <c r="X183" i="14"/>
  <c r="X233" i="14"/>
  <c r="Y233" i="14" s="1"/>
  <c r="X229" i="14"/>
  <c r="X234" i="14"/>
  <c r="Y234" i="14" s="1"/>
  <c r="X212" i="14"/>
  <c r="X197" i="14"/>
  <c r="X230" i="14"/>
  <c r="X232" i="14"/>
  <c r="X218" i="14"/>
  <c r="X217" i="14"/>
  <c r="X196" i="14"/>
  <c r="X188" i="14"/>
  <c r="W161" i="14"/>
  <c r="O161" i="14"/>
  <c r="M161" i="14"/>
  <c r="W144" i="14"/>
  <c r="O144" i="14"/>
  <c r="M144" i="14"/>
  <c r="W104" i="14"/>
  <c r="O104" i="14"/>
  <c r="M104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O154" i="14"/>
  <c r="O77" i="14"/>
  <c r="O58" i="14"/>
  <c r="O39" i="14"/>
  <c r="O165" i="14"/>
  <c r="O153" i="14"/>
  <c r="O131" i="14"/>
  <c r="O96" i="14"/>
  <c r="O76" i="14"/>
  <c r="O57" i="14"/>
  <c r="O38" i="14"/>
  <c r="O152" i="14"/>
  <c r="O130" i="14"/>
  <c r="O75" i="14"/>
  <c r="O56" i="14"/>
  <c r="O37" i="14"/>
  <c r="O151" i="14"/>
  <c r="O112" i="14"/>
  <c r="O82" i="14"/>
  <c r="O78" i="14"/>
  <c r="O59" i="14"/>
  <c r="O40" i="14"/>
  <c r="O180" i="14"/>
  <c r="O168" i="14"/>
  <c r="O150" i="14"/>
  <c r="O129" i="14"/>
  <c r="O111" i="14"/>
  <c r="O92" i="14"/>
  <c r="O81" i="14"/>
  <c r="O62" i="14"/>
  <c r="O43" i="14"/>
  <c r="O179" i="14"/>
  <c r="O167" i="14"/>
  <c r="O149" i="14"/>
  <c r="O128" i="14"/>
  <c r="O110" i="14"/>
  <c r="O91" i="14"/>
  <c r="O80" i="14"/>
  <c r="O61" i="14"/>
  <c r="O42" i="14"/>
  <c r="O178" i="14"/>
  <c r="O166" i="14"/>
  <c r="O148" i="14"/>
  <c r="W69" i="14"/>
  <c r="O162" i="14"/>
  <c r="O64" i="14"/>
  <c r="O45" i="14"/>
  <c r="O26" i="14"/>
  <c r="O170" i="14"/>
  <c r="O157" i="14"/>
  <c r="O156" i="14"/>
  <c r="O169" i="14"/>
  <c r="W166" i="14"/>
  <c r="O93" i="14"/>
  <c r="O94" i="14"/>
  <c r="P144" i="14" l="1"/>
  <c r="P104" i="14"/>
  <c r="X104" i="14" s="1"/>
  <c r="P161" i="14"/>
  <c r="P149" i="14"/>
  <c r="P42" i="14"/>
  <c r="P110" i="14"/>
  <c r="P167" i="14"/>
  <c r="P80" i="14"/>
  <c r="P178" i="14"/>
  <c r="P166" i="14"/>
  <c r="P58" i="14"/>
  <c r="P154" i="14"/>
  <c r="P62" i="14"/>
  <c r="P92" i="14"/>
  <c r="P129" i="14"/>
  <c r="P180" i="14"/>
  <c r="P59" i="14"/>
  <c r="P82" i="14"/>
  <c r="P151" i="14"/>
  <c r="P37" i="14"/>
  <c r="P75" i="14"/>
  <c r="P152" i="14"/>
  <c r="P38" i="14"/>
  <c r="P76" i="14"/>
  <c r="P131" i="14"/>
  <c r="P39" i="14"/>
  <c r="P77" i="14"/>
  <c r="P43" i="14"/>
  <c r="P81" i="14"/>
  <c r="P111" i="14"/>
  <c r="P150" i="14"/>
  <c r="P168" i="14"/>
  <c r="P40" i="14"/>
  <c r="P78" i="14"/>
  <c r="P112" i="14"/>
  <c r="P56" i="14"/>
  <c r="P130" i="14"/>
  <c r="P57" i="14"/>
  <c r="P96" i="14"/>
  <c r="P153" i="14"/>
  <c r="P165" i="14"/>
  <c r="P61" i="14"/>
  <c r="P91" i="14"/>
  <c r="P128" i="14"/>
  <c r="P179" i="14"/>
  <c r="P148" i="14"/>
  <c r="P170" i="14"/>
  <c r="P45" i="14"/>
  <c r="P26" i="14"/>
  <c r="P64" i="14"/>
  <c r="P162" i="14"/>
  <c r="P157" i="14"/>
  <c r="P169" i="14"/>
  <c r="P156" i="14"/>
  <c r="P94" i="14"/>
  <c r="P93" i="14"/>
  <c r="W114" i="14"/>
  <c r="W112" i="14"/>
  <c r="W111" i="14"/>
  <c r="W110" i="14"/>
  <c r="W109" i="14"/>
  <c r="W108" i="14"/>
  <c r="W107" i="14"/>
  <c r="W106" i="14"/>
  <c r="W105" i="14"/>
  <c r="W103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102" i="14"/>
  <c r="W101" i="14"/>
  <c r="W100" i="14"/>
  <c r="W89" i="14"/>
  <c r="W99" i="14"/>
  <c r="W98" i="14"/>
  <c r="W97" i="14"/>
  <c r="W96" i="14"/>
  <c r="W95" i="14"/>
  <c r="W94" i="14"/>
  <c r="W93" i="14"/>
  <c r="W92" i="14"/>
  <c r="W91" i="14"/>
  <c r="W90" i="14"/>
  <c r="W88" i="14"/>
  <c r="W87" i="14"/>
  <c r="W86" i="14"/>
  <c r="W180" i="14"/>
  <c r="W179" i="14"/>
  <c r="W178" i="14"/>
  <c r="W177" i="14"/>
  <c r="O177" i="14"/>
  <c r="P177" i="14" s="1"/>
  <c r="W176" i="14"/>
  <c r="O176" i="14"/>
  <c r="P176" i="14" s="1"/>
  <c r="W175" i="14"/>
  <c r="O175" i="14"/>
  <c r="P175" i="14" s="1"/>
  <c r="W174" i="14"/>
  <c r="O174" i="14"/>
  <c r="P174" i="14" s="1"/>
  <c r="W173" i="14"/>
  <c r="O173" i="14"/>
  <c r="P173" i="14" s="1"/>
  <c r="W172" i="14"/>
  <c r="O172" i="14"/>
  <c r="P172" i="14" s="1"/>
  <c r="W171" i="14"/>
  <c r="O171" i="14"/>
  <c r="P171" i="14" s="1"/>
  <c r="W170" i="14"/>
  <c r="W169" i="14"/>
  <c r="W168" i="14"/>
  <c r="W167" i="14"/>
  <c r="W165" i="14"/>
  <c r="W164" i="14"/>
  <c r="O164" i="14"/>
  <c r="P164" i="14" s="1"/>
  <c r="W163" i="14"/>
  <c r="O163" i="14"/>
  <c r="P163" i="14" s="1"/>
  <c r="W162" i="14"/>
  <c r="W160" i="14"/>
  <c r="O160" i="14"/>
  <c r="P160" i="14" s="1"/>
  <c r="W159" i="14"/>
  <c r="O159" i="14"/>
  <c r="P159" i="14" s="1"/>
  <c r="W158" i="14"/>
  <c r="O158" i="14"/>
  <c r="P158" i="14" s="1"/>
  <c r="W157" i="14"/>
  <c r="W156" i="14"/>
  <c r="W155" i="14"/>
  <c r="O155" i="14"/>
  <c r="P155" i="14" s="1"/>
  <c r="W154" i="14"/>
  <c r="W153" i="14"/>
  <c r="W152" i="14"/>
  <c r="W151" i="14"/>
  <c r="W150" i="14"/>
  <c r="W149" i="14"/>
  <c r="W148" i="14"/>
  <c r="W147" i="14"/>
  <c r="O147" i="14"/>
  <c r="P147" i="14" s="1"/>
  <c r="W132" i="14"/>
  <c r="O132" i="14"/>
  <c r="W131" i="14"/>
  <c r="W126" i="14"/>
  <c r="O126" i="14"/>
  <c r="W125" i="14"/>
  <c r="O125" i="14"/>
  <c r="W124" i="14"/>
  <c r="O124" i="14"/>
  <c r="W123" i="14"/>
  <c r="O123" i="14"/>
  <c r="W122" i="14"/>
  <c r="O122" i="14"/>
  <c r="W121" i="14"/>
  <c r="O121" i="14"/>
  <c r="W120" i="14"/>
  <c r="O120" i="14"/>
  <c r="W119" i="14"/>
  <c r="O119" i="14"/>
  <c r="W118" i="14"/>
  <c r="O118" i="14"/>
  <c r="O109" i="14"/>
  <c r="O108" i="14"/>
  <c r="O107" i="14"/>
  <c r="O106" i="14"/>
  <c r="O105" i="14"/>
  <c r="O103" i="14"/>
  <c r="O102" i="14"/>
  <c r="O101" i="14"/>
  <c r="O98" i="14"/>
  <c r="O97" i="14"/>
  <c r="O95" i="14"/>
  <c r="W85" i="14"/>
  <c r="O85" i="14"/>
  <c r="O116" i="14"/>
  <c r="W116" i="14"/>
  <c r="O90" i="14"/>
  <c r="X144" i="14" l="1"/>
  <c r="X161" i="14"/>
  <c r="X166" i="14"/>
  <c r="P106" i="14"/>
  <c r="X106" i="14" s="1"/>
  <c r="X159" i="14"/>
  <c r="X172" i="14"/>
  <c r="X175" i="14"/>
  <c r="X178" i="14"/>
  <c r="P126" i="14"/>
  <c r="P125" i="14"/>
  <c r="X125" i="14" s="1"/>
  <c r="P124" i="14"/>
  <c r="X124" i="14" s="1"/>
  <c r="P123" i="14"/>
  <c r="X123" i="14" s="1"/>
  <c r="P122" i="14"/>
  <c r="X122" i="14" s="1"/>
  <c r="P121" i="14"/>
  <c r="X121" i="14" s="1"/>
  <c r="P120" i="14"/>
  <c r="P119" i="14"/>
  <c r="X119" i="14" s="1"/>
  <c r="P118" i="14"/>
  <c r="X118" i="14" s="1"/>
  <c r="X169" i="14"/>
  <c r="X179" i="14"/>
  <c r="Y179" i="14" s="1"/>
  <c r="X171" i="14"/>
  <c r="X174" i="14"/>
  <c r="X180" i="14"/>
  <c r="Y180" i="14" s="1"/>
  <c r="X177" i="14"/>
  <c r="X170" i="14"/>
  <c r="X173" i="14"/>
  <c r="X176" i="14"/>
  <c r="X163" i="14"/>
  <c r="P107" i="14"/>
  <c r="P132" i="14"/>
  <c r="X160" i="14"/>
  <c r="X167" i="14"/>
  <c r="Y167" i="14" s="1"/>
  <c r="X168" i="14"/>
  <c r="Y168" i="14" s="1"/>
  <c r="X164" i="14"/>
  <c r="X158" i="14"/>
  <c r="X165" i="14"/>
  <c r="X157" i="14"/>
  <c r="X162" i="14"/>
  <c r="X156" i="14"/>
  <c r="P95" i="14"/>
  <c r="X154" i="14"/>
  <c r="X155" i="14"/>
  <c r="X152" i="14"/>
  <c r="X153" i="14"/>
  <c r="X151" i="14"/>
  <c r="X150" i="14"/>
  <c r="Y150" i="14" s="1"/>
  <c r="X149" i="14"/>
  <c r="Y149" i="14" s="1"/>
  <c r="X148" i="14"/>
  <c r="X147" i="14"/>
  <c r="P103" i="14"/>
  <c r="P109" i="14"/>
  <c r="P98" i="14"/>
  <c r="P97" i="14"/>
  <c r="P102" i="14"/>
  <c r="P108" i="14"/>
  <c r="P101" i="14"/>
  <c r="P105" i="14"/>
  <c r="P116" i="14"/>
  <c r="P90" i="14"/>
  <c r="X90" i="14" s="1"/>
  <c r="W81" i="14"/>
  <c r="W80" i="14"/>
  <c r="W79" i="14"/>
  <c r="O79" i="14"/>
  <c r="W78" i="14"/>
  <c r="W77" i="14"/>
  <c r="W76" i="14"/>
  <c r="W75" i="14"/>
  <c r="W74" i="14"/>
  <c r="O74" i="14"/>
  <c r="W73" i="14"/>
  <c r="O73" i="14"/>
  <c r="W72" i="14"/>
  <c r="O72" i="14"/>
  <c r="W71" i="14"/>
  <c r="O71" i="14"/>
  <c r="W70" i="14"/>
  <c r="O70" i="14"/>
  <c r="O69" i="14"/>
  <c r="W68" i="14"/>
  <c r="O68" i="14"/>
  <c r="W67" i="14"/>
  <c r="O67" i="14"/>
  <c r="W66" i="14"/>
  <c r="O66" i="14"/>
  <c r="W65" i="14"/>
  <c r="O65" i="14"/>
  <c r="W64" i="14"/>
  <c r="W63" i="14"/>
  <c r="O63" i="14"/>
  <c r="W62" i="14"/>
  <c r="W61" i="14"/>
  <c r="W60" i="14"/>
  <c r="O60" i="14"/>
  <c r="W59" i="14"/>
  <c r="W58" i="14"/>
  <c r="W57" i="14"/>
  <c r="W56" i="14"/>
  <c r="W55" i="14"/>
  <c r="O55" i="14"/>
  <c r="W54" i="14"/>
  <c r="O54" i="14"/>
  <c r="W53" i="14"/>
  <c r="O53" i="14"/>
  <c r="W52" i="14"/>
  <c r="O52" i="14"/>
  <c r="W51" i="14"/>
  <c r="O51" i="14"/>
  <c r="W50" i="14"/>
  <c r="O50" i="14"/>
  <c r="W49" i="14"/>
  <c r="O49" i="14"/>
  <c r="W48" i="14"/>
  <c r="O48" i="14"/>
  <c r="W47" i="14"/>
  <c r="O47" i="14"/>
  <c r="W46" i="14"/>
  <c r="O46" i="14"/>
  <c r="W45" i="14"/>
  <c r="W44" i="14"/>
  <c r="O44" i="14"/>
  <c r="W43" i="14"/>
  <c r="W42" i="14"/>
  <c r="W41" i="14"/>
  <c r="O41" i="14"/>
  <c r="W40" i="14"/>
  <c r="W39" i="14"/>
  <c r="W38" i="14"/>
  <c r="W37" i="14"/>
  <c r="W36" i="14"/>
  <c r="O36" i="14"/>
  <c r="W35" i="14"/>
  <c r="O35" i="14"/>
  <c r="W34" i="14"/>
  <c r="O34" i="14"/>
  <c r="W33" i="14"/>
  <c r="O33" i="14"/>
  <c r="W32" i="14"/>
  <c r="O32" i="14"/>
  <c r="W31" i="14"/>
  <c r="O31" i="14"/>
  <c r="W30" i="14"/>
  <c r="O30" i="14"/>
  <c r="W29" i="14"/>
  <c r="O29" i="14"/>
  <c r="W28" i="14"/>
  <c r="O28" i="14"/>
  <c r="W27" i="14"/>
  <c r="O27" i="14"/>
  <c r="W26" i="14"/>
  <c r="W25" i="14"/>
  <c r="O25" i="14"/>
  <c r="O24" i="14"/>
  <c r="O23" i="14"/>
  <c r="O22" i="14"/>
  <c r="O21" i="14"/>
  <c r="P23" i="14" l="1"/>
  <c r="X23" i="14" s="1"/>
  <c r="Y23" i="14" s="1"/>
  <c r="X126" i="14"/>
  <c r="X120" i="14"/>
  <c r="X105" i="14"/>
  <c r="X107" i="14"/>
  <c r="X108" i="14"/>
  <c r="X109" i="14"/>
  <c r="X103" i="14"/>
  <c r="X102" i="14"/>
  <c r="X101" i="14"/>
  <c r="X98" i="14"/>
  <c r="X97" i="14"/>
  <c r="X96" i="14"/>
  <c r="X95" i="14"/>
  <c r="X94" i="14"/>
  <c r="X93" i="14"/>
  <c r="X92" i="14"/>
  <c r="Y92" i="14" s="1"/>
  <c r="X91" i="14"/>
  <c r="Y91" i="14" s="1"/>
  <c r="X132" i="14"/>
  <c r="X131" i="14"/>
  <c r="X116" i="14"/>
  <c r="P66" i="14"/>
  <c r="P70" i="14"/>
  <c r="X64" i="14"/>
  <c r="P68" i="14"/>
  <c r="X68" i="14" s="1"/>
  <c r="P72" i="14"/>
  <c r="X72" i="14" s="1"/>
  <c r="P79" i="14"/>
  <c r="P63" i="14"/>
  <c r="P67" i="14"/>
  <c r="X67" i="14" s="1"/>
  <c r="P71" i="14"/>
  <c r="P74" i="14"/>
  <c r="X74" i="14" s="1"/>
  <c r="P65" i="14"/>
  <c r="P69" i="14"/>
  <c r="X69" i="14" s="1"/>
  <c r="P73" i="14"/>
  <c r="X76" i="14"/>
  <c r="X80" i="14"/>
  <c r="Y80" i="14" s="1"/>
  <c r="P27" i="14"/>
  <c r="P31" i="14"/>
  <c r="P35" i="14"/>
  <c r="X35" i="14" s="1"/>
  <c r="X42" i="14"/>
  <c r="Y42" i="14" s="1"/>
  <c r="P46" i="14"/>
  <c r="X46" i="14" s="1"/>
  <c r="P50" i="14"/>
  <c r="P54" i="14"/>
  <c r="X54" i="14" s="1"/>
  <c r="X57" i="14"/>
  <c r="P30" i="14"/>
  <c r="X30" i="14" s="1"/>
  <c r="P34" i="14"/>
  <c r="P41" i="14"/>
  <c r="X45" i="14"/>
  <c r="P49" i="14"/>
  <c r="X49" i="14" s="1"/>
  <c r="P53" i="14"/>
  <c r="X53" i="14" s="1"/>
  <c r="X56" i="14"/>
  <c r="P60" i="14"/>
  <c r="X60" i="14" s="1"/>
  <c r="P25" i="14"/>
  <c r="P29" i="14"/>
  <c r="P33" i="14"/>
  <c r="X33" i="14" s="1"/>
  <c r="P36" i="14"/>
  <c r="P44" i="14"/>
  <c r="X44" i="14" s="1"/>
  <c r="P48" i="14"/>
  <c r="X48" i="14" s="1"/>
  <c r="P52" i="14"/>
  <c r="X52" i="14" s="1"/>
  <c r="P55" i="14"/>
  <c r="X55" i="14" s="1"/>
  <c r="X59" i="14"/>
  <c r="P28" i="14"/>
  <c r="P32" i="14"/>
  <c r="X32" i="14" s="1"/>
  <c r="P47" i="14"/>
  <c r="X47" i="14" s="1"/>
  <c r="P51" i="14"/>
  <c r="X51" i="14" s="1"/>
  <c r="X58" i="14"/>
  <c r="X62" i="14"/>
  <c r="Y62" i="14" s="1"/>
  <c r="P22" i="14"/>
  <c r="X22" i="14" s="1"/>
  <c r="P24" i="14"/>
  <c r="X24" i="14" s="1"/>
  <c r="P21" i="14"/>
  <c r="X21" i="14" s="1"/>
  <c r="O16" i="14"/>
  <c r="O12" i="14"/>
  <c r="O11" i="14"/>
  <c r="O13" i="14"/>
  <c r="O17" i="14"/>
  <c r="O19" i="14"/>
  <c r="O14" i="14"/>
  <c r="O15" i="14"/>
  <c r="X81" i="14" l="1"/>
  <c r="Y81" i="14" s="1"/>
  <c r="X78" i="14"/>
  <c r="X79" i="14"/>
  <c r="X66" i="14"/>
  <c r="X70" i="14"/>
  <c r="X63" i="14"/>
  <c r="X39" i="14"/>
  <c r="X73" i="14"/>
  <c r="X31" i="14"/>
  <c r="X77" i="14"/>
  <c r="X38" i="14"/>
  <c r="X61" i="14"/>
  <c r="Y61" i="14" s="1"/>
  <c r="X75" i="14"/>
  <c r="X43" i="14"/>
  <c r="Y43" i="14" s="1"/>
  <c r="X65" i="14"/>
  <c r="X26" i="14"/>
  <c r="X71" i="14"/>
  <c r="X29" i="14"/>
  <c r="X37" i="14"/>
  <c r="X41" i="14"/>
  <c r="X27" i="14"/>
  <c r="X50" i="14"/>
  <c r="X28" i="14"/>
  <c r="X34" i="14"/>
  <c r="X40" i="14"/>
  <c r="X25" i="14"/>
  <c r="X36" i="14"/>
  <c r="P11" i="14"/>
  <c r="X11" i="14" s="1"/>
  <c r="P15" i="14"/>
  <c r="X15" i="14" s="1"/>
  <c r="P12" i="14"/>
  <c r="P17" i="14"/>
  <c r="X17" i="14" s="1"/>
  <c r="P16" i="14"/>
  <c r="X16" i="14" s="1"/>
  <c r="P13" i="14"/>
  <c r="X13" i="14" s="1"/>
  <c r="P19" i="14"/>
  <c r="X19" i="14" s="1"/>
  <c r="P14" i="14"/>
  <c r="X14" i="14" s="1"/>
  <c r="O146" i="14" l="1"/>
  <c r="W146" i="14"/>
  <c r="W145" i="14"/>
  <c r="W143" i="14"/>
  <c r="W142" i="14"/>
  <c r="W141" i="14"/>
  <c r="W140" i="14"/>
  <c r="W139" i="14"/>
  <c r="W138" i="14"/>
  <c r="W137" i="14"/>
  <c r="W136" i="14"/>
  <c r="W135" i="14"/>
  <c r="W134" i="14"/>
  <c r="W133" i="14"/>
  <c r="W130" i="14"/>
  <c r="W129" i="14"/>
  <c r="W128" i="14"/>
  <c r="W127" i="14"/>
  <c r="W117" i="14"/>
  <c r="W115" i="14"/>
  <c r="W113" i="14"/>
  <c r="W84" i="14"/>
  <c r="W83" i="14"/>
  <c r="W82" i="14"/>
  <c r="O139" i="14"/>
  <c r="P146" i="14" l="1"/>
  <c r="X146" i="14" s="1"/>
  <c r="G3" i="3"/>
  <c r="O9" i="14"/>
  <c r="O10" i="14"/>
  <c r="O18" i="14"/>
  <c r="O20" i="14"/>
  <c r="O83" i="14"/>
  <c r="O84" i="14"/>
  <c r="O86" i="14"/>
  <c r="O87" i="14"/>
  <c r="O88" i="14"/>
  <c r="O89" i="14"/>
  <c r="O99" i="14"/>
  <c r="O100" i="14"/>
  <c r="O113" i="14"/>
  <c r="O114" i="14"/>
  <c r="O115" i="14"/>
  <c r="O117" i="14"/>
  <c r="O127" i="14"/>
  <c r="O133" i="14"/>
  <c r="O134" i="14"/>
  <c r="O135" i="14"/>
  <c r="O136" i="14"/>
  <c r="O137" i="14"/>
  <c r="P137" i="14" s="1"/>
  <c r="O138" i="14"/>
  <c r="O140" i="14"/>
  <c r="O141" i="14"/>
  <c r="O142" i="14"/>
  <c r="O143" i="14"/>
  <c r="O145" i="14"/>
  <c r="O7" i="14"/>
  <c r="M6" i="14"/>
  <c r="O8" i="14"/>
  <c r="O6" i="14"/>
  <c r="J16" i="3"/>
  <c r="I18" i="3"/>
  <c r="J18" i="3"/>
  <c r="J17" i="3"/>
  <c r="P142" i="14" l="1"/>
  <c r="X142" i="14" s="1"/>
  <c r="P114" i="14"/>
  <c r="X114" i="14" s="1"/>
  <c r="P99" i="14"/>
  <c r="X99" i="14" s="1"/>
  <c r="P87" i="14"/>
  <c r="X87" i="14" s="1"/>
  <c r="P86" i="14"/>
  <c r="X86" i="14" s="1"/>
  <c r="P20" i="14"/>
  <c r="X20" i="14" s="1"/>
  <c r="P18" i="14"/>
  <c r="P145" i="14"/>
  <c r="X145" i="14" s="1"/>
  <c r="P135" i="14"/>
  <c r="X135" i="14" s="1"/>
  <c r="X110" i="14"/>
  <c r="Y110" i="14" s="1"/>
  <c r="P89" i="14"/>
  <c r="X89" i="14" s="1"/>
  <c r="P85" i="14"/>
  <c r="X85" i="14" s="1"/>
  <c r="P100" i="14"/>
  <c r="X100" i="14" s="1"/>
  <c r="P7" i="14"/>
  <c r="X7" i="14" s="1"/>
  <c r="P88" i="14"/>
  <c r="X88" i="14" s="1"/>
  <c r="P6" i="14"/>
  <c r="X6" i="14" s="1"/>
  <c r="Y6" i="14" s="1"/>
  <c r="Z6" i="14" s="1"/>
  <c r="P143" i="14"/>
  <c r="P141" i="14"/>
  <c r="P140" i="14"/>
  <c r="P139" i="14"/>
  <c r="P138" i="14"/>
  <c r="X138" i="14" s="1"/>
  <c r="P136" i="14"/>
  <c r="P134" i="14"/>
  <c r="P133" i="14"/>
  <c r="P127" i="14"/>
  <c r="X127" i="14" s="1"/>
  <c r="P117" i="14"/>
  <c r="P115" i="14"/>
  <c r="P113" i="14"/>
  <c r="X113" i="14" s="1"/>
  <c r="X111" i="14"/>
  <c r="Y111" i="14" s="1"/>
  <c r="P84" i="14"/>
  <c r="P83" i="14"/>
  <c r="X82" i="14"/>
  <c r="P10" i="14"/>
  <c r="X10" i="14" s="1"/>
  <c r="P9" i="14"/>
  <c r="X9" i="14" s="1"/>
  <c r="P8" i="14"/>
  <c r="X8" i="14" s="1"/>
  <c r="K3" i="3"/>
  <c r="J3" i="3"/>
  <c r="I3" i="3"/>
  <c r="H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  <c r="Y227" i="14" l="1"/>
  <c r="Z227" i="14" s="1"/>
  <c r="Y224" i="14"/>
  <c r="Z224" i="14" s="1"/>
  <c r="Y181" i="14"/>
  <c r="Z181" i="14" s="1"/>
  <c r="Y236" i="14"/>
  <c r="Z236" i="14" s="1"/>
  <c r="Y222" i="14"/>
  <c r="Z222" i="14" s="1"/>
  <c r="Y202" i="14"/>
  <c r="Z202" i="14" s="1"/>
  <c r="Y211" i="14"/>
  <c r="Z211" i="14" s="1"/>
  <c r="Y210" i="14"/>
  <c r="Z210" i="14" s="1"/>
  <c r="Y213" i="14"/>
  <c r="Z213" i="14" s="1"/>
  <c r="Z192" i="14"/>
  <c r="Z220" i="14"/>
  <c r="Y195" i="14"/>
  <c r="Z195" i="14" s="1"/>
  <c r="Y223" i="14"/>
  <c r="Z223" i="14" s="1"/>
  <c r="Z205" i="14"/>
  <c r="Y215" i="14"/>
  <c r="Z215" i="14" s="1"/>
  <c r="Z193" i="14"/>
  <c r="Y219" i="14"/>
  <c r="Z219" i="14" s="1"/>
  <c r="Y200" i="14"/>
  <c r="Z200" i="14" s="1"/>
  <c r="Y214" i="14"/>
  <c r="Z214" i="14" s="1"/>
  <c r="Y199" i="14"/>
  <c r="Z199" i="14" s="1"/>
  <c r="Y203" i="14"/>
  <c r="Z203" i="14" s="1"/>
  <c r="Z221" i="14"/>
  <c r="Y185" i="14"/>
  <c r="Z185" i="14" s="1"/>
  <c r="Y235" i="14"/>
  <c r="Z235" i="14" s="1"/>
  <c r="Y194" i="14"/>
  <c r="Z194" i="14" s="1"/>
  <c r="Y186" i="14"/>
  <c r="Z186" i="14" s="1"/>
  <c r="Y184" i="14"/>
  <c r="Z184" i="14" s="1"/>
  <c r="Y190" i="14"/>
  <c r="Z190" i="14" s="1"/>
  <c r="Y198" i="14"/>
  <c r="Z198" i="14" s="1"/>
  <c r="Y191" i="14"/>
  <c r="Z191" i="14" s="1"/>
  <c r="Y182" i="14"/>
  <c r="Z182" i="14" s="1"/>
  <c r="Y226" i="14"/>
  <c r="Z226" i="14" s="1"/>
  <c r="Y204" i="14"/>
  <c r="Z204" i="14" s="1"/>
  <c r="Y189" i="14"/>
  <c r="Z189" i="14" s="1"/>
  <c r="Y225" i="14"/>
  <c r="Z225" i="14" s="1"/>
  <c r="Y187" i="14"/>
  <c r="Z187" i="14" s="1"/>
  <c r="Y228" i="14"/>
  <c r="Z228" i="14" s="1"/>
  <c r="Y209" i="14"/>
  <c r="Z209" i="14" s="1"/>
  <c r="Y207" i="14"/>
  <c r="Z207" i="14" s="1"/>
  <c r="Y230" i="14"/>
  <c r="Z230" i="14" s="1"/>
  <c r="Y217" i="14"/>
  <c r="Z217" i="14" s="1"/>
  <c r="Y232" i="14"/>
  <c r="Z232" i="14" s="1"/>
  <c r="Z234" i="14"/>
  <c r="Y201" i="14"/>
  <c r="Z201" i="14" s="1"/>
  <c r="Y197" i="14"/>
  <c r="Z197" i="14" s="1"/>
  <c r="Y212" i="14"/>
  <c r="Z212" i="14" s="1"/>
  <c r="Y183" i="14"/>
  <c r="Z183" i="14" s="1"/>
  <c r="Y196" i="14"/>
  <c r="Z196" i="14" s="1"/>
  <c r="Y229" i="14"/>
  <c r="Z229" i="14" s="1"/>
  <c r="Y218" i="14"/>
  <c r="Z218" i="14" s="1"/>
  <c r="Y188" i="14"/>
  <c r="Z188" i="14" s="1"/>
  <c r="Y231" i="14"/>
  <c r="Z231" i="14" s="1"/>
  <c r="Y208" i="14"/>
  <c r="Z208" i="14" s="1"/>
  <c r="Z206" i="14"/>
  <c r="Z233" i="14"/>
  <c r="Y216" i="14"/>
  <c r="Z216" i="14" s="1"/>
  <c r="Y104" i="14"/>
  <c r="Z104" i="14" s="1"/>
  <c r="Y124" i="14"/>
  <c r="Z124" i="14" s="1"/>
  <c r="Y161" i="14"/>
  <c r="Z161" i="14" s="1"/>
  <c r="Y123" i="14"/>
  <c r="Z123" i="14" s="1"/>
  <c r="Y166" i="14"/>
  <c r="Z166" i="14" s="1"/>
  <c r="Y118" i="14"/>
  <c r="Z118" i="14" s="1"/>
  <c r="Y144" i="14"/>
  <c r="Z144" i="14" s="1"/>
  <c r="Y121" i="14"/>
  <c r="Z121" i="14" s="1"/>
  <c r="Y122" i="14"/>
  <c r="Z122" i="14" s="1"/>
  <c r="Y125" i="14"/>
  <c r="Z125" i="14" s="1"/>
  <c r="Y119" i="14"/>
  <c r="Z119" i="14" s="1"/>
  <c r="Y126" i="14"/>
  <c r="Z126" i="14" s="1"/>
  <c r="Y69" i="14"/>
  <c r="Y120" i="14"/>
  <c r="Z120" i="14" s="1"/>
  <c r="Q219" i="14"/>
  <c r="Q181" i="14"/>
  <c r="Q227" i="14"/>
  <c r="Q220" i="14"/>
  <c r="Q207" i="14"/>
  <c r="Q182" i="14"/>
  <c r="Q224" i="14"/>
  <c r="Q211" i="14"/>
  <c r="Q213" i="14"/>
  <c r="Q200" i="14"/>
  <c r="Q212" i="14"/>
  <c r="Q232" i="14"/>
  <c r="Q208" i="14"/>
  <c r="Q209" i="14"/>
  <c r="Q191" i="14"/>
  <c r="Q221" i="14"/>
  <c r="Q236" i="14"/>
  <c r="Q193" i="14"/>
  <c r="Q187" i="14"/>
  <c r="Q185" i="14"/>
  <c r="Q199" i="14"/>
  <c r="Q196" i="14"/>
  <c r="Q230" i="14"/>
  <c r="Q217" i="14"/>
  <c r="Q231" i="14"/>
  <c r="Q226" i="14"/>
  <c r="Q222" i="14"/>
  <c r="Q194" i="14"/>
  <c r="Q234" i="14"/>
  <c r="Q218" i="14"/>
  <c r="Q206" i="14"/>
  <c r="Q198" i="14"/>
  <c r="Q189" i="14"/>
  <c r="Q223" i="14"/>
  <c r="Q205" i="14"/>
  <c r="Q195" i="14"/>
  <c r="Q233" i="14"/>
  <c r="Q197" i="14"/>
  <c r="Q183" i="14"/>
  <c r="Q202" i="14"/>
  <c r="Q228" i="14"/>
  <c r="Q210" i="14"/>
  <c r="Q186" i="14"/>
  <c r="Q203" i="14"/>
  <c r="Q204" i="14"/>
  <c r="Q201" i="14"/>
  <c r="Q216" i="14"/>
  <c r="Q225" i="14"/>
  <c r="Q184" i="14"/>
  <c r="Q214" i="14"/>
  <c r="Q190" i="14"/>
  <c r="Q188" i="14"/>
  <c r="Q229" i="14"/>
  <c r="Q235" i="14"/>
  <c r="Q192" i="14"/>
  <c r="Q215" i="14"/>
  <c r="Q26" i="14"/>
  <c r="Q59" i="14"/>
  <c r="Q157" i="14"/>
  <c r="Q56" i="14"/>
  <c r="Q37" i="14"/>
  <c r="Q149" i="14"/>
  <c r="Q91" i="14"/>
  <c r="Q77" i="14"/>
  <c r="Q58" i="14"/>
  <c r="Q64" i="14"/>
  <c r="Q78" i="14"/>
  <c r="Q82" i="14"/>
  <c r="Q81" i="14"/>
  <c r="Q165" i="14"/>
  <c r="Q178" i="14"/>
  <c r="Q45" i="14"/>
  <c r="Q168" i="14"/>
  <c r="Q180" i="14"/>
  <c r="Q94" i="14"/>
  <c r="Q96" i="14"/>
  <c r="Q38" i="14"/>
  <c r="Q167" i="14"/>
  <c r="Q148" i="14"/>
  <c r="Q111" i="14"/>
  <c r="Q92" i="14"/>
  <c r="Q169" i="14"/>
  <c r="Q75" i="14"/>
  <c r="Q104" i="14"/>
  <c r="Q40" i="14"/>
  <c r="Q144" i="14"/>
  <c r="Q128" i="14"/>
  <c r="Q43" i="14"/>
  <c r="Q154" i="14"/>
  <c r="Q162" i="14"/>
  <c r="Q112" i="14"/>
  <c r="Q151" i="14"/>
  <c r="Q161" i="14"/>
  <c r="Q61" i="14"/>
  <c r="Q39" i="14"/>
  <c r="Q166" i="14"/>
  <c r="Q179" i="14"/>
  <c r="Q62" i="14"/>
  <c r="Q131" i="14"/>
  <c r="Q93" i="14"/>
  <c r="Q153" i="14"/>
  <c r="Q76" i="14"/>
  <c r="Q80" i="14"/>
  <c r="Q170" i="14"/>
  <c r="Q150" i="14"/>
  <c r="Q129" i="14"/>
  <c r="Q156" i="14"/>
  <c r="Q57" i="14"/>
  <c r="Q152" i="14"/>
  <c r="Q110" i="14"/>
  <c r="Q130" i="14"/>
  <c r="Q42" i="14"/>
  <c r="Y8" i="14"/>
  <c r="Z8" i="14" s="1"/>
  <c r="Y9" i="14"/>
  <c r="Z9" i="14" s="1"/>
  <c r="Y89" i="14"/>
  <c r="Z89" i="14" s="1"/>
  <c r="Y10" i="14"/>
  <c r="Z10" i="14" s="1"/>
  <c r="Y7" i="14"/>
  <c r="Z7" i="14" s="1"/>
  <c r="Z110" i="14"/>
  <c r="Y20" i="14"/>
  <c r="Z20" i="14" s="1"/>
  <c r="Y114" i="14"/>
  <c r="Z114" i="14" s="1"/>
  <c r="Y155" i="14"/>
  <c r="Z155" i="14" s="1"/>
  <c r="Y176" i="14"/>
  <c r="Z176" i="14" s="1"/>
  <c r="Y152" i="14"/>
  <c r="Z152" i="14" s="1"/>
  <c r="Z179" i="14"/>
  <c r="Y148" i="14"/>
  <c r="Z148" i="14" s="1"/>
  <c r="Y147" i="14"/>
  <c r="Z147" i="14" s="1"/>
  <c r="Y164" i="14"/>
  <c r="Z164" i="14" s="1"/>
  <c r="Y171" i="14"/>
  <c r="Z171" i="14" s="1"/>
  <c r="Y159" i="14"/>
  <c r="Z159" i="14" s="1"/>
  <c r="Y162" i="14"/>
  <c r="Z162" i="14" s="1"/>
  <c r="Y158" i="14"/>
  <c r="Z158" i="14" s="1"/>
  <c r="Y157" i="14"/>
  <c r="Z157" i="14" s="1"/>
  <c r="Y177" i="14"/>
  <c r="Z177" i="14" s="1"/>
  <c r="Y151" i="14"/>
  <c r="Z151" i="14" s="1"/>
  <c r="Y170" i="14"/>
  <c r="Z170" i="14" s="1"/>
  <c r="Y178" i="14"/>
  <c r="Z178" i="14" s="1"/>
  <c r="Y156" i="14"/>
  <c r="Z156" i="14" s="1"/>
  <c r="Y90" i="14"/>
  <c r="Z90" i="14" s="1"/>
  <c r="Y163" i="14"/>
  <c r="Z163" i="14" s="1"/>
  <c r="Y169" i="14"/>
  <c r="Z169" i="14" s="1"/>
  <c r="Y172" i="14"/>
  <c r="Z172" i="14" s="1"/>
  <c r="Y154" i="14"/>
  <c r="Z154" i="14" s="1"/>
  <c r="Y153" i="14"/>
  <c r="Z153" i="14" s="1"/>
  <c r="Y175" i="14"/>
  <c r="Z175" i="14" s="1"/>
  <c r="Z149" i="14"/>
  <c r="Y173" i="14"/>
  <c r="Z173" i="14" s="1"/>
  <c r="Y160" i="14"/>
  <c r="Z160" i="14" s="1"/>
  <c r="Z168" i="14"/>
  <c r="Z150" i="14"/>
  <c r="Z167" i="14"/>
  <c r="Y174" i="14"/>
  <c r="Z174" i="14" s="1"/>
  <c r="Y165" i="14"/>
  <c r="Z165" i="14" s="1"/>
  <c r="Z180" i="14"/>
  <c r="Y22" i="14"/>
  <c r="Z22" i="14" s="1"/>
  <c r="Y131" i="14"/>
  <c r="Z131" i="14" s="1"/>
  <c r="Y103" i="14"/>
  <c r="Z103" i="14" s="1"/>
  <c r="Z23" i="14"/>
  <c r="Y97" i="14"/>
  <c r="Z97" i="14" s="1"/>
  <c r="Y95" i="14"/>
  <c r="Z95" i="14" s="1"/>
  <c r="Y107" i="14"/>
  <c r="Z107" i="14" s="1"/>
  <c r="Y21" i="14"/>
  <c r="Z21" i="14" s="1"/>
  <c r="Y101" i="14"/>
  <c r="Z101" i="14" s="1"/>
  <c r="Y109" i="14"/>
  <c r="Z109" i="14" s="1"/>
  <c r="Z91" i="14"/>
  <c r="Y102" i="14"/>
  <c r="Z102" i="14" s="1"/>
  <c r="Y93" i="14"/>
  <c r="Z93" i="14" s="1"/>
  <c r="Y108" i="14"/>
  <c r="Z108" i="14" s="1"/>
  <c r="Z92" i="14"/>
  <c r="Y24" i="14"/>
  <c r="Z24" i="14" s="1"/>
  <c r="Y106" i="14"/>
  <c r="Z106" i="14" s="1"/>
  <c r="Y105" i="14"/>
  <c r="Z105" i="14" s="1"/>
  <c r="Y96" i="14"/>
  <c r="Z96" i="14" s="1"/>
  <c r="Y98" i="14"/>
  <c r="Z98" i="14" s="1"/>
  <c r="Y132" i="14"/>
  <c r="Z132" i="14" s="1"/>
  <c r="Y94" i="14"/>
  <c r="Z94" i="14" s="1"/>
  <c r="Y14" i="14"/>
  <c r="Z14" i="14" s="1"/>
  <c r="Y17" i="14"/>
  <c r="Z17" i="14" s="1"/>
  <c r="Y11" i="14"/>
  <c r="Z11" i="14" s="1"/>
  <c r="Y13" i="14"/>
  <c r="Z13" i="14" s="1"/>
  <c r="Y19" i="14"/>
  <c r="Z19" i="14" s="1"/>
  <c r="Y16" i="14"/>
  <c r="Z16" i="14" s="1"/>
  <c r="Y15" i="14"/>
  <c r="Z15" i="14" s="1"/>
  <c r="Q160" i="14"/>
  <c r="Q163" i="14"/>
  <c r="Q159" i="14"/>
  <c r="Q155" i="14"/>
  <c r="Q177" i="14"/>
  <c r="Q173" i="14"/>
  <c r="Q174" i="14"/>
  <c r="Q158" i="14"/>
  <c r="Q176" i="14"/>
  <c r="Q172" i="14"/>
  <c r="Q175" i="14"/>
  <c r="Q171" i="14"/>
  <c r="Q164" i="14"/>
  <c r="Q119" i="14"/>
  <c r="Q147" i="14"/>
  <c r="Q118" i="14"/>
  <c r="Q108" i="14"/>
  <c r="Q101" i="14"/>
  <c r="Q106" i="14"/>
  <c r="Q120" i="14"/>
  <c r="Q121" i="14"/>
  <c r="Q109" i="14"/>
  <c r="Q98" i="14"/>
  <c r="Q123" i="14"/>
  <c r="Q97" i="14"/>
  <c r="Q95" i="14"/>
  <c r="Q103" i="14"/>
  <c r="Q125" i="14"/>
  <c r="Q122" i="14"/>
  <c r="Q105" i="14"/>
  <c r="Q107" i="14"/>
  <c r="Q124" i="14"/>
  <c r="Q132" i="14"/>
  <c r="Q102" i="14"/>
  <c r="Q126" i="14"/>
  <c r="Y87" i="14"/>
  <c r="Z87" i="14" s="1"/>
  <c r="Y88" i="14"/>
  <c r="Z88" i="14" s="1"/>
  <c r="Y99" i="14"/>
  <c r="Z99" i="14" s="1"/>
  <c r="Y100" i="14"/>
  <c r="Z100" i="14" s="1"/>
  <c r="Y86" i="14"/>
  <c r="Z86" i="14" s="1"/>
  <c r="X18" i="14"/>
  <c r="Y18" i="14" s="1"/>
  <c r="Z18" i="14" s="1"/>
  <c r="X12" i="14"/>
  <c r="Y12" i="14" s="1"/>
  <c r="Z12" i="14" s="1"/>
  <c r="Y57" i="14"/>
  <c r="Z57" i="14" s="1"/>
  <c r="Y54" i="14"/>
  <c r="Z54" i="14" s="1"/>
  <c r="Z69" i="14"/>
  <c r="Z62" i="14"/>
  <c r="Y67" i="14"/>
  <c r="Z67" i="14" s="1"/>
  <c r="Z42" i="14"/>
  <c r="Y51" i="14"/>
  <c r="Z51" i="14" s="1"/>
  <c r="Y59" i="14"/>
  <c r="Z59" i="14" s="1"/>
  <c r="Y45" i="14"/>
  <c r="Z45" i="14" s="1"/>
  <c r="Y64" i="14"/>
  <c r="Z64" i="14" s="1"/>
  <c r="Y58" i="14"/>
  <c r="Z58" i="14" s="1"/>
  <c r="Y46" i="14"/>
  <c r="Z46" i="14" s="1"/>
  <c r="Y53" i="14"/>
  <c r="Z53" i="14" s="1"/>
  <c r="Y52" i="14"/>
  <c r="Z52" i="14" s="1"/>
  <c r="Y56" i="14"/>
  <c r="Z56" i="14" s="1"/>
  <c r="Y68" i="14"/>
  <c r="Z68" i="14" s="1"/>
  <c r="Z80" i="14"/>
  <c r="Y47" i="14"/>
  <c r="Z47" i="14" s="1"/>
  <c r="Y60" i="14"/>
  <c r="Z60" i="14" s="1"/>
  <c r="Y35" i="14"/>
  <c r="Z35" i="14" s="1"/>
  <c r="Y72" i="14"/>
  <c r="Z72" i="14" s="1"/>
  <c r="Y44" i="14"/>
  <c r="Z44" i="14" s="1"/>
  <c r="Y74" i="14"/>
  <c r="Z74" i="14" s="1"/>
  <c r="Y55" i="14"/>
  <c r="Z55" i="14" s="1"/>
  <c r="Y48" i="14"/>
  <c r="Z48" i="14" s="1"/>
  <c r="Y32" i="14"/>
  <c r="Z32" i="14" s="1"/>
  <c r="Y76" i="14"/>
  <c r="Z76" i="14" s="1"/>
  <c r="Y33" i="14"/>
  <c r="Z33" i="14" s="1"/>
  <c r="Y49" i="14"/>
  <c r="Z49" i="14" s="1"/>
  <c r="Y30" i="14"/>
  <c r="Z30" i="14" s="1"/>
  <c r="Y116" i="14"/>
  <c r="Z116" i="14" s="1"/>
  <c r="Y66" i="14"/>
  <c r="Z66" i="14" s="1"/>
  <c r="Z43" i="14"/>
  <c r="Y34" i="14"/>
  <c r="Z34" i="14" s="1"/>
  <c r="Y25" i="14"/>
  <c r="Z25" i="14" s="1"/>
  <c r="Z81" i="14"/>
  <c r="Y26" i="14"/>
  <c r="Z26" i="14" s="1"/>
  <c r="Y39" i="14"/>
  <c r="Z39" i="14" s="1"/>
  <c r="Y40" i="14"/>
  <c r="Z40" i="14" s="1"/>
  <c r="Y75" i="14"/>
  <c r="Z75" i="14" s="1"/>
  <c r="Y41" i="14"/>
  <c r="Z41" i="14" s="1"/>
  <c r="Y79" i="14"/>
  <c r="Z79" i="14" s="1"/>
  <c r="Y31" i="14"/>
  <c r="Z31" i="14" s="1"/>
  <c r="Y29" i="14"/>
  <c r="Z29" i="14" s="1"/>
  <c r="Y50" i="14"/>
  <c r="Z50" i="14" s="1"/>
  <c r="Y65" i="14"/>
  <c r="Z65" i="14" s="1"/>
  <c r="Y77" i="14"/>
  <c r="Z77" i="14" s="1"/>
  <c r="Y71" i="14"/>
  <c r="Z71" i="14" s="1"/>
  <c r="Y37" i="14"/>
  <c r="Z37" i="14" s="1"/>
  <c r="Y28" i="14"/>
  <c r="Z28" i="14" s="1"/>
  <c r="Z61" i="14"/>
  <c r="Y38" i="14"/>
  <c r="Z38" i="14" s="1"/>
  <c r="Y73" i="14"/>
  <c r="Z73" i="14" s="1"/>
  <c r="Y70" i="14"/>
  <c r="Z70" i="14" s="1"/>
  <c r="Y36" i="14"/>
  <c r="Z36" i="14" s="1"/>
  <c r="Y78" i="14"/>
  <c r="Z78" i="14" s="1"/>
  <c r="Y63" i="14"/>
  <c r="Z63" i="14" s="1"/>
  <c r="Y27" i="14"/>
  <c r="Z27" i="14" s="1"/>
  <c r="Q90" i="14"/>
  <c r="Q116" i="14"/>
  <c r="Q24" i="14"/>
  <c r="Q22" i="14"/>
  <c r="Q36" i="14"/>
  <c r="Q50" i="14"/>
  <c r="Q28" i="14"/>
  <c r="Q41" i="14"/>
  <c r="Q73" i="14"/>
  <c r="Q67" i="14"/>
  <c r="Q72" i="14"/>
  <c r="Q35" i="14"/>
  <c r="Q46" i="14"/>
  <c r="Q55" i="14"/>
  <c r="Q48" i="14"/>
  <c r="Q66" i="14"/>
  <c r="Q52" i="14"/>
  <c r="Q71" i="14"/>
  <c r="Q34" i="14"/>
  <c r="Q68" i="14"/>
  <c r="Q30" i="14"/>
  <c r="Q47" i="14"/>
  <c r="Q27" i="14"/>
  <c r="Q21" i="14"/>
  <c r="Q74" i="14"/>
  <c r="Q33" i="14"/>
  <c r="Q60" i="14"/>
  <c r="Q44" i="14"/>
  <c r="Q54" i="14"/>
  <c r="Q69" i="14"/>
  <c r="Q65" i="14"/>
  <c r="Q29" i="14"/>
  <c r="Q25" i="14"/>
  <c r="Q63" i="14"/>
  <c r="Q32" i="14"/>
  <c r="Q49" i="14"/>
  <c r="Q79" i="14"/>
  <c r="Q23" i="14"/>
  <c r="Q70" i="14"/>
  <c r="Q31" i="14"/>
  <c r="Q53" i="14"/>
  <c r="Q51" i="14"/>
  <c r="Q16" i="14"/>
  <c r="Q14" i="14"/>
  <c r="Q17" i="14"/>
  <c r="Q19" i="14"/>
  <c r="Q13" i="14"/>
  <c r="Q15" i="14"/>
  <c r="Q12" i="14"/>
  <c r="Q11" i="14"/>
  <c r="Q8" i="14"/>
  <c r="Q99" i="14"/>
  <c r="Q18" i="14"/>
  <c r="Q138" i="14"/>
  <c r="Q113" i="14"/>
  <c r="Q86" i="14"/>
  <c r="X112" i="14"/>
  <c r="Y112" i="14" s="1"/>
  <c r="Z112" i="14" s="1"/>
  <c r="Q117" i="14"/>
  <c r="X117" i="14"/>
  <c r="Y117" i="14" s="1"/>
  <c r="Z117" i="14" s="1"/>
  <c r="X130" i="14"/>
  <c r="Y130" i="14" s="1"/>
  <c r="Z130" i="14" s="1"/>
  <c r="Q137" i="14"/>
  <c r="X137" i="14"/>
  <c r="Y137" i="14" s="1"/>
  <c r="Z137" i="14" s="1"/>
  <c r="Q139" i="14"/>
  <c r="X139" i="14"/>
  <c r="Y139" i="14" s="1"/>
  <c r="Z139" i="14" s="1"/>
  <c r="Q146" i="14"/>
  <c r="Q100" i="14"/>
  <c r="Q115" i="14"/>
  <c r="X115" i="14"/>
  <c r="Y115" i="14" s="1"/>
  <c r="Z115" i="14" s="1"/>
  <c r="Q136" i="14"/>
  <c r="X136" i="14"/>
  <c r="Y136" i="14" s="1"/>
  <c r="Z136" i="14" s="1"/>
  <c r="Q83" i="14"/>
  <c r="X83" i="14"/>
  <c r="Y83" i="14" s="1"/>
  <c r="Z83" i="14" s="1"/>
  <c r="Q133" i="14"/>
  <c r="X133" i="14"/>
  <c r="Y133" i="14" s="1"/>
  <c r="Z133" i="14" s="1"/>
  <c r="Q140" i="14"/>
  <c r="X140" i="14"/>
  <c r="Y140" i="14" s="1"/>
  <c r="Z140" i="14" s="1"/>
  <c r="Q145" i="14"/>
  <c r="Q135" i="14"/>
  <c r="Q114" i="14"/>
  <c r="X129" i="14"/>
  <c r="Y145" i="14"/>
  <c r="Z145" i="14" s="1"/>
  <c r="Y135" i="14"/>
  <c r="Z135" i="14" s="1"/>
  <c r="Y82" i="14"/>
  <c r="Z82" i="14" s="1"/>
  <c r="Z111" i="14"/>
  <c r="Y113" i="14"/>
  <c r="Z113" i="14" s="1"/>
  <c r="Y127" i="14"/>
  <c r="Z127" i="14" s="1"/>
  <c r="Y138" i="14"/>
  <c r="Z138" i="14" s="1"/>
  <c r="Y146" i="14"/>
  <c r="Z146" i="14" s="1"/>
  <c r="Y85" i="14"/>
  <c r="Z85" i="14" s="1"/>
  <c r="Y142" i="14"/>
  <c r="Z142" i="14" s="1"/>
  <c r="Q85" i="14"/>
  <c r="Q20" i="14"/>
  <c r="Q87" i="14"/>
  <c r="Q89" i="14"/>
  <c r="Q7" i="14"/>
  <c r="Q127" i="14"/>
  <c r="Q84" i="14"/>
  <c r="X84" i="14"/>
  <c r="Y84" i="14" s="1"/>
  <c r="Z84" i="14" s="1"/>
  <c r="X128" i="14"/>
  <c r="Q134" i="14"/>
  <c r="X134" i="14"/>
  <c r="Y134" i="14" s="1"/>
  <c r="Z134" i="14" s="1"/>
  <c r="Q141" i="14"/>
  <c r="X141" i="14"/>
  <c r="Y141" i="14" s="1"/>
  <c r="Z141" i="14" s="1"/>
  <c r="Q143" i="14"/>
  <c r="X143" i="14"/>
  <c r="Y143" i="14" s="1"/>
  <c r="Z143" i="14" s="1"/>
  <c r="Q6" i="14"/>
  <c r="Q88" i="14"/>
  <c r="Q142" i="14"/>
  <c r="Q10" i="14"/>
  <c r="Q9" i="14"/>
  <c r="Y129" i="14" l="1"/>
  <c r="Z129" i="14" s="1"/>
  <c r="Y128" i="14"/>
  <c r="Z128" i="14" s="1"/>
</calcChain>
</file>

<file path=xl/comments1.xml><?xml version="1.0" encoding="utf-8"?>
<comments xmlns="http://schemas.openxmlformats.org/spreadsheetml/2006/main">
  <authors>
    <author>ALMA SORAYA</author>
  </authors>
  <commentList>
    <comment ref="Z4" authorId="0" shapeId="0">
      <text>
        <r>
          <rPr>
            <b/>
            <sz val="8"/>
            <color rgb="FF000000"/>
            <rFont val="Tahoma"/>
            <family val="2"/>
          </rPr>
          <t xml:space="preserve">PLAN DE ACCIÓN:
</t>
        </r>
        <r>
          <rPr>
            <b/>
            <sz val="8"/>
            <color rgb="FF000000"/>
            <rFont val="Tahoma"/>
            <family val="2"/>
          </rPr>
          <t xml:space="preserve">1. ACEPTABLE ACEPTABLE / NO PRIORITARIO / NO SIGNIFICATIVO. </t>
        </r>
        <r>
          <rPr>
            <sz val="8"/>
            <color rgb="FF000000"/>
            <rFont val="Tahoma"/>
            <family val="2"/>
          </rPr>
          <t xml:space="preserve">Mantener los controles existentes, si se tiene la certeza de que se están cumpliendo los requisitos legales vigentes; en caso contrario, se debe establecer un plan de acción para darle cumplimiento a dichos requisitos, considerando la eliminación o sustitución, si aplica.
</t>
        </r>
        <r>
          <rPr>
            <b/>
            <sz val="8"/>
            <color rgb="FF000000"/>
            <rFont val="Tahoma"/>
            <family val="2"/>
          </rPr>
          <t xml:space="preserve">2. DE ALERTA /NO PRIORITARIO/NO SIGNIFICATIVO </t>
        </r>
        <r>
          <rPr>
            <sz val="8"/>
            <color rgb="FF000000"/>
            <rFont val="Tahoma"/>
            <family val="2"/>
          </rPr>
          <t xml:space="preserve"> Reforzar la divulgación y aplicación de los controles existentes para mejorar su eficacia o complementar dichos controles estableciendo el plan de acción necesario, teniendo en cuenta la jerarquía de definición de controles.
</t>
        </r>
        <r>
          <rPr>
            <b/>
            <sz val="8"/>
            <color rgb="FF000000"/>
            <rFont val="Tahoma"/>
            <family val="2"/>
          </rPr>
          <t>3. NO ACEPTABLE /PRIORITARIO /SIGNIFICATIVO.</t>
        </r>
        <r>
          <rPr>
            <sz val="8"/>
            <color rgb="FF000000"/>
            <rFont val="Tahoma"/>
            <family val="2"/>
          </rPr>
          <t xml:space="preserve"> Realizar el análisis de riesgos por la tarea "ART", definiendo los controles específicos o adicionales para su realización según los respectivos procedimientos de trabajo seguro y divulgarlos al personal.  No debe realizarse ningún trabajo sin  asegurarse que el riesgo está bajo control antes de iniciar cualquier tarea. </t>
        </r>
      </text>
    </comment>
  </commentList>
</comments>
</file>

<file path=xl/sharedStrings.xml><?xml version="1.0" encoding="utf-8"?>
<sst xmlns="http://schemas.openxmlformats.org/spreadsheetml/2006/main" count="2154" uniqueCount="416">
  <si>
    <t>MATRIZ DE RIESGOS DE SST</t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</si>
  <si>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</si>
  <si>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</si>
  <si>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</si>
  <si>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</si>
  <si>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</si>
  <si>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t xml:space="preserve">MC-ST-FR-92
Version: 00
Fecha: 24/07/2023
</t>
  </si>
  <si>
    <t>PROCESO:</t>
  </si>
  <si>
    <t xml:space="preserve">FECHA DE ELABORACIÓN: </t>
  </si>
  <si>
    <t>ACTIVIDAD/ TAREA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</si>
  <si>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</si>
  <si>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EXPUESTOS</t>
  </si>
  <si>
    <t>CARGO EXPUESTO</t>
  </si>
  <si>
    <t>FACTOR DE RIESGO (PELIGRO)</t>
  </si>
  <si>
    <t xml:space="preserve">CAUSA </t>
  </si>
  <si>
    <t>CONSECUENCIA</t>
  </si>
  <si>
    <t>ANÁLISIS DEL RIESGO</t>
  </si>
  <si>
    <t>NIVEL DEL RIESGO INHERENTE
(Probabilidad x Consecuencia)</t>
  </si>
  <si>
    <t xml:space="preserve">CONTROLES ACTUALES </t>
  </si>
  <si>
    <t xml:space="preserve">EFICACIA DE(LOS) CONTRO(LES) </t>
  </si>
  <si>
    <t>% Reducción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</si>
  <si>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</si>
  <si>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</si>
  <si>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</si>
  <si>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</si>
  <si>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</si>
  <si>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</si>
  <si>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</si>
  <si>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</si>
  <si>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</si>
  <si>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GENERADO POR/ CAUSADO POR</t>
  </si>
  <si>
    <t>POSIBLE EFECTO/ CONSECUENCIA</t>
  </si>
  <si>
    <t>PROBABILIDAD</t>
  </si>
  <si>
    <t>Valor probabilidad</t>
  </si>
  <si>
    <t>Valor Consecuencia</t>
  </si>
  <si>
    <t>Valor NRI</t>
  </si>
  <si>
    <t>En la fuente</t>
  </si>
  <si>
    <t>En el medio</t>
  </si>
  <si>
    <t>En la persona</t>
  </si>
  <si>
    <t>Administrativo</t>
  </si>
  <si>
    <t>X</t>
  </si>
  <si>
    <t>BIOMECÁNICO:
Postura inadecuada</t>
  </si>
  <si>
    <t xml:space="preserve">
*Labores en oficina en general.
*Actos inseguros.</t>
  </si>
  <si>
    <t>*Desórdenes de trauma acumulativo; lesiones del sistema músculo esquelético; fatiga; alteraciones lumbares, dorsales, cervicales y sacras; alteraciones del sistema vascular.</t>
  </si>
  <si>
    <t>BAJA</t>
  </si>
  <si>
    <t>LEVE</t>
  </si>
  <si>
    <t xml:space="preserve">*Analisis de puesto de trabajo - APT.
*Pausas activas. </t>
  </si>
  <si>
    <t>FUERTE</t>
  </si>
  <si>
    <t>BIOMECÁNICO:
Movimiento repetitivo</t>
  </si>
  <si>
    <t xml:space="preserve">*Digitación.
</t>
  </si>
  <si>
    <t>BIOMECÁNICO:
Postura prolongada mantenida</t>
  </si>
  <si>
    <t xml:space="preserve">*Labores en oficina en general.
</t>
  </si>
  <si>
    <t xml:space="preserve">Mantenimiento preventivo y/o correctivo  de sillas de oficina </t>
  </si>
  <si>
    <t>FÍSICO:
Iluminación excesiva o deficiente</t>
  </si>
  <si>
    <t xml:space="preserve">*Luminarias.
</t>
  </si>
  <si>
    <t>*Fatiga visual, cefalea, disminución de la destreza y precisión, estrés, pérdida de la capacidad de visión</t>
  </si>
  <si>
    <t xml:space="preserve">
*Pausas activas.   ( realizar ejercios de relajacion  visual)</t>
  </si>
  <si>
    <t xml:space="preserve">
*Pantallas de computador.
*Lámparas.
</t>
  </si>
  <si>
    <t>*Alteraciones de la piel, deshidratación, alteración en algunos tejidos blandos (ojos).</t>
  </si>
  <si>
    <t>FÍSICO: 
Temperaturas extremas frío, calor</t>
  </si>
  <si>
    <t xml:space="preserve">*Aires acondicionados.
*Cambios de temperatura al entrar o salir de la oficina.
*Fallas en el aire acondicionado.
</t>
  </si>
  <si>
    <t>*Disconfort térmico.
*Afecciones respiratorias, alergias.
*Fatiga que puede producir disminución la destreza manual y la rapidez, mareos, desmayos agravamiento de trastornos cardiovasculares.
*Deshidratación.</t>
  </si>
  <si>
    <t xml:space="preserve">Mediciones higienicas. </t>
  </si>
  <si>
    <t>FÍSICO:
Ruido intermitente o continuo</t>
  </si>
  <si>
    <t xml:space="preserve">*Uso de equipos de oficina, como impresoras y teléfonos.
</t>
  </si>
  <si>
    <t>*Fatiga auditiva, pérdida de la audición (Hipoacusia), estrés laboral.</t>
  </si>
  <si>
    <t xml:space="preserve">*Programa de vigilancia epidemiologica para ruido. 
*Mediciones Higienicas. 
*Evaluaciones medicas ocupacionales. </t>
  </si>
  <si>
    <t>DÉBIL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</si>
  <si>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</si>
  <si>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</si>
  <si>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</si>
  <si>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 xml:space="preserve">Limpieza y desinfeccion de puestos de trabajo. </t>
  </si>
  <si>
    <t>*Uso de tapabocas de personas con sintomatologia.
*Esquema de vacunacion. 
*Suministros de insumos como (Alcohol)</t>
  </si>
  <si>
    <t>Protocolo de bioseguridad.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</si>
  <si>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</si>
  <si>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</si>
  <si>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</si>
  <si>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 xml:space="preserve">*Aplicación de bateria de riesgo psicosocial 
* Programa de vigilancia Epidemiologica Psicosocial. 
*Campañas de salud para prevencion de riesgo psicosocial. </t>
  </si>
  <si>
    <t>MODERADA</t>
  </si>
  <si>
    <t>PSICOSOCIAL:
Relaciones sociales en el trabajo: Tabajo en equipo, relación con los colaboradores.</t>
  </si>
  <si>
    <t>*Desacuerdo entre compañeros.
*Perfiles de cargo mal diseñados.
*Conflictos personales y  familiares.</t>
  </si>
  <si>
    <t>QUÍMICOS:
Polvos orgánicos e inorgánicos</t>
  </si>
  <si>
    <t xml:space="preserve">*Limpieza de áreas.
*Material partículado  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</si>
  <si>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</si>
  <si>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 xml:space="preserve">limpieza y desinfeccion de puestos de trabajo. </t>
  </si>
  <si>
    <t>QUÍMICOS:
Gases y vapores</t>
  </si>
  <si>
    <t>IMPORTANTE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</si>
  <si>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</si>
  <si>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</si>
  <si>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Locativo-Condiciones de orden y aseo</t>
  </si>
  <si>
    <t xml:space="preserve">
*Transitar por las instalaciones.
*Obstáculos en el piso.</t>
  </si>
  <si>
    <t>*Golpes, heridas, contusiones, fracturas, esguinces, luxaciones, muerte.</t>
  </si>
  <si>
    <t xml:space="preserve">*Capacitacion Prevencion de riesgos locativos (caidas a nivel y distinto nivel).
*Programa de Orden y aseo. </t>
  </si>
  <si>
    <t>SEGURIDAD:
Locativo-Superficie de trabajo irregular, deslizante, con diferencia de nivel</t>
  </si>
  <si>
    <t>*Desnivel en el suelo.
*Desorden.
*Subir y bajar escaleras.
*Transitar por las instalaciones.
*Obstáculos en el piso.
*Piso resbaloso.</t>
  </si>
  <si>
    <t>*Golpes, heridas, contusiones, fracturas, esguinces, luxaciones, traumas del sistema osteomuscular, heridas, muerte.</t>
  </si>
  <si>
    <t xml:space="preserve">SEGURIDAD:
Mecánico-Contacto con objetos cortantes / Punzantes </t>
  </si>
  <si>
    <t xml:space="preserve">*Uso de elementos de oficina: Ganchos legajadores, hojas, grapas, guillotina, exactos, bisturi, etc.
</t>
  </si>
  <si>
    <t>*Heridas, amputaciones, trastornos de tejidos blandos.</t>
  </si>
  <si>
    <t>SEGURIDAD:
Accidentes de tránsito</t>
  </si>
  <si>
    <t xml:space="preserve">* Alta circulacion vehicular
*Trabajo y/o transito en zonas con trafico vehicular 
</t>
  </si>
  <si>
    <t>*Muerte, fracturas, contusiones, daño cervical, pérdidas económicas.</t>
  </si>
  <si>
    <t>SEGURIDAD:
Tecnológico: Fugas</t>
  </si>
  <si>
    <t>*fuga de cloro gas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</si>
  <si>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</si>
  <si>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apoyo  de seguridad fisica  y policia  ( cuadrante del sector )</t>
  </si>
  <si>
    <t>*Capacitacion en manejo de riesgo publico.  
* Programa de vigilancia Epidemiologica Psicosocial. 
*Campañas de salud para prevencion de riesgo psicosocial.</t>
  </si>
  <si>
    <t>PÚBLICO:
Asalto</t>
  </si>
  <si>
    <t xml:space="preserve">
*Disturbios públicos.
*Vandalismo
*Paros, manifestaciones.
</t>
  </si>
  <si>
    <t>*Muerte, agresiones verbales y físicas, heridas, estrés laboral, pérdidas económicas.</t>
  </si>
  <si>
    <t>PÚBLICO:
Secuestro</t>
  </si>
  <si>
    <t xml:space="preserve">
*Disturbios públicos.
*Vandalismo
*Paros, manifestaciones.
</t>
  </si>
  <si>
    <t>ALISTAMIENTO DE CUADRILLA: Inspeccion preoperacional del vehiculos y enrute.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</si>
  <si>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</si>
  <si>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BIOLÓGICO:
Picaduras y mordeduras de animales</t>
  </si>
  <si>
    <t>*Contacto con insectos, roedores, serpientes.
*Contacto con insectos, roedores, serpientes, cuando se realizan actividades de campo.</t>
  </si>
  <si>
    <t>*Dermatosis, reacciones alérgicas, enfermedades infecto contagiosas, alteraciones en los diferentes sistemas, muerte.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</si>
  <si>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</si>
  <si>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</si>
  <si>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</si>
  <si>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</si>
  <si>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 xml:space="preserve">
*Luz natural.   
 </t>
  </si>
  <si>
    <t xml:space="preserve">
*Altas temperaturas por exposición al sol.
</t>
  </si>
  <si>
    <t>SEGURIDAD:
Tecnológico: Explosión.</t>
  </si>
  <si>
    <t>*Cortocircuitos.</t>
  </si>
  <si>
    <t>SEGURIDAD:
Tecnológico: incendios</t>
  </si>
  <si>
    <t xml:space="preserve">*Cortocircuitos.
</t>
  </si>
  <si>
    <t>*Desnivel en el suelo.
*Desorden.
*Realizar actividades de campo.
*Subir y bajar escaleras.
*Subir y bajar estribos 
*Transitar por las instalaciones.
*Obstáculos en el piso.
*Piso resbaloso.</t>
  </si>
  <si>
    <t>SEGURIDAD:
Tecnológico: Derrames.</t>
  </si>
  <si>
    <t>SEGURIDAD:
Mecánico-Elementos de máquinas</t>
  </si>
  <si>
    <t>*Uso de máquinas, partes de la misma.</t>
  </si>
  <si>
    <t>*Golpes, heridas, fracturas, contusiones, amputaciones, quemaduras.</t>
  </si>
  <si>
    <t>SEGURIDAD:
Mecánico-Materiales proyectados sólidos o fluido</t>
  </si>
  <si>
    <t xml:space="preserve">
*Vientos en el sitio de trabajo. 
*Revision preoperacional de maquinas y/o equipos 
</t>
  </si>
  <si>
    <t>*Fracturas, contusiones, heridas, golpes, quemaduras, lesiones en los ojos.</t>
  </si>
  <si>
    <t>FENÓMENOS NATURALES:
Arroyos</t>
  </si>
  <si>
    <t>*Lluvias, vendavales, tormentas eléctricas, arroyos.</t>
  </si>
  <si>
    <t>*Contusiones, asfixia, fracturas, amputaciones, muerte.</t>
  </si>
  <si>
    <t>FENÓMENOS NATURALES:
Inundación</t>
  </si>
  <si>
    <t xml:space="preserve"> 
*Circulacion vehicular. 
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</si>
  <si>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</si>
  <si>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</si>
  <si>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 xml:space="preserve">*Realizar tareas en la calle.
*Disturbios públicos.
*Vandalismo
*Paros, manifestaciones.
*Ingresar a zonas de riesgo.
*Transito de rutas por diversas zonas de la ciudad. </t>
  </si>
  <si>
    <t>*Realizar tareas en la calle.
*Disturbios públicos.
*Vandalismo
*Paros, manifestaciones.
*Ingresar a zonas de riesgo.</t>
  </si>
  <si>
    <t xml:space="preserve">
*Personas imprudentes en la vía.
* Alta circulacion vehicular
*Trabajo y/o transito en zonas con trafico vehicular y/o operación de maquinaria pesada. 
*Cruzar las calles sin respetar las señales de trásito y semáforos.</t>
  </si>
  <si>
    <t>ALTA</t>
  </si>
  <si>
    <t>CRÍTICA</t>
  </si>
  <si>
    <t>BIOLÓGICO:
Microorganismos (Virus y bacterias)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</si>
  <si>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</si>
  <si>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>BIOLÓGICO:
Contacto con plantas urticantes</t>
  </si>
  <si>
    <t xml:space="preserve">*Actividades realizadas en campo donde hay maleza.
*Contacto con plantas urticantes.
</t>
  </si>
  <si>
    <t>*Dermatosis, reacciones alérgicas, enfermedades infecto contagiosas, alteraciones en los diferentes sistemas.</t>
  </si>
  <si>
    <t>BIOLÓGICO: 
Hongos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</si>
  <si>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</si>
  <si>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>FENÓMENOS NATURALES:
Derrumbe</t>
  </si>
  <si>
    <t>*Contusiones, fracturas, amputaciones, muerte.</t>
  </si>
  <si>
    <t xml:space="preserve">
*Luz natural.   
</t>
  </si>
  <si>
    <t>FÍSICO:
Radiaciones No ionizantes láser, ultravioleta, infrarroja</t>
  </si>
  <si>
    <t xml:space="preserve">*Realizar trabajos al aire libre, sol.
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</si>
  <si>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</si>
  <si>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</si>
  <si>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</si>
  <si>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</si>
  <si>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>SEGURIDAD:
Locativo-Falta de señalización y demarcación</t>
  </si>
  <si>
    <t>*Desnivel en el suelo.
*Desorden.
*Realizar actividades de campo.
*Subir y bajar escaleras. 
*Transitar por las instalaciones.
*Obstáculos en el piso.
*Piso resbaloso.</t>
  </si>
  <si>
    <t>SEGURIDAD:
Mecánico-Herramientas</t>
  </si>
  <si>
    <t>*Uso de herramientas, partes de las mismas.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</si>
  <si>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</si>
  <si>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</si>
  <si>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 xml:space="preserve">*Alcazar objetivos que están ubicados fuera del alcance.
*Ubicar objetos fuera del alcance.
* Manipular y/o realizar tareas que requieran extension de los brazos </t>
  </si>
  <si>
    <t>*Alcazar objetivos que están ubicados fuera del alcance.
*Labores en oficina en general.
*Actos inseguros.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</si>
  <si>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</si>
  <si>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</si>
  <si>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MUY BAJA</t>
  </si>
  <si>
    <t>INSIGNIFICANTE</t>
  </si>
  <si>
    <t>DESPLAZAMIENTOS LABORALES: Traslado a los diferentes puntos de trabajo</t>
  </si>
  <si>
    <t>BIOLÓGICO:
Fluidos o excrementos</t>
  </si>
  <si>
    <t>*Contacto con fluídos corporales y secreciones.</t>
  </si>
  <si>
    <t>BIOMECÁNICO:
Esfuerzos</t>
  </si>
  <si>
    <t>*Levantamiento y/o traslado manual de cargas por encima del peso permisible.</t>
  </si>
  <si>
    <t>BIOMECÁNICO:
Manipulación manual de cargas</t>
  </si>
  <si>
    <t>*Digitación.
*CAD: Quitar grapas.
*Escanear.
*Inclinación del cuello al contestar el telefóno y atención al cliente.
*Conducción de motocicletas y automóviles.</t>
  </si>
  <si>
    <t>*Labores en oficina en general.
*Actividades de vigilancia.
*Conducción de vehículosy motos.
*Operar maquinaria pesada. 
*Traslados terretres como pasajeros.</t>
  </si>
  <si>
    <t>*Lluvias, vendavales, tormentas eléctricas.
*Movimientos de tierra.
*Excavaciones.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</si>
  <si>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</si>
  <si>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</si>
  <si>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</si>
  <si>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</si>
  <si>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</si>
  <si>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</si>
  <si>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</si>
  <si>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</si>
  <si>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 xml:space="preserve">*Luminarias.
*Luz natural.   
*Trabajos Nocturnos 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</si>
  <si>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</si>
  <si>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</si>
  <si>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</si>
  <si>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</si>
  <si>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</si>
  <si>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</si>
  <si>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*Realizar trabajos al aire libre, sol.
*Pantallas de computador.
*Lámparas.
*Sistemas de radiocomunicaciones.
*Microondas.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</si>
  <si>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</si>
  <si>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</si>
  <si>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</si>
  <si>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</si>
  <si>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</si>
  <si>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</si>
  <si>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r>
  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
</t>
    </r>
    <r>
      <rPr>
        <sz val="16"/>
        <color rgb="FFFF0000"/>
        <rFont val="Tahoma"/>
        <family val="2"/>
      </rPr>
      <t>**almacenamiento de sustancias quimicas en areas especificas de la cede</t>
    </r>
  </si>
  <si>
    <t>QUÍMICOS:
Humos metálicos y no metálicos</t>
  </si>
  <si>
    <t>*Uso de aerosoles.
*Actividades de soldadura.</t>
  </si>
  <si>
    <t>QUÍMICOS:
Líquidos, nieblas, rocíos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</si>
  <si>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</si>
  <si>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*Limpieza de áreas.
*Material partículado polvo de madera, fibra de vidrio.
*Material particulado. </t>
  </si>
  <si>
    <t>QUÍMICOS:
Material particulado.</t>
  </si>
  <si>
    <t xml:space="preserve">*Limpieza de áreas.
*Material partículado polvo de madera, fibra de vidrio.
*Manipulacion de residuos. 
*Manipulacion de sustancias quimicas. </t>
  </si>
  <si>
    <t>*Contacto con tomacorrientes.
*Uso de extensión eléctricas defectuosas.
*Construcción de energía fotovoltaíca.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</si>
  <si>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</si>
  <si>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</si>
  <si>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</si>
  <si>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</si>
  <si>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</si>
  <si>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</si>
  <si>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</si>
  <si>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</si>
  <si>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>*Fracturas, contusiones.</t>
  </si>
  <si>
    <t>*Desorden.
*Realizar actividades de campo.
*Transitar por las instalaciones.
*Obstáculos en el piso.</t>
  </si>
  <si>
    <t>*Almacenamiento de sustancias químicas.
*Almacenamiento de polvora 
*Desniveles en el piso.</t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</si>
  <si>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</si>
  <si>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</si>
  <si>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</si>
  <si>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SEGURIDAD:
Locativo-Tabajo en alturas</t>
  </si>
  <si>
    <t>*Trabajo en escaleras.
*Trabajo en andamios</t>
  </si>
  <si>
    <t>*Fracturas, contusiones, muerte.</t>
  </si>
  <si>
    <t>SEGURIDAD:
Locativo-Trabajo en espacios confinados</t>
  </si>
  <si>
    <t>*Actividades de mantenimiento a gaseoductos.
*Actividades de mantenimiento locativo (Pintura, lavado, etc.)
*Levantamiento de planos instrumentales.
CONTRATISTA:
*Trabajos en espacios confinados.</t>
  </si>
  <si>
    <t>*Asfixia, sofocamiento, choques eléctricos, caídas y fatiga por el calor, atrapamientos, intoxicaciones por atmosferas peligrosas, muerte .</t>
  </si>
  <si>
    <t>SEGURIDAD:
Mecánico-Contacto con objetos calientes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</si>
  <si>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</si>
  <si>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>*Quemaduras, heridas.</t>
  </si>
  <si>
    <t>SEGURIDAD:
Mecánico-Piezas a trabajar</t>
  </si>
  <si>
    <t>CONTRATISTAS:
*Construcción de estaciones / Construcción de tuberías / Logística.</t>
  </si>
  <si>
    <t>*Fracturas, contusiones, heridas, golpes, quemaduras.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</si>
  <si>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</si>
  <si>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</si>
  <si>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r>
  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
</t>
    </r>
    <r>
      <rPr>
        <sz val="16"/>
        <color rgb="FFFF0000"/>
        <rFont val="Tahoma"/>
        <family val="2"/>
      </rPr>
      <t>*fuga de cloro gas</t>
    </r>
  </si>
  <si>
    <t>* Fallas operativas en los equipos.
* Operación en lagunas de lixiviado.
* Sobre carga de equipos de recoleccion de residuos solidos.   
* Fenómenos naturales como sismos o huracanes</t>
  </si>
  <si>
    <t>SEGURIDAD: 
Locativo-Traslados áereos</t>
  </si>
  <si>
    <t>*Traslado para realizar actividades.</t>
  </si>
  <si>
    <t>SEGURIDAD:
Locativo-Almacenamiento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</si>
  <si>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</si>
  <si>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</si>
  <si>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</si>
  <si>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</si>
  <si>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</si>
  <si>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</si>
  <si>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</si>
  <si>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</si>
  <si>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</si>
  <si>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</si>
  <si>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</si>
  <si>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</si>
  <si>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</si>
  <si>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</si>
  <si>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</si>
  <si>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</si>
  <si>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</si>
  <si>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</si>
  <si>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</si>
  <si>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</si>
  <si>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</si>
  <si>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</si>
  <si>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</si>
  <si>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</si>
  <si>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</si>
  <si>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riesgo,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</si>
  <si>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</si>
  <si>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</si>
  <si>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</si>
  <si>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</si>
  <si>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t>BAJO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</si>
  <si>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</si>
  <si>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</si>
  <si>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</si>
  <si>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</si>
  <si>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</si>
  <si>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</si>
  <si>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</si>
  <si>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</si>
  <si>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</si>
  <si>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</si>
  <si>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CATASTRÓFICA</t>
  </si>
  <si>
    <t>MAPA DE RIESGOS RESIDUALES</t>
  </si>
  <si>
    <t xml:space="preserve">BAJO </t>
  </si>
  <si>
    <t xml:space="preserve">ALTO </t>
  </si>
  <si>
    <t>RIESGO INHERENTE</t>
  </si>
  <si>
    <t xml:space="preserve">*Lluvias, vendavales, tormentas eléctricas.
*Movimientos de tierra.
</t>
  </si>
  <si>
    <t>*Uso de vehículos</t>
  </si>
  <si>
    <t xml:space="preserve"> </t>
  </si>
  <si>
    <t>*Realizar tareas en campo.
*Atención de público.
*Disturbios públicos.
*Vandalismo
*Paros, manifestaciones.
*Ingresar a zonas de riesgo.</t>
  </si>
  <si>
    <t xml:space="preserve">*Programa de vigilacia epidemiologica  biomecanico 
*Capacitacion en higiene postural </t>
  </si>
  <si>
    <t xml:space="preserve">*Programa de vigilacia epidemiologica  biomecanico 
*Capacitacion escuela de prevencion columna lumbar y MMSS </t>
  </si>
  <si>
    <t xml:space="preserve"> Mantenimiento preventivo de luminarias </t>
  </si>
  <si>
    <t xml:space="preserve"> Mantenimiento preventivo y/o correctivo de equipos de  computo</t>
  </si>
  <si>
    <t xml:space="preserve">Mantenimiento preventivo de equipos de aires acondicionados. </t>
  </si>
  <si>
    <t xml:space="preserve">Mantenimiento preventivo de aires acondicionados y equipos  de oficinas impresoras </t>
  </si>
  <si>
    <t>*Aplicación de bateria de riesgo psicosocial 
* Programa de vigilancia Epidemiologica Psicosocial. 
*Campañas de salud para prevencion de riesgo psicosocial. 
*Comité de convivencia laboral</t>
  </si>
  <si>
    <t xml:space="preserve">*jornada de aseo  en   horarios no laborales </t>
  </si>
  <si>
    <t xml:space="preserve">*Plan de prevencion,preparacion y respuesta ante emergencia
*formacion de brigada de emergencia </t>
  </si>
  <si>
    <t xml:space="preserve">*Mangaveleta
*Alarma de emergencia
</t>
  </si>
  <si>
    <t>Mantenimiento preventivo y/o correctivo de instalaciones electricas y en  equipos.</t>
  </si>
  <si>
    <t>*Cintas antideslizante en  pasillos y escaleras.
*Señalizacion en pisos mojados.</t>
  </si>
  <si>
    <t>*Señalizacion en pisos mojados.</t>
  </si>
  <si>
    <t xml:space="preserve">Mantenimiento  prevetivo y/o correctivo de vehiculos </t>
  </si>
  <si>
    <t xml:space="preserve">*Plan estrategico de seguridad vial.
*Capacitacion en seguridad vial de acuerdo al plan de formacion  </t>
  </si>
  <si>
    <t>*Fuga de cloro gas</t>
  </si>
  <si>
    <t>Apoyo  de seguridad fisica  y policia  (cuadrante del sector)</t>
  </si>
  <si>
    <t xml:space="preserve">*Capacitacion en manejo de riesgo publico.  
*Programa de vigilancia Epidemiologica Psicosocial. 
</t>
  </si>
  <si>
    <t xml:space="preserve"> *Actividades de limpieza en zonas verdes.
*Fumigcion y control de plagas en la sede.                                                                                                                                                                                                 </t>
  </si>
  <si>
    <t>*Programa de riesgo biologico</t>
  </si>
  <si>
    <t>* Plan de prevencion, preparacion y respuesta ante emergecia 
*Procedimiento operativo normalizado (PON)</t>
  </si>
  <si>
    <t>* Uso de EPP (gafas oscuras)</t>
  </si>
  <si>
    <t xml:space="preserve">*Hidratacion 
*Uso de dotacion </t>
  </si>
  <si>
    <t>*Mantenimiento preventivo y/o correctivo de planta electrica</t>
  </si>
  <si>
    <t xml:space="preserve"> *Extintores contra incendios </t>
  </si>
  <si>
    <t xml:space="preserve">*Capacitacion Prevencion de riesgos locativos (caidas a nivel y distinto nivel).
</t>
  </si>
  <si>
    <t>* Uso de EPP (botas de seguridad)</t>
  </si>
  <si>
    <t xml:space="preserve">* Fallas operativas en los equipos. 
</t>
  </si>
  <si>
    <t>*kit antiderrames</t>
  </si>
  <si>
    <t>*Uso de EPP (gafas,guantes)</t>
  </si>
  <si>
    <t>*Capacitacion uso y mantenimiento de EPP
*Capacitacion prevencion de agentes  de peligros mecanicos</t>
  </si>
  <si>
    <t xml:space="preserve">*Uso de EPP (gafas, guantes, botas de seguridad)
*Uso de dotacion </t>
  </si>
  <si>
    <t>*Uso de EPP (botas de segurida).</t>
  </si>
  <si>
    <t xml:space="preserve">
*Realizar actividades de campo.
*Obstáculos en el piso.</t>
  </si>
  <si>
    <t>*Uso de EPP (botas de segurida).
*Observacion las condiciones del sitio de trabajo</t>
  </si>
  <si>
    <t xml:space="preserve">*Uso de EPP (gafas,guantes,botas de segurida).
</t>
  </si>
  <si>
    <t xml:space="preserve">*Capacitacion uso y mantenimiento  de EPP 
*Capacitacion de uso adecuado de herramientas manuales
</t>
  </si>
  <si>
    <t xml:space="preserve">*Examenes medicos ocupacionales </t>
  </si>
  <si>
    <t>*Examenes medicos ocupacionales 
*programa de vigilacia epidemeologica para ruido</t>
  </si>
  <si>
    <t xml:space="preserve">*Cortocircuitos.
*Saturación de vapores combustibles.
*Fallas en vehiculos y/o maquinas. 
</t>
  </si>
  <si>
    <t>*Golpes, heridas, fracturas, atrapamientos, quemaduras, muerte.
*Daños materiales.</t>
  </si>
  <si>
    <t>*Mantenimiento preventivo y/o correctivo de vehiculo</t>
  </si>
  <si>
    <t>*Plan de prevencion,preparacion y respuesta ante emergencia
y procedimiento operativo normalizado (PON)</t>
  </si>
  <si>
    <t>*programa de rriesgo biologico</t>
  </si>
  <si>
    <t xml:space="preserve">* Uso de EPP (gafas oscuras)
*Uso de dotacion </t>
  </si>
  <si>
    <t xml:space="preserve">*Uso de EPP (gafas,botas de segurida).
</t>
  </si>
  <si>
    <t xml:space="preserve">*Capacitacionen identificacion de peligros,evaluacion y control de riesgos laborales 
</t>
  </si>
  <si>
    <t>*Capacitacion Prevencion de riesgos locativos (caidas a nivel y distinto nivel).
*Programa de Orden y aseo. 
*Capacitacionen identificacion de peligros</t>
  </si>
  <si>
    <t xml:space="preserve">*Capacitacion Prevencion de riesgos locativos (caidas a nivel y distinto nivel).
*Programa de Orden y aseo. 
</t>
  </si>
  <si>
    <t>*Mantenimiento  preventivo y/o correctivo del vehiculo</t>
  </si>
  <si>
    <t xml:space="preserve">
*Pausas activas. </t>
  </si>
  <si>
    <t>*programa de riesgo biologico</t>
  </si>
  <si>
    <t xml:space="preserve">*Capacitacion en manejo de riesgo publico.  
</t>
  </si>
  <si>
    <t xml:space="preserve">*Capacitacion en manejo de riesgo publico.  
</t>
  </si>
  <si>
    <t>*Capacitacion en identificacion de peligros,evaluacion y control de riesgos laborales</t>
  </si>
  <si>
    <t xml:space="preserve">*Evaluaciones medicos ocupacionales 
*Mediciones higienicas
</t>
  </si>
  <si>
    <t>Revision o analisis de las cuentas para suspensión.</t>
  </si>
  <si>
    <t xml:space="preserve">ANALISIS DE ORDEN DE SUSPENSIÓN Y REINSTALACIÓN: Recepcion y digitacion de trabajos realizados  </t>
  </si>
  <si>
    <t>Oficial de recaudo</t>
  </si>
  <si>
    <t>Oficial  de recaudo</t>
  </si>
  <si>
    <t xml:space="preserve">ANALISIS Y ASIGNACIÓN DE SUSPENSIÓN Y REINSTALACIÓN: Entrega de trabajos a cuadrillas propias y a contratista de suspensión y reinstalación. </t>
  </si>
  <si>
    <t>INSPECCION TECNICA Y/O VERIFICACION: Acometida y/o medidor.</t>
  </si>
  <si>
    <t>PROCEDIMIENTO:  suspensión del servicio en válvula y/o acometida</t>
  </si>
  <si>
    <t>PROCEDIMIENTO:  Corte o retiro del servicio en acometida y/o red madre</t>
  </si>
  <si>
    <t>PROCEDIMIENTO:  Reinstalación del servicio en acometida y/o medidor</t>
  </si>
  <si>
    <t>SUPERVISION DE ACTIVIDADES EN CAMPO: Inspeccion de ejecucion de las tareas de los oficilaes de recaudo.</t>
  </si>
  <si>
    <t>CORTE, SUSPENSIÓN Y REINSTALACIÓN</t>
  </si>
  <si>
    <t>DIRECCION Y COORDINACION DE SUSPENSIÓN Y REINSTALACIÓN: Delegar tareas, seguimiento y verificacion de cumplimiento de las mismas.</t>
  </si>
  <si>
    <t>NOTIFICACION AL USUARIO DE LA SUSPENSIÓN Y/O REINSTALACIÓN DEL SERVICIO</t>
  </si>
  <si>
    <t>ENTREGA Y RECEPCION DE TRABAJO REALIZADOS: Entrega de ordendes de los trabajos realizados</t>
  </si>
  <si>
    <t xml:space="preserve">Director de recaudo 
Coordinador de suspension y reinstalacion 
Verificadores 
Oficiales de suspension y reinstalacion 
Auxiliares administrativo 
Estudiante en practica
</t>
  </si>
  <si>
    <t>x</t>
  </si>
  <si>
    <t xml:space="preserve">Lider de recaudo
Auxiliar administrativo </t>
  </si>
  <si>
    <t xml:space="preserve">Cordinador de suspension y reinstalacion 
Auxiliar administrativo 
Lider de recaudo </t>
  </si>
  <si>
    <t xml:space="preserve">Auxiliar administrativo 
Oficial de recaudo </t>
  </si>
  <si>
    <t xml:space="preserve">Cordinador de suspension y reinstalacion 
Auxiliar administrativo 
Oficial de recaudo </t>
  </si>
  <si>
    <t xml:space="preserve">Cordinador de suspension y reinstalacion 
Auxiliar administrativo 
Oficial  de recaudo </t>
  </si>
  <si>
    <t>*Contusiones, fracturas, golpes multiples.</t>
  </si>
  <si>
    <t>*Contusiones, fracturas, golpes multiples.
*Caída de objetivos, accidentes de tránsito, perdida de visibilidad.</t>
  </si>
  <si>
    <t>*Plan de prevencion, preparacion y respuesta ante emergecia 
*Procedimiento operativo normalizado (PON)</t>
  </si>
  <si>
    <t xml:space="preserve">*Contacto con superficies contaminadas de residuos y otros agentes desconocidos </t>
  </si>
  <si>
    <t>*Reacciones alérgicas, enfermedades infecto contagiosas.</t>
  </si>
  <si>
    <t>*Reacciones alérgicas.</t>
  </si>
  <si>
    <t>*Contacto con insectos, roedores, serpientes u otros anumales, cuando se realizan actividades de campo.</t>
  </si>
  <si>
    <t>*Reacciones alérgicas, enfermedades infecto contagiosas, heridas.</t>
  </si>
  <si>
    <t>*Fatiga; alteraciones lumbares, dorsales, cervicales y sacras.</t>
  </si>
  <si>
    <t>*Disconfort térmico.
*Fatiga que puede producir disminución la destreza manual y la rapidez, mareos, desmayos agravamiento de trastornos cardiovasculares.
*Deshidratación.</t>
  </si>
  <si>
    <t>FÍSICO: 
Temperaturas extremas (calor)</t>
  </si>
  <si>
    <t>FÍSICO: 
Temperaturas extremas (frío, calor)</t>
  </si>
  <si>
    <t>*Vibraciones de cuerpo entero: Trastornos  músculo-esqueléticos, cardiovasculares, efectos sobre el sistema nervioso, sobre el sistema circulatorio.</t>
  </si>
  <si>
    <t xml:space="preserve">*Fatiga visual, cefalea, disminución de la destreza y precisión. </t>
  </si>
  <si>
    <t>FÍSICO:
Radiaciones no ionizantes, ultravioleta</t>
  </si>
  <si>
    <t>*Alteraciones de la piel, alteración en algunos tejidos blandos (ojos).</t>
  </si>
  <si>
    <t>*Fatiga auditiva,  estrés laboral.</t>
  </si>
  <si>
    <t>*Fatiga auditiva, estrés laboral.</t>
  </si>
  <si>
    <t xml:space="preserve">*Acumulación de trabajo.
*No remplazo de personas ausentes.
</t>
  </si>
  <si>
    <t xml:space="preserve">*Responsabilidad del cargo 
*Acumulación de trabajo.
</t>
  </si>
  <si>
    <t>*Desacuerdo entre compañeros.
*Conflictos personales y  familiares.</t>
  </si>
  <si>
    <t>*Estrés, ansiedad y depresión.</t>
  </si>
  <si>
    <t>*Agresiones verbales y físicas, heridas, estrés laboral, pérdidas económicas.</t>
  </si>
  <si>
    <t>*Irritación de vías respiratorias, ojos, piel y tracto.</t>
  </si>
  <si>
    <t>*Vías deterioradas.
*Excesos de velocidad.
*Incumplimiento de normas y señales de tránsito.
*Conducir bajo los efectos del alcohol o sustancias psicoactivas.
*Falta de mantenimiento a vehículos.
*Personas imprudentes en la vía.
* Alta circulacion vehicular
PEATONES:
*Trabajo y/o transito en zonas con trafico vehicular y/o operación de maquinaria pesada. 
*Cruzar las calles sin respetar las señales de trásito y semáforos.</t>
  </si>
  <si>
    <t xml:space="preserve">*Contacto con tomacorrientes.
</t>
  </si>
  <si>
    <t xml:space="preserve">*Golpes, heridas, quemaduras electricas. </t>
  </si>
  <si>
    <t>SEGURIDAD:
Eléctrico-Equipos energizados (baja)</t>
  </si>
  <si>
    <t>*Golpes, heridas, contusiones, fracturas, esguinces, luxaciones.</t>
  </si>
  <si>
    <t>*Golpes, heridas, contusiones, fracturas, esguinces, luxaciones, traumas del sistema osteomuscular.</t>
  </si>
  <si>
    <t xml:space="preserve">*Heridas, </t>
  </si>
  <si>
    <t>*Golpes, heridas, contusiones, quemaduras.</t>
  </si>
  <si>
    <t>*Golpes, heridas, contusiones.</t>
  </si>
  <si>
    <t>*Contusiones, heridas, golpes, quemaduras, lesiones en los ojos.</t>
  </si>
  <si>
    <t xml:space="preserve">
*Martillado.
*Corte de piezas.
*Vientos en el sitio de trabajo. 
* Arena, particulas de residuos. 
</t>
  </si>
  <si>
    <t>*Golpes, heridas, quemaduras.
*Daños materiales.</t>
  </si>
  <si>
    <t>*Golpes, heridas, fracturas, atrapamientos, quemaduras, muerte.
*Cefaleas, falta de coordinación, náuseas, vómitos, irritación de vías respiratorias, ojos, piel, reacciones alérgicas.
*Daños materiales.</t>
  </si>
  <si>
    <t xml:space="preserve">Emerson de la Hoz </t>
  </si>
  <si>
    <t>00</t>
  </si>
  <si>
    <r>
      <t xml:space="preserve">MC-ST-FR-92
Versión: </t>
    </r>
    <r>
      <rPr>
        <sz val="11"/>
        <color theme="1"/>
        <rFont val="Calibri"/>
        <family val="2"/>
        <scheme val="minor"/>
      </rPr>
      <t>00</t>
    </r>
    <r>
      <rPr>
        <b/>
        <sz val="11"/>
        <color theme="1"/>
        <rFont val="Calibri"/>
        <family val="2"/>
        <scheme val="minor"/>
      </rPr>
      <t xml:space="preserve">
Fecha: </t>
    </r>
    <r>
      <rPr>
        <sz val="11"/>
        <color theme="1"/>
        <rFont val="Calibri"/>
        <family val="2"/>
        <scheme val="minor"/>
      </rPr>
      <t xml:space="preserve">24/07/2023
</t>
    </r>
  </si>
  <si>
    <t xml:space="preserve">Adaptación a la nueva metodología  para Identificación de peligros, evaluación y valoración de riesgos basada en la ISO 31000, revisada y validada por los líderes de procesos. Se hace la identificación de los peligros y evalúan los riesgos; separándose de la matriz de comercialización e identificando los peligros específicos para el proceso de corte, suspensión y reinstalación del servicio además dando alcance al personal administrativo que interviene en el proceso.                                                                                        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</si>
</sst>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0"/>
      <name val="HandelGotDLig"/>
    </font>
    <font>
      <b/>
      <sz val="16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83">
    <xf numFmtId="0" fontId="0" fillId="0" borderId="0" xfId="0"/>
    <xf numFmtId="0" fontId="6" fillId="14" borderId="2" xfId="4" applyFont="1" applyFill="1" applyBorder="1" applyAlignment="1">
      <alignment horizontal="center" vertical="center" wrapText="1"/>
    </xf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vertical="center" wrapText="1"/>
    </xf>
    <xf numFmtId="0" fontId="12" fillId="0" borderId="0" xfId="5" applyFont="1"/>
    <xf numFmtId="0" fontId="12" fillId="0" borderId="2" xfId="5" applyFont="1" applyBorder="1" applyAlignment="1">
      <alignment horizontal="center" vertical="center" wrapText="1"/>
    </xf>
    <xf numFmtId="0" fontId="14" fillId="16" borderId="2" xfId="5" applyFont="1" applyFill="1" applyBorder="1" applyAlignment="1">
      <alignment vertical="center" wrapText="1"/>
    </xf>
    <xf numFmtId="0" fontId="13" fillId="9" borderId="2" xfId="5" applyFont="1" applyFill="1" applyBorder="1" applyAlignment="1">
      <alignment horizontal="left" vertical="center" readingOrder="1"/>
    </xf>
    <xf numFmtId="0" fontId="13" fillId="12" borderId="2" xfId="5" applyFont="1" applyFill="1" applyBorder="1" applyAlignment="1">
      <alignment horizontal="left" vertical="center" readingOrder="1"/>
    </xf>
    <xf numFmtId="0" fontId="15" fillId="0" borderId="2" xfId="5" applyFont="1" applyBorder="1" applyAlignment="1">
      <alignment horizontal="left" vertical="center" wrapText="1"/>
    </xf>
    <xf numFmtId="0" fontId="14" fillId="9" borderId="2" xfId="5" applyFont="1" applyFill="1" applyBorder="1" applyAlignment="1">
      <alignment vertical="center" wrapText="1"/>
    </xf>
    <xf numFmtId="0" fontId="14" fillId="12" borderId="2" xfId="5" applyFont="1" applyFill="1" applyBorder="1" applyAlignment="1">
      <alignment vertical="center" wrapText="1"/>
    </xf>
    <xf numFmtId="0" fontId="13" fillId="17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vertical="center" wrapText="1"/>
    </xf>
    <xf numFmtId="0" fontId="10" fillId="8" borderId="0" xfId="3" applyFont="1" applyFill="1"/>
    <xf numFmtId="0" fontId="10" fillId="0" borderId="0" xfId="3" applyFont="1"/>
    <xf numFmtId="0" fontId="10" fillId="0" borderId="0" xfId="3" applyFont="1" applyAlignment="1">
      <alignment vertical="center" wrapText="1"/>
    </xf>
    <xf numFmtId="0" fontId="8" fillId="0" borderId="0" xfId="3" applyFont="1" applyAlignment="1">
      <alignment horizontal="center"/>
    </xf>
    <xf numFmtId="0" fontId="10" fillId="8" borderId="0" xfId="3" applyFont="1" applyFill="1" applyAlignment="1">
      <alignment horizontal="center"/>
    </xf>
    <xf numFmtId="0" fontId="10" fillId="8" borderId="0" xfId="3" applyFont="1" applyFill="1" applyAlignment="1">
      <alignment horizontal="left"/>
    </xf>
    <xf numFmtId="0" fontId="10" fillId="8" borderId="0" xfId="3" applyFont="1" applyFill="1" applyAlignment="1">
      <alignment horizontal="left" vertical="center"/>
    </xf>
    <xf numFmtId="0" fontId="10" fillId="8" borderId="0" xfId="3" applyFont="1" applyFill="1" applyAlignment="1">
      <alignment horizontal="center" vertical="center"/>
    </xf>
    <xf numFmtId="0" fontId="10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3" fillId="13" borderId="2" xfId="5" applyFont="1" applyFill="1" applyBorder="1" applyAlignment="1">
      <alignment horizontal="left" vertical="center" readingOrder="1"/>
    </xf>
    <xf numFmtId="0" fontId="13" fillId="10" borderId="2" xfId="5" applyFont="1" applyFill="1" applyBorder="1" applyAlignment="1">
      <alignment horizontal="left" vertical="center" readingOrder="1"/>
    </xf>
    <xf numFmtId="0" fontId="14" fillId="13" borderId="2" xfId="5" applyFont="1" applyFill="1" applyBorder="1" applyAlignment="1">
      <alignment vertical="center" wrapText="1"/>
    </xf>
    <xf numFmtId="0" fontId="14" fillId="10" borderId="2" xfId="5" applyFont="1" applyFill="1" applyBorder="1" applyAlignment="1">
      <alignment vertical="center" wrapText="1"/>
    </xf>
    <xf numFmtId="0" fontId="13" fillId="20" borderId="2" xfId="5" applyFont="1" applyFill="1" applyBorder="1" applyAlignment="1">
      <alignment vertical="center" wrapText="1"/>
    </xf>
    <xf numFmtId="0" fontId="13" fillId="21" borderId="2" xfId="5" applyFont="1" applyFill="1" applyBorder="1" applyAlignment="1">
      <alignment vertical="center" wrapText="1"/>
    </xf>
    <xf numFmtId="0" fontId="16" fillId="18" borderId="2" xfId="5" applyFont="1" applyFill="1" applyBorder="1" applyAlignment="1">
      <alignment vertical="center" wrapText="1"/>
    </xf>
    <xf numFmtId="0" fontId="14" fillId="20" borderId="2" xfId="5" applyFont="1" applyFill="1" applyBorder="1" applyAlignment="1">
      <alignment vertical="center" wrapText="1"/>
    </xf>
    <xf numFmtId="0" fontId="16" fillId="21" borderId="2" xfId="5" applyFont="1" applyFill="1" applyBorder="1" applyAlignment="1">
      <alignment vertical="center" wrapText="1"/>
    </xf>
    <xf numFmtId="0" fontId="13" fillId="22" borderId="2" xfId="5" applyFont="1" applyFill="1" applyBorder="1" applyAlignment="1">
      <alignment horizontal="justify" vertical="center" wrapText="1"/>
    </xf>
    <xf numFmtId="0" fontId="16" fillId="0" borderId="2" xfId="5" applyFont="1" applyBorder="1" applyAlignment="1">
      <alignment horizontal="left" vertical="center" wrapText="1"/>
    </xf>
    <xf numFmtId="0" fontId="13" fillId="22" borderId="2" xfId="5" applyFont="1" applyFill="1" applyBorder="1" applyAlignment="1">
      <alignment vertical="center" wrapText="1"/>
    </xf>
    <xf numFmtId="0" fontId="16" fillId="22" borderId="2" xfId="5" applyFont="1" applyFill="1" applyBorder="1" applyAlignment="1">
      <alignment vertical="center" wrapText="1"/>
    </xf>
    <xf numFmtId="0" fontId="13" fillId="23" borderId="2" xfId="5" applyFont="1" applyFill="1" applyBorder="1" applyAlignment="1">
      <alignment vertical="center" wrapText="1"/>
    </xf>
    <xf numFmtId="0" fontId="16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0" fillId="0" borderId="2" xfId="4" applyFont="1" applyBorder="1" applyAlignment="1">
      <alignment vertical="center" wrapText="1"/>
    </xf>
    <xf numFmtId="0" fontId="10" fillId="0" borderId="0" xfId="4" applyFont="1" applyAlignment="1">
      <alignment vertical="center"/>
    </xf>
    <xf numFmtId="0" fontId="8" fillId="8" borderId="2" xfId="4" applyFont="1" applyFill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7" fillId="8" borderId="9" xfId="3" applyFont="1" applyFill="1" applyBorder="1" applyAlignment="1">
      <alignment horizontal="left" vertical="center" wrapText="1"/>
    </xf>
    <xf numFmtId="0" fontId="7" fillId="8" borderId="2" xfId="3" applyFont="1" applyFill="1" applyBorder="1" applyAlignment="1">
      <alignment horizontal="left" vertical="center" wrapText="1"/>
    </xf>
    <xf numFmtId="0" fontId="7" fillId="8" borderId="8" xfId="5" applyFont="1" applyFill="1" applyBorder="1" applyAlignment="1">
      <alignment horizontal="center" vertical="center" wrapText="1"/>
    </xf>
    <xf numFmtId="0" fontId="6" fillId="8" borderId="2" xfId="3" applyFont="1" applyFill="1" applyBorder="1" applyAlignment="1">
      <alignment horizontal="center" vertical="center" textRotation="90" wrapText="1"/>
    </xf>
    <xf numFmtId="0" fontId="7" fillId="8" borderId="2" xfId="5" applyFont="1" applyFill="1" applyBorder="1" applyAlignment="1">
      <alignment horizontal="center" vertical="center" textRotation="90" wrapText="1"/>
    </xf>
    <xf numFmtId="0" fontId="7" fillId="8" borderId="9" xfId="5" applyFont="1" applyFill="1" applyBorder="1" applyAlignment="1">
      <alignment horizontal="center" vertical="center" textRotation="90" wrapText="1"/>
    </xf>
    <xf numFmtId="0" fontId="7" fillId="8" borderId="2" xfId="5" applyFont="1" applyFill="1" applyBorder="1" applyAlignment="1">
      <alignment vertical="center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9" fontId="9" fillId="8" borderId="2" xfId="1" applyFont="1" applyFill="1" applyBorder="1" applyAlignment="1" applyProtection="1">
      <alignment horizontal="center" vertical="center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10" fillId="0" borderId="2" xfId="4" applyFont="1" applyBorder="1" applyAlignment="1">
      <alignment horizontal="left" vertical="center" wrapText="1"/>
    </xf>
    <xf numFmtId="0" fontId="6" fillId="8" borderId="2" xfId="3" applyFont="1" applyFill="1" applyBorder="1" applyAlignment="1">
      <alignment vertical="center" wrapText="1"/>
    </xf>
    <xf numFmtId="0" fontId="10" fillId="8" borderId="2" xfId="3" applyFont="1" applyFill="1" applyBorder="1" applyAlignment="1">
      <alignment horizontal="left" vertical="center" wrapText="1"/>
    </xf>
    <xf numFmtId="0" fontId="28" fillId="25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5" borderId="2" xfId="5" applyFont="1" applyFill="1" applyBorder="1" applyAlignment="1">
      <alignment horizontal="center" vertical="center" textRotation="255" wrapText="1"/>
    </xf>
    <xf numFmtId="0" fontId="19" fillId="25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6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7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7" borderId="2" xfId="5" applyFont="1" applyFill="1" applyBorder="1" applyAlignment="1">
      <alignment horizontal="center" vertical="center" textRotation="255" wrapText="1"/>
    </xf>
    <xf numFmtId="0" fontId="28" fillId="28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8" borderId="2" xfId="5" applyFont="1" applyFill="1" applyBorder="1" applyAlignment="1">
      <alignment horizontal="center" vertical="center" textRotation="255" wrapText="1"/>
    </xf>
    <xf numFmtId="0" fontId="28" fillId="29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9" borderId="2" xfId="5" applyFont="1" applyFill="1" applyBorder="1" applyAlignment="1">
      <alignment horizontal="center" vertical="center" textRotation="255" wrapText="1"/>
    </xf>
    <xf numFmtId="0" fontId="10" fillId="8" borderId="2" xfId="3" applyFont="1" applyFill="1" applyBorder="1"/>
    <xf numFmtId="0" fontId="28" fillId="30" borderId="2" xfId="5" applyFont="1" applyFill="1" applyBorder="1" applyAlignment="1" applyProtection="1">
      <alignment horizontal="center" vertical="center" textRotation="255" wrapText="1"/>
      <protection locked="0"/>
    </xf>
    <xf numFmtId="0" fontId="8" fillId="8" borderId="0" xfId="4" applyFont="1" applyFill="1" applyAlignment="1">
      <alignment vertical="center" wrapText="1"/>
    </xf>
    <xf numFmtId="0" fontId="28" fillId="32" borderId="2" xfId="5" applyFont="1" applyFill="1" applyBorder="1" applyAlignment="1" applyProtection="1">
      <alignment horizontal="center" vertical="center" textRotation="255" wrapText="1"/>
      <protection locked="0"/>
    </xf>
    <xf numFmtId="0" fontId="28" fillId="31" borderId="2" xfId="5" applyFont="1" applyFill="1" applyBorder="1" applyAlignment="1" applyProtection="1">
      <alignment horizontal="center" vertical="center" textRotation="255" wrapText="1"/>
      <protection locked="0"/>
    </xf>
    <xf numFmtId="0" fontId="28" fillId="33" borderId="2" xfId="5" applyFont="1" applyFill="1" applyBorder="1" applyAlignment="1" applyProtection="1">
      <alignment horizontal="center" vertical="center" textRotation="255" wrapText="1"/>
      <protection locked="0"/>
    </xf>
    <xf numFmtId="0" fontId="8" fillId="8" borderId="2" xfId="6" applyFont="1" applyFill="1" applyBorder="1" applyAlignment="1">
      <alignment vertical="center" wrapText="1"/>
    </xf>
    <xf numFmtId="0" fontId="10" fillId="8" borderId="2" xfId="3" applyFont="1" applyFill="1" applyBorder="1" applyAlignment="1">
      <alignment horizontal="left" vertical="center"/>
    </xf>
    <xf numFmtId="0" fontId="28" fillId="34" borderId="2" xfId="5" applyFont="1" applyFill="1" applyBorder="1" applyAlignment="1" applyProtection="1">
      <alignment horizontal="center" vertical="center" textRotation="255" wrapText="1"/>
      <protection locked="0"/>
    </xf>
    <xf numFmtId="0" fontId="10" fillId="8" borderId="0" xfId="3" applyFont="1" applyFill="1" applyAlignment="1">
      <alignment horizontal="center" vertical="center" wrapText="1"/>
    </xf>
    <xf numFmtId="0" fontId="8" fillId="8" borderId="2" xfId="4" applyFont="1" applyFill="1" applyBorder="1" applyAlignment="1">
      <alignment horizontal="center" vertical="center" wrapText="1"/>
    </xf>
    <xf numFmtId="0" fontId="10" fillId="8" borderId="2" xfId="4" applyFont="1" applyFill="1" applyBorder="1" applyAlignment="1">
      <alignment vertical="center" wrapText="1"/>
    </xf>
    <xf numFmtId="0" fontId="10" fillId="8" borderId="2" xfId="6" applyFont="1" applyFill="1" applyBorder="1" applyAlignment="1">
      <alignment vertical="center" wrapText="1"/>
    </xf>
    <xf numFmtId="0" fontId="31" fillId="8" borderId="2" xfId="0" applyFont="1" applyFill="1" applyBorder="1" applyAlignment="1">
      <alignment horizontal="justify" vertical="top" wrapText="1"/>
    </xf>
    <xf numFmtId="0" fontId="10" fillId="8" borderId="2" xfId="3" applyFont="1" applyFill="1" applyBorder="1" applyAlignment="1">
      <alignment horizontal="left" vertical="top"/>
    </xf>
    <xf numFmtId="0" fontId="19" fillId="8" borderId="2" xfId="5" applyFont="1" applyFill="1" applyBorder="1" applyAlignment="1">
      <alignment horizontal="center" vertical="center" textRotation="255" wrapText="1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0" fontId="28" fillId="0" borderId="2" xfId="5" applyFont="1" applyBorder="1" applyAlignment="1" applyProtection="1">
      <alignment horizontal="center" vertical="center" textRotation="255" wrapText="1"/>
      <protection locked="0"/>
    </xf>
    <xf numFmtId="0" fontId="10" fillId="8" borderId="1" xfId="3" applyFont="1" applyFill="1" applyBorder="1" applyAlignment="1">
      <alignment horizontal="center" vertical="center" wrapText="1"/>
    </xf>
    <xf numFmtId="0" fontId="10" fillId="8" borderId="6" xfId="3" applyFont="1" applyFill="1" applyBorder="1" applyAlignment="1">
      <alignment horizontal="center" vertical="center" wrapText="1"/>
    </xf>
    <xf numFmtId="0" fontId="10" fillId="8" borderId="3" xfId="3" applyFont="1" applyFill="1" applyBorder="1" applyAlignment="1">
      <alignment horizontal="center" vertical="center" wrapText="1"/>
    </xf>
    <xf numFmtId="0" fontId="10" fillId="8" borderId="1" xfId="3" applyFont="1" applyFill="1" applyBorder="1" applyAlignment="1">
      <alignment horizontal="center" vertical="center"/>
    </xf>
    <xf numFmtId="0" fontId="10" fillId="8" borderId="6" xfId="3" applyFont="1" applyFill="1" applyBorder="1" applyAlignment="1">
      <alignment horizontal="center" vertical="center"/>
    </xf>
    <xf numFmtId="0" fontId="10" fillId="8" borderId="3" xfId="3" applyFont="1" applyFill="1" applyBorder="1" applyAlignment="1">
      <alignment horizontal="center" vertical="center"/>
    </xf>
    <xf numFmtId="0" fontId="10" fillId="8" borderId="2" xfId="3" applyFont="1" applyFill="1" applyBorder="1" applyAlignment="1">
      <alignment horizontal="center" vertical="center" wrapText="1"/>
    </xf>
    <xf numFmtId="0" fontId="6" fillId="8" borderId="10" xfId="3" applyFont="1" applyFill="1" applyBorder="1" applyAlignment="1">
      <alignment horizontal="center" vertical="center"/>
    </xf>
    <xf numFmtId="0" fontId="6" fillId="8" borderId="9" xfId="3" applyFont="1" applyFill="1" applyBorder="1" applyAlignment="1">
      <alignment horizontal="center" vertical="center"/>
    </xf>
    <xf numFmtId="0" fontId="23" fillId="8" borderId="6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6" fillId="8" borderId="9" xfId="3" applyFont="1" applyFill="1" applyBorder="1" applyAlignment="1">
      <alignment horizontal="left" vertical="center" wrapText="1"/>
    </xf>
    <xf numFmtId="0" fontId="32" fillId="8" borderId="10" xfId="3" applyFont="1" applyFill="1" applyBorder="1" applyAlignment="1">
      <alignment horizontal="left" vertical="center" wrapText="1"/>
    </xf>
    <xf numFmtId="0" fontId="32" fillId="8" borderId="11" xfId="3" applyFont="1" applyFill="1" applyBorder="1" applyAlignment="1">
      <alignment horizontal="left" vertical="center" wrapText="1"/>
    </xf>
    <xf numFmtId="14" fontId="6" fillId="8" borderId="9" xfId="3" applyNumberFormat="1" applyFont="1" applyFill="1" applyBorder="1" applyAlignment="1">
      <alignment horizontal="left" vertical="center" wrapText="1"/>
    </xf>
    <xf numFmtId="0" fontId="6" fillId="8" borderId="10" xfId="3" applyFont="1" applyFill="1" applyBorder="1" applyAlignment="1">
      <alignment horizontal="left" vertical="center" wrapText="1"/>
    </xf>
    <xf numFmtId="0" fontId="6" fillId="8" borderId="11" xfId="3" applyFont="1" applyFill="1" applyBorder="1" applyAlignment="1">
      <alignment horizontal="left" vertical="center" wrapText="1"/>
    </xf>
    <xf numFmtId="0" fontId="6" fillId="8" borderId="1" xfId="6" applyFont="1" applyFill="1" applyBorder="1" applyAlignment="1">
      <alignment horizontal="center" vertical="center" wrapText="1"/>
    </xf>
    <xf numFmtId="0" fontId="6" fillId="8" borderId="3" xfId="6" applyFont="1" applyFill="1" applyBorder="1" applyAlignment="1">
      <alignment horizontal="center" vertical="center" wrapText="1"/>
    </xf>
    <xf numFmtId="0" fontId="7" fillId="8" borderId="6" xfId="5" applyFont="1" applyFill="1" applyBorder="1" applyAlignment="1">
      <alignment horizontal="center" vertical="center" textRotation="90" wrapText="1"/>
    </xf>
    <xf numFmtId="0" fontId="7" fillId="8" borderId="3" xfId="5" applyFont="1" applyFill="1" applyBorder="1" applyAlignment="1">
      <alignment horizontal="center" vertical="center" textRotation="90" wrapText="1"/>
    </xf>
    <xf numFmtId="0" fontId="7" fillId="8" borderId="2" xfId="5" applyFont="1" applyFill="1" applyBorder="1" applyAlignment="1">
      <alignment horizontal="center" vertical="center" wrapText="1"/>
    </xf>
    <xf numFmtId="0" fontId="7" fillId="8" borderId="9" xfId="5" applyFont="1" applyFill="1" applyBorder="1" applyAlignment="1">
      <alignment horizontal="center" vertical="center" wrapText="1"/>
    </xf>
    <xf numFmtId="0" fontId="7" fillId="8" borderId="10" xfId="5" applyFont="1" applyFill="1" applyBorder="1" applyAlignment="1">
      <alignment horizontal="center" vertical="center" wrapText="1"/>
    </xf>
    <xf numFmtId="0" fontId="7" fillId="8" borderId="11" xfId="5" applyFont="1" applyFill="1" applyBorder="1" applyAlignment="1">
      <alignment horizontal="center" vertical="center" wrapText="1"/>
    </xf>
    <xf numFmtId="0" fontId="7" fillId="8" borderId="6" xfId="5" applyFont="1" applyFill="1" applyBorder="1" applyAlignment="1">
      <alignment horizontal="center" vertical="center" wrapText="1"/>
    </xf>
    <xf numFmtId="0" fontId="7" fillId="8" borderId="3" xfId="5" applyFont="1" applyFill="1" applyBorder="1" applyAlignment="1">
      <alignment horizontal="center" vertical="center" wrapText="1"/>
    </xf>
    <xf numFmtId="0" fontId="6" fillId="8" borderId="1" xfId="3" applyFont="1" applyFill="1" applyBorder="1" applyAlignment="1">
      <alignment horizontal="center" vertical="center" wrapText="1"/>
    </xf>
    <xf numFmtId="0" fontId="6" fillId="8" borderId="3" xfId="3" applyFont="1" applyFill="1" applyBorder="1" applyAlignment="1">
      <alignment horizontal="center" vertical="center" wrapText="1"/>
    </xf>
    <xf numFmtId="0" fontId="7" fillId="8" borderId="1" xfId="5" applyFont="1" applyFill="1" applyBorder="1" applyAlignment="1">
      <alignment horizontal="center" vertical="center" textRotation="90" wrapText="1"/>
    </xf>
    <xf numFmtId="0" fontId="10" fillId="8" borderId="2" xfId="3" applyFont="1" applyFill="1" applyBorder="1" applyAlignment="1">
      <alignment horizontal="center" vertical="center"/>
    </xf>
    <xf numFmtId="0" fontId="6" fillId="8" borderId="2" xfId="3" applyFont="1" applyFill="1" applyBorder="1" applyAlignment="1">
      <alignment horizontal="center" vertical="center" wrapText="1"/>
    </xf>
    <xf numFmtId="0" fontId="14" fillId="8" borderId="9" xfId="3" applyFont="1" applyFill="1" applyBorder="1" applyAlignment="1">
      <alignment horizontal="center" vertical="center" wrapText="1"/>
    </xf>
    <xf numFmtId="0" fontId="14" fillId="8" borderId="11" xfId="3" applyFont="1" applyFill="1" applyBorder="1" applyAlignment="1">
      <alignment horizontal="center" vertical="center" wrapText="1"/>
    </xf>
    <xf numFmtId="0" fontId="14" fillId="8" borderId="10" xfId="3" applyFont="1" applyFill="1" applyBorder="1" applyAlignment="1">
      <alignment horizontal="center" vertical="center" wrapText="1"/>
    </xf>
    <xf numFmtId="0" fontId="13" fillId="15" borderId="9" xfId="5" applyFont="1" applyFill="1" applyBorder="1" applyAlignment="1">
      <alignment horizontal="center" vertical="center" wrapText="1"/>
    </xf>
    <xf numFmtId="0" fontId="13" fillId="15" borderId="11" xfId="5" applyFont="1" applyFill="1" applyBorder="1" applyAlignment="1">
      <alignment horizontal="center" vertical="center" wrapText="1"/>
    </xf>
    <xf numFmtId="0" fontId="11" fillId="15" borderId="2" xfId="5" applyFont="1" applyFill="1" applyBorder="1" applyAlignment="1">
      <alignment horizontal="center" vertical="center" wrapText="1"/>
    </xf>
    <xf numFmtId="0" fontId="11" fillId="19" borderId="9" xfId="5" applyFont="1" applyFill="1" applyBorder="1" applyAlignment="1">
      <alignment horizontal="center" vertical="center" wrapText="1"/>
    </xf>
    <xf numFmtId="0" fontId="11" fillId="19" borderId="11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textRotation="90"/>
    </xf>
    <xf numFmtId="0" fontId="23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 textRotation="90" wrapText="1"/>
    </xf>
    <xf numFmtId="0" fontId="29" fillId="14" borderId="0" xfId="0" applyFont="1" applyFill="1" applyAlignment="1">
      <alignment horizontal="center" vertical="center"/>
    </xf>
    <xf numFmtId="0" fontId="0" fillId="0" borderId="5" xfId="0" applyFont="1" applyBorder="1"/>
    <xf numFmtId="0" fontId="0" fillId="0" borderId="0" xfId="0" applyFont="1"/>
    <xf numFmtId="0" fontId="0" fillId="0" borderId="5" xfId="0" applyFont="1" applyBorder="1" applyAlignment="1">
      <alignment horizontal="center"/>
    </xf>
    <xf numFmtId="0" fontId="0" fillId="0" borderId="2" xfId="0" applyFont="1" applyBorder="1"/>
    <xf numFmtId="0" fontId="33" fillId="0" borderId="9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2" xfId="0" applyFont="1" applyBorder="1" applyAlignment="1">
      <alignment vertical="center" wrapText="1"/>
    </xf>
    <xf numFmtId="0" fontId="34" fillId="8" borderId="2" xfId="2" applyFont="1" applyFill="1" applyBorder="1" applyAlignment="1">
      <alignment horizontal="center" vertical="center"/>
    </xf>
    <xf numFmtId="0" fontId="34" fillId="2" borderId="2" xfId="2" applyFont="1" applyFill="1" applyBorder="1" applyAlignment="1">
      <alignment horizontal="center" vertical="center" wrapText="1"/>
    </xf>
    <xf numFmtId="0" fontId="34" fillId="2" borderId="2" xfId="2" applyFont="1" applyFill="1" applyBorder="1" applyAlignment="1">
      <alignment horizontal="center" vertical="center"/>
    </xf>
    <xf numFmtId="49" fontId="35" fillId="0" borderId="2" xfId="2" applyNumberFormat="1" applyFont="1" applyBorder="1" applyAlignment="1">
      <alignment horizontal="center" vertical="center"/>
    </xf>
    <xf numFmtId="0" fontId="35" fillId="0" borderId="2" xfId="2" applyFont="1" applyBorder="1" applyAlignment="1">
      <alignment horizontal="justify" vertical="top" wrapText="1"/>
    </xf>
    <xf numFmtId="14" fontId="35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4" fillId="0" borderId="2" xfId="2" applyFont="1" applyBorder="1" applyAlignment="1">
      <alignment vertical="center"/>
    </xf>
    <xf numFmtId="0" fontId="35" fillId="0" borderId="2" xfId="2" applyFont="1" applyBorder="1" applyAlignment="1">
      <alignment vertical="center" wrapText="1"/>
    </xf>
    <xf numFmtId="0" fontId="35" fillId="0" borderId="2" xfId="0" applyFont="1" applyBorder="1" applyAlignment="1">
      <alignment horizontal="left" vertical="center"/>
    </xf>
    <xf numFmtId="0" fontId="35" fillId="0" borderId="2" xfId="2" applyFont="1" applyBorder="1" applyAlignment="1">
      <alignment horizontal="left"/>
    </xf>
    <xf numFmtId="0" fontId="34" fillId="0" borderId="7" xfId="2" applyFont="1" applyBorder="1" applyAlignment="1">
      <alignment vertical="center" wrapText="1"/>
    </xf>
    <xf numFmtId="0" fontId="34" fillId="0" borderId="2" xfId="2" applyFont="1" applyBorder="1" applyAlignment="1">
      <alignment vertical="center" wrapText="1"/>
    </xf>
    <xf numFmtId="0" fontId="34" fillId="0" borderId="2" xfId="2" applyFont="1" applyBorder="1" applyAlignment="1">
      <alignment horizontal="left" vertical="center" wrapText="1"/>
    </xf>
    <xf numFmtId="0" fontId="35" fillId="0" borderId="2" xfId="0" applyFont="1" applyBorder="1" applyAlignment="1">
      <alignment horizontal="center" vertical="center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62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1DE722"/>
      <color rgb="FFFF3300"/>
      <color rgb="FF00FF00"/>
      <color rgb="FFF9A805"/>
      <color rgb="FFFF0000"/>
      <color rgb="FF85CA3A"/>
      <color rgb="FFFF6600"/>
      <color rgb="FFEAA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228600</xdr:rowOff>
    </xdr:from>
    <xdr:to>
      <xdr:col>0</xdr:col>
      <xdr:colOff>1383739</xdr:colOff>
      <xdr:row>0</xdr:row>
      <xdr:rowOff>698444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1383739" cy="469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2129553</xdr:colOff>
      <xdr:row>1</xdr:row>
      <xdr:rowOff>5574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9553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29418A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Escritorio/INGECON%20DE%20COLOMBIA/TRIPLE%20A%20SA%20ESP/A&#209;O%202023/IDENTIFICACION%20DE%20PELIGRO/MATRIZ%20RIESGOS%20SST%202023/FORMATO%20MATRIZ%20RIESGOS%20S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Escritorio\INGECON%20DE%20COLOMBIA\TRIPLE%20A%20SA%20ESP\A&#209;O%202023\IDENTIFICACION%20DE%20PELIGRO\MATRIZ%20RIESGOS%20SST%202023\FORMATO%20MATRIZ%20RIESGOS%20S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S DE RIESGOS INHER Y RESID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DE ACTUALIZACIONES "/>
      <sheetName val="MATRIZ DE RIESGOS DE SST"/>
      <sheetName val="UNIVERSO DE RIESGOS DE SST "/>
      <sheetName val="TABLA DE CRITERIOS"/>
      <sheetName val="MAPAS DE RIESGOS INHER Y RESID"/>
    </sheetNames>
    <sheetDataSet>
      <sheetData sheetId="0"/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EINER DE JESUS MELENDEZ VEGA" id="{FAE7B542-E25E-4265-92AD-4FFE09C133A3}" userId="S::bdmelendezv@ul.edu.co::767bae05-a3f0-41d5-a529-aaa8572240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8" dT="2023-10-18T15:32:47.95" personId="{FAE7B542-E25E-4265-92AD-4FFE09C133A3}" id="{C6F90CE6-C77E-4A1D-9001-10129D0D3116}">
    <text>Inspección preoperacional de vehículos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5" sqref="G5"/>
    </sheetView>
  </sheetViews>
  <sheetFormatPr baseColWidth="10" defaultColWidth="11.42578125" defaultRowHeight="15"/>
  <cols>
    <col min="1" max="1" width="21.140625" style="162" customWidth="1"/>
    <col min="2" max="2" width="60.42578125" style="162" customWidth="1"/>
    <col min="3" max="3" width="29.42578125" style="162" customWidth="1"/>
    <col min="4" max="4" width="28.42578125" style="162" customWidth="1"/>
    <col min="5" max="16384" width="11.42578125" style="162"/>
  </cols>
  <sheetData>
    <row r="1" spans="1:4" ht="72" customHeight="1">
      <c r="A1" s="161"/>
      <c r="B1" s="165" t="s">
        <v>0</v>
      </c>
      <c r="C1" s="166"/>
      <c r="D1" s="167" t="s">
        <v>414</v>
      </c>
    </row>
    <row r="2" spans="1:4" ht="28.5" customHeight="1">
      <c r="A2" s="163"/>
      <c r="B2" s="163"/>
    </row>
    <row r="3" spans="1:4" ht="22.5" customHeight="1">
      <c r="A3" s="168" t="s">
        <v>1</v>
      </c>
      <c r="B3" s="168"/>
      <c r="C3" s="168"/>
      <c r="D3" s="168"/>
    </row>
    <row r="4" spans="1:4" ht="30.75" customHeight="1">
      <c r="A4" s="169" t="s">
        <v>2</v>
      </c>
      <c r="B4" s="170" t="s">
        <v>3</v>
      </c>
      <c r="C4" s="170" t="s">
        <v>4</v>
      </c>
      <c r="D4" s="170" t="s">
        <v>5</v>
      </c>
    </row>
    <row r="5" spans="1:4" ht="135">
      <c r="A5" s="171" t="s">
        <v>413</v>
      </c>
      <c r="B5" s="172" t="s">
        <v>415</v>
      </c>
      <c r="C5" s="173">
        <v>45344</v>
      </c>
      <c r="D5" s="174" t="s">
        <v>412</v>
      </c>
    </row>
    <row r="6" spans="1:4" ht="30.75" customHeight="1">
      <c r="A6" s="175"/>
      <c r="B6" s="176"/>
      <c r="C6" s="177"/>
      <c r="D6" s="164"/>
    </row>
    <row r="7" spans="1:4" ht="30.75" customHeight="1">
      <c r="A7" s="175"/>
      <c r="B7" s="176"/>
      <c r="C7" s="177"/>
      <c r="D7" s="164"/>
    </row>
    <row r="8" spans="1:4" ht="30.75" customHeight="1">
      <c r="A8" s="175"/>
      <c r="B8" s="176"/>
      <c r="C8" s="178"/>
      <c r="D8" s="164"/>
    </row>
    <row r="9" spans="1:4" ht="30.75" customHeight="1">
      <c r="A9" s="175"/>
      <c r="B9" s="179"/>
      <c r="C9" s="178"/>
      <c r="D9" s="164"/>
    </row>
    <row r="10" spans="1:4">
      <c r="A10" s="175"/>
      <c r="B10" s="180"/>
      <c r="C10" s="177"/>
      <c r="D10" s="164"/>
    </row>
    <row r="11" spans="1:4">
      <c r="A11" s="175"/>
      <c r="B11" s="181"/>
      <c r="C11" s="182"/>
      <c r="D11" s="164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A236"/>
  <sheetViews>
    <sheetView zoomScale="60" zoomScaleNormal="60" zoomScaleSheetLayoutView="25" zoomScalePageLayoutView="70" workbookViewId="0">
      <selection activeCell="N6" sqref="N6"/>
    </sheetView>
  </sheetViews>
  <sheetFormatPr baseColWidth="10" defaultColWidth="11.42578125" defaultRowHeight="19.5"/>
  <cols>
    <col min="1" max="1" width="33.5703125" style="21" customWidth="1"/>
    <col min="2" max="2" width="6" style="22" customWidth="1"/>
    <col min="3" max="3" width="6.7109375" style="22" customWidth="1"/>
    <col min="4" max="6" width="3.42578125" style="23" customWidth="1"/>
    <col min="7" max="7" width="3.42578125" style="22" customWidth="1"/>
    <col min="8" max="8" width="19.85546875" style="22" customWidth="1"/>
    <col min="9" max="9" width="31" style="22" customWidth="1"/>
    <col min="10" max="10" width="33.28515625" style="22" customWidth="1"/>
    <col min="11" max="11" width="30.42578125" style="22" customWidth="1"/>
    <col min="12" max="13" width="6.85546875" style="23" customWidth="1"/>
    <col min="14" max="17" width="11.42578125" style="23" customWidth="1"/>
    <col min="18" max="18" width="24.85546875" style="22" customWidth="1"/>
    <col min="19" max="19" width="23" style="22" customWidth="1"/>
    <col min="20" max="20" width="27.140625" style="22" customWidth="1"/>
    <col min="21" max="21" width="30.42578125" style="22" customWidth="1"/>
    <col min="22" max="22" width="6.42578125" style="23" customWidth="1"/>
    <col min="23" max="23" width="13.28515625" style="23" customWidth="1"/>
    <col min="24" max="24" width="14.42578125" style="23" customWidth="1"/>
    <col min="25" max="25" width="8.28515625" style="23" customWidth="1"/>
    <col min="26" max="26" width="39.140625" style="24" customWidth="1"/>
    <col min="27" max="16384" width="11.42578125" style="16"/>
  </cols>
  <sheetData>
    <row r="1" spans="1:26" ht="85.5" customHeight="1">
      <c r="A1" s="121"/>
      <c r="B1" s="120"/>
      <c r="C1" s="120" t="s">
        <v>0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83" t="s">
        <v>6</v>
      </c>
    </row>
    <row r="2" spans="1:26" s="17" customFormat="1" ht="30.75" customHeight="1">
      <c r="A2" s="72" t="s">
        <v>7</v>
      </c>
      <c r="B2" s="124" t="s">
        <v>364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6"/>
    </row>
    <row r="3" spans="1:26" s="18" customFormat="1" ht="37.5" customHeight="1">
      <c r="A3" s="73" t="s">
        <v>8</v>
      </c>
      <c r="B3" s="127">
        <v>45344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9"/>
    </row>
    <row r="4" spans="1:26" s="19" customFormat="1">
      <c r="A4" s="144" t="s">
        <v>9</v>
      </c>
      <c r="B4" s="145" t="s">
        <v>10</v>
      </c>
      <c r="C4" s="146"/>
      <c r="D4" s="145" t="s">
        <v>11</v>
      </c>
      <c r="E4" s="147"/>
      <c r="F4" s="147"/>
      <c r="G4" s="146"/>
      <c r="H4" s="140" t="s">
        <v>12</v>
      </c>
      <c r="I4" s="130" t="s">
        <v>13</v>
      </c>
      <c r="J4" s="130" t="s">
        <v>14</v>
      </c>
      <c r="K4" s="130" t="s">
        <v>15</v>
      </c>
      <c r="L4" s="135" t="s">
        <v>16</v>
      </c>
      <c r="M4" s="136"/>
      <c r="N4" s="136"/>
      <c r="O4" s="137"/>
      <c r="P4" s="74"/>
      <c r="Q4" s="132" t="s">
        <v>17</v>
      </c>
      <c r="R4" s="134" t="s">
        <v>18</v>
      </c>
      <c r="S4" s="134"/>
      <c r="T4" s="134"/>
      <c r="U4" s="134"/>
      <c r="V4" s="132" t="s">
        <v>19</v>
      </c>
      <c r="W4" s="142" t="s">
        <v>20</v>
      </c>
      <c r="X4" s="122" t="s">
        <v>21</v>
      </c>
      <c r="Y4" s="132" t="s">
        <v>22</v>
      </c>
      <c r="Z4" s="138" t="s">
        <v>23</v>
      </c>
    </row>
    <row r="5" spans="1:26" s="19" customFormat="1" ht="157.5">
      <c r="A5" s="144"/>
      <c r="B5" s="75" t="s">
        <v>24</v>
      </c>
      <c r="C5" s="75" t="s">
        <v>25</v>
      </c>
      <c r="D5" s="76" t="s">
        <v>26</v>
      </c>
      <c r="E5" s="76" t="s">
        <v>27</v>
      </c>
      <c r="F5" s="76" t="s">
        <v>28</v>
      </c>
      <c r="G5" s="77" t="s">
        <v>29</v>
      </c>
      <c r="H5" s="141"/>
      <c r="I5" s="131"/>
      <c r="J5" s="131" t="s">
        <v>30</v>
      </c>
      <c r="K5" s="131" t="s">
        <v>31</v>
      </c>
      <c r="L5" s="76" t="s">
        <v>32</v>
      </c>
      <c r="M5" s="76" t="s">
        <v>33</v>
      </c>
      <c r="N5" s="76" t="s">
        <v>15</v>
      </c>
      <c r="O5" s="76" t="s">
        <v>34</v>
      </c>
      <c r="P5" s="76" t="s">
        <v>35</v>
      </c>
      <c r="Q5" s="133"/>
      <c r="R5" s="78" t="s">
        <v>36</v>
      </c>
      <c r="S5" s="78" t="s">
        <v>37</v>
      </c>
      <c r="T5" s="78" t="s">
        <v>38</v>
      </c>
      <c r="U5" s="78" t="s">
        <v>39</v>
      </c>
      <c r="V5" s="133"/>
      <c r="W5" s="133"/>
      <c r="X5" s="123"/>
      <c r="Y5" s="133"/>
      <c r="Z5" s="139"/>
    </row>
    <row r="6" spans="1:26" s="20" customFormat="1" ht="234">
      <c r="A6" s="113" t="s">
        <v>365</v>
      </c>
      <c r="B6" s="113" t="s">
        <v>40</v>
      </c>
      <c r="C6" s="113"/>
      <c r="D6" s="113" t="s">
        <v>369</v>
      </c>
      <c r="E6" s="113" t="s">
        <v>369</v>
      </c>
      <c r="F6" s="113" t="s">
        <v>369</v>
      </c>
      <c r="G6" s="113"/>
      <c r="H6" s="113" t="s">
        <v>368</v>
      </c>
      <c r="I6" s="70" t="s">
        <v>41</v>
      </c>
      <c r="J6" s="106" t="s">
        <v>42</v>
      </c>
      <c r="K6" s="70" t="s">
        <v>383</v>
      </c>
      <c r="L6" s="85" t="s">
        <v>44</v>
      </c>
      <c r="M6" s="110">
        <f>VLOOKUP('MATRIZ DE RIESGOS DE SST'!L6,'MAPAS DE RIESGOS INHER Y RESID'!$E$3:$F$7,2,FALSE)</f>
        <v>2</v>
      </c>
      <c r="N6" s="85" t="s">
        <v>45</v>
      </c>
      <c r="O6" s="110">
        <f>VLOOKUP('MATRIZ DE RIESGOS DE SST'!N6,'MAPAS DE RIESGOS INHER Y RESID'!$O$3:$P$7,2,FALSE)</f>
        <v>4</v>
      </c>
      <c r="P6" s="110">
        <f>M6*O6</f>
        <v>8</v>
      </c>
      <c r="Q6" s="86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BAJO</v>
      </c>
      <c r="S6" s="105"/>
      <c r="T6" s="70" t="s">
        <v>46</v>
      </c>
      <c r="U6" s="70" t="s">
        <v>298</v>
      </c>
      <c r="V6" s="79" t="s">
        <v>78</v>
      </c>
      <c r="W6" s="80">
        <f>VLOOKUP(V6,'MAPAS DE RIESGOS INHER Y RESID'!$E$16:$F$18,2,FALSE)</f>
        <v>0.4</v>
      </c>
      <c r="X6" s="81">
        <f>P6-(W6*P6)</f>
        <v>4.8</v>
      </c>
      <c r="Y6" s="112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70" t="str">
        <f>VLOOKUP('MATRIZ DE RIESGOS DE SST'!Y6,'TABLA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0" customFormat="1" ht="234">
      <c r="A7" s="114"/>
      <c r="B7" s="114"/>
      <c r="C7" s="114"/>
      <c r="D7" s="114"/>
      <c r="E7" s="114"/>
      <c r="F7" s="114"/>
      <c r="G7" s="114"/>
      <c r="H7" s="114"/>
      <c r="I7" s="70" t="s">
        <v>48</v>
      </c>
      <c r="J7" s="106" t="s">
        <v>49</v>
      </c>
      <c r="K7" s="70" t="s">
        <v>383</v>
      </c>
      <c r="L7" s="85" t="s">
        <v>44</v>
      </c>
      <c r="M7" s="110">
        <f>VLOOKUP('MATRIZ DE RIESGOS DE SST'!L7,'MAPAS DE RIESGOS INHER Y RESID'!$E$3:$F$7,2,FALSE)</f>
        <v>2</v>
      </c>
      <c r="N7" s="87" t="s">
        <v>86</v>
      </c>
      <c r="O7" s="110">
        <f>VLOOKUP('MATRIZ DE RIESGOS DE SST'!N7,'MAPAS DE RIESGOS INHER Y RESID'!$O$3:$P$7,2,FALSE)</f>
        <v>16</v>
      </c>
      <c r="P7" s="110">
        <f>M7*O7</f>
        <v>32</v>
      </c>
      <c r="Q7" s="86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MODERADO</v>
      </c>
      <c r="R7" s="70"/>
      <c r="S7" s="70"/>
      <c r="T7" s="70" t="s">
        <v>46</v>
      </c>
      <c r="U7" s="70" t="s">
        <v>299</v>
      </c>
      <c r="V7" s="85" t="s">
        <v>47</v>
      </c>
      <c r="W7" s="80">
        <f>VLOOKUP(V7,'MAPAS DE RIESGOS INHER Y RESID'!$E$16:$F$18,2,FALSE)</f>
        <v>0.9</v>
      </c>
      <c r="X7" s="81">
        <f>P7-(W7*P7)</f>
        <v>3.1999999999999993</v>
      </c>
      <c r="Y7" s="85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70" t="str">
        <f>VLOOKUP('MATRIZ DE RIESGOS DE SST'!Y7,'TABLA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ht="234">
      <c r="A8" s="114"/>
      <c r="B8" s="114"/>
      <c r="C8" s="114"/>
      <c r="D8" s="114"/>
      <c r="E8" s="114"/>
      <c r="F8" s="114"/>
      <c r="G8" s="114"/>
      <c r="H8" s="114"/>
      <c r="I8" s="70" t="s">
        <v>50</v>
      </c>
      <c r="J8" s="106" t="s">
        <v>51</v>
      </c>
      <c r="K8" s="70" t="s">
        <v>383</v>
      </c>
      <c r="L8" s="85" t="s">
        <v>44</v>
      </c>
      <c r="M8" s="110">
        <f>VLOOKUP('MATRIZ DE RIESGOS DE SST'!L8,'MAPAS DE RIESGOS INHER Y RESID'!$E$3:$F$7,2,FALSE)</f>
        <v>2</v>
      </c>
      <c r="N8" s="85" t="s">
        <v>45</v>
      </c>
      <c r="O8" s="111">
        <f>VLOOKUP('MATRIZ DE RIESGOS DE SST'!N8,'MAPAS DE RIESGOS INHER Y RESID'!$O$3:$P$7,2,FALSE)</f>
        <v>4</v>
      </c>
      <c r="P8" s="110">
        <f>M8*O8</f>
        <v>8</v>
      </c>
      <c r="Q8" s="85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BAJO</v>
      </c>
      <c r="R8" s="101"/>
      <c r="S8" s="70"/>
      <c r="T8" s="70" t="s">
        <v>46</v>
      </c>
      <c r="U8" s="70" t="s">
        <v>299</v>
      </c>
      <c r="V8" s="85" t="s">
        <v>47</v>
      </c>
      <c r="W8" s="80">
        <f>VLOOKUP(V8,'MAPAS DE RIESGOS INHER Y RESID'!$E$16:$F$18,2,FALSE)</f>
        <v>0.9</v>
      </c>
      <c r="X8" s="81">
        <f>P8-(P8*W8)</f>
        <v>0.79999999999999982</v>
      </c>
      <c r="Y8" s="85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70" t="str">
        <f>VLOOKUP('MATRIZ DE RIESGOS DE SST'!Y8,'TABLA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234">
      <c r="A9" s="114"/>
      <c r="B9" s="114"/>
      <c r="C9" s="114"/>
      <c r="D9" s="114"/>
      <c r="E9" s="114"/>
      <c r="F9" s="114"/>
      <c r="G9" s="114"/>
      <c r="H9" s="114"/>
      <c r="I9" s="70" t="s">
        <v>53</v>
      </c>
      <c r="J9" s="106" t="s">
        <v>54</v>
      </c>
      <c r="K9" s="70" t="s">
        <v>388</v>
      </c>
      <c r="L9" s="85" t="s">
        <v>44</v>
      </c>
      <c r="M9" s="110">
        <f>VLOOKUP('MATRIZ DE RIESGOS DE SST'!L9,'MAPAS DE RIESGOS INHER Y RESID'!$E$3:$F$7,2,FALSE)</f>
        <v>2</v>
      </c>
      <c r="N9" s="85" t="s">
        <v>45</v>
      </c>
      <c r="O9" s="111">
        <f>VLOOKUP('MATRIZ DE RIESGOS DE SST'!N9,'MAPAS DE RIESGOS INHER Y RESID'!$O$3:$P$7,2,FALSE)</f>
        <v>4</v>
      </c>
      <c r="P9" s="110">
        <f t="shared" ref="P9:P20" si="0">+M9*O9</f>
        <v>8</v>
      </c>
      <c r="Q9" s="85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BAJO</v>
      </c>
      <c r="R9" s="70" t="s">
        <v>300</v>
      </c>
      <c r="S9" s="70"/>
      <c r="T9" s="70" t="s">
        <v>56</v>
      </c>
      <c r="U9" s="70"/>
      <c r="V9" s="85" t="s">
        <v>47</v>
      </c>
      <c r="W9" s="80">
        <f>VLOOKUP(V9,'MAPAS DE RIESGOS INHER Y RESID'!$E$16:$F$18,2,FALSE)</f>
        <v>0.9</v>
      </c>
      <c r="X9" s="81">
        <f>P9-(P9*W9)</f>
        <v>0.79999999999999982</v>
      </c>
      <c r="Y9" s="85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70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234">
      <c r="A10" s="114"/>
      <c r="B10" s="114"/>
      <c r="C10" s="114"/>
      <c r="D10" s="114"/>
      <c r="E10" s="114"/>
      <c r="F10" s="114"/>
      <c r="G10" s="114"/>
      <c r="H10" s="114"/>
      <c r="I10" s="70" t="s">
        <v>389</v>
      </c>
      <c r="J10" s="106" t="s">
        <v>57</v>
      </c>
      <c r="K10" s="70" t="s">
        <v>390</v>
      </c>
      <c r="L10" s="85" t="s">
        <v>44</v>
      </c>
      <c r="M10" s="110">
        <f>VLOOKUP('MATRIZ DE RIESGOS DE SST'!L10,'MAPAS DE RIESGOS INHER Y RESID'!$E$3:$F$7,2,FALSE)</f>
        <v>2</v>
      </c>
      <c r="N10" s="85" t="s">
        <v>45</v>
      </c>
      <c r="O10" s="111">
        <f>VLOOKUP('MATRIZ DE RIESGOS DE SST'!N10,'MAPAS DE RIESGOS INHER Y RESID'!$O$3:$P$7,2,FALSE)</f>
        <v>4</v>
      </c>
      <c r="P10" s="111">
        <f t="shared" si="0"/>
        <v>8</v>
      </c>
      <c r="Q10" s="85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BAJO</v>
      </c>
      <c r="R10" s="70" t="s">
        <v>301</v>
      </c>
      <c r="S10" s="70"/>
      <c r="T10" s="70" t="s">
        <v>56</v>
      </c>
      <c r="U10" s="70"/>
      <c r="V10" s="79" t="s">
        <v>47</v>
      </c>
      <c r="W10" s="80">
        <f>VLOOKUP(V10,'MAPAS DE RIESGOS INHER Y RESID'!$E$16:$F$18,2,FALSE)</f>
        <v>0.9</v>
      </c>
      <c r="X10" s="81">
        <f>P10-(P10*W10)</f>
        <v>0.79999999999999982</v>
      </c>
      <c r="Y10" s="85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70" t="str">
        <f>VLOOKUP('MATRIZ DE RIESGOS DE SST'!Y10,'TABLA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253.5">
      <c r="A11" s="114"/>
      <c r="B11" s="114"/>
      <c r="C11" s="114"/>
      <c r="D11" s="114"/>
      <c r="E11" s="114"/>
      <c r="F11" s="114"/>
      <c r="G11" s="114"/>
      <c r="H11" s="114"/>
      <c r="I11" s="106" t="s">
        <v>386</v>
      </c>
      <c r="J11" s="106" t="s">
        <v>60</v>
      </c>
      <c r="K11" s="106" t="s">
        <v>61</v>
      </c>
      <c r="L11" s="85" t="s">
        <v>44</v>
      </c>
      <c r="M11" s="110">
        <f>VLOOKUP('MATRIZ DE RIESGOS DE SST'!L11,'MAPAS DE RIESGOS INHER Y RESID'!$E$3:$F$7,2,FALSE)</f>
        <v>2</v>
      </c>
      <c r="N11" s="85" t="s">
        <v>45</v>
      </c>
      <c r="O11" s="111">
        <f>VLOOKUP('MATRIZ DE RIESGOS DE SST'!N11,'MAPAS DE RIESGOS INHER Y RESID'!$O$3:$P$7,2,FALSE)</f>
        <v>4</v>
      </c>
      <c r="P11" s="111">
        <f t="shared" si="0"/>
        <v>8</v>
      </c>
      <c r="Q11" s="85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BAJO</v>
      </c>
      <c r="R11" s="101" t="s">
        <v>302</v>
      </c>
      <c r="S11" s="101"/>
      <c r="T11" s="101"/>
      <c r="U11" s="101" t="s">
        <v>62</v>
      </c>
      <c r="V11" s="79" t="s">
        <v>47</v>
      </c>
      <c r="W11" s="80">
        <f>VLOOKUP(V11,'MAPAS DE RIESGOS INHER Y RESID'!$E$16:$F$18,2,FALSE)</f>
        <v>0.9</v>
      </c>
      <c r="X11" s="81">
        <f>P11-(P11*W11)</f>
        <v>0.79999999999999982</v>
      </c>
      <c r="Y11" s="85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70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234">
      <c r="A12" s="114"/>
      <c r="B12" s="114"/>
      <c r="C12" s="114"/>
      <c r="D12" s="114"/>
      <c r="E12" s="114"/>
      <c r="F12" s="114"/>
      <c r="G12" s="114"/>
      <c r="H12" s="114"/>
      <c r="I12" s="106" t="s">
        <v>63</v>
      </c>
      <c r="J12" s="106" t="s">
        <v>64</v>
      </c>
      <c r="K12" s="106" t="s">
        <v>391</v>
      </c>
      <c r="L12" s="85" t="s">
        <v>44</v>
      </c>
      <c r="M12" s="110">
        <f>VLOOKUP('MATRIZ DE RIESGOS DE SST'!L12,'MAPAS DE RIESGOS INHER Y RESID'!$E$3:$F$7,2,FALSE)</f>
        <v>2</v>
      </c>
      <c r="N12" s="85" t="s">
        <v>86</v>
      </c>
      <c r="O12" s="111">
        <f>VLOOKUP('MATRIZ DE RIESGOS DE SST'!N12,'MAPAS DE RIESGOS INHER Y RESID'!$O$3:$P$7,2,FALSE)</f>
        <v>16</v>
      </c>
      <c r="P12" s="111">
        <f t="shared" si="0"/>
        <v>32</v>
      </c>
      <c r="Q12" s="85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MODERADO</v>
      </c>
      <c r="R12" s="101" t="s">
        <v>303</v>
      </c>
      <c r="S12" s="101"/>
      <c r="T12" s="101"/>
      <c r="U12" s="101" t="s">
        <v>66</v>
      </c>
      <c r="V12" s="79" t="s">
        <v>47</v>
      </c>
      <c r="W12" s="80">
        <f>VLOOKUP(V12,'MAPAS DE RIESGOS INHER Y RESID'!$E$16:$F$18,2,FALSE)</f>
        <v>0.9</v>
      </c>
      <c r="X12" s="81">
        <f>P18-(P18*W12)</f>
        <v>4.7999999999999972</v>
      </c>
      <c r="Y12" s="85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70" t="str">
        <f>VLOOKUP('MATRIZ DE RIESGOS DE SST'!Y12,'TABLA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234">
      <c r="A13" s="114"/>
      <c r="B13" s="114"/>
      <c r="C13" s="114"/>
      <c r="D13" s="114"/>
      <c r="E13" s="114"/>
      <c r="F13" s="114"/>
      <c r="G13" s="114"/>
      <c r="H13" s="114"/>
      <c r="I13" s="106" t="s">
        <v>68</v>
      </c>
      <c r="J13" s="106" t="s">
        <v>69</v>
      </c>
      <c r="K13" s="106" t="s">
        <v>70</v>
      </c>
      <c r="L13" s="85" t="s">
        <v>78</v>
      </c>
      <c r="M13" s="110">
        <f>VLOOKUP('MATRIZ DE RIESGOS DE SST'!L13,'MAPAS DE RIESGOS INHER Y RESID'!$E$3:$F$7,2,FALSE)</f>
        <v>3</v>
      </c>
      <c r="N13" s="85" t="s">
        <v>86</v>
      </c>
      <c r="O13" s="111">
        <f>VLOOKUP('MATRIZ DE RIESGOS DE SST'!N13,'MAPAS DE RIESGOS INHER Y RESID'!$O$3:$P$7,2,FALSE)</f>
        <v>16</v>
      </c>
      <c r="P13" s="111">
        <f t="shared" si="0"/>
        <v>48</v>
      </c>
      <c r="Q13" s="85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MODERADO</v>
      </c>
      <c r="R13" s="101"/>
      <c r="S13" s="101" t="s">
        <v>71</v>
      </c>
      <c r="T13" s="84" t="s">
        <v>72</v>
      </c>
      <c r="U13" s="84" t="s">
        <v>73</v>
      </c>
      <c r="V13" s="79" t="s">
        <v>47</v>
      </c>
      <c r="W13" s="80">
        <f>VLOOKUP(V13,'MAPAS DE RIESGOS INHER Y RESID'!$E$16:$F$18,2,FALSE)</f>
        <v>0.9</v>
      </c>
      <c r="X13" s="81">
        <f t="shared" ref="X13:X23" si="1">P13-(P13*W13)</f>
        <v>4.7999999999999972</v>
      </c>
      <c r="Y13" s="85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70" t="str">
        <f>VLOOKUP('MATRIZ DE RIESGOS DE SST'!Y13,'TABLA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293.25" customHeight="1">
      <c r="A14" s="114"/>
      <c r="B14" s="114"/>
      <c r="C14" s="114"/>
      <c r="D14" s="114"/>
      <c r="E14" s="114"/>
      <c r="F14" s="114"/>
      <c r="G14" s="114"/>
      <c r="H14" s="114"/>
      <c r="I14" s="106" t="s">
        <v>74</v>
      </c>
      <c r="J14" s="106" t="s">
        <v>394</v>
      </c>
      <c r="K14" s="106" t="s">
        <v>76</v>
      </c>
      <c r="L14" s="85" t="s">
        <v>44</v>
      </c>
      <c r="M14" s="110">
        <f>VLOOKUP('MATRIZ DE RIESGOS DE SST'!L14,'MAPAS DE RIESGOS INHER Y RESID'!$E$3:$F$7,2,FALSE)</f>
        <v>2</v>
      </c>
      <c r="N14" s="85" t="s">
        <v>86</v>
      </c>
      <c r="O14" s="111">
        <f>VLOOKUP('MATRIZ DE RIESGOS DE SST'!N14,'MAPAS DE RIESGOS INHER Y RESID'!$O$3:$P$7,2,FALSE)</f>
        <v>16</v>
      </c>
      <c r="P14" s="111">
        <f t="shared" si="0"/>
        <v>32</v>
      </c>
      <c r="Q14" s="85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MODERADO</v>
      </c>
      <c r="R14" s="101"/>
      <c r="S14" s="101"/>
      <c r="T14" s="101"/>
      <c r="U14" s="101" t="s">
        <v>304</v>
      </c>
      <c r="V14" s="79" t="s">
        <v>47</v>
      </c>
      <c r="W14" s="80">
        <f>VLOOKUP(V14,'MAPAS DE RIESGOS INHER Y RESID'!$E$16:$F$18,2,FALSE)</f>
        <v>0.9</v>
      </c>
      <c r="X14" s="81">
        <f t="shared" si="1"/>
        <v>3.1999999999999993</v>
      </c>
      <c r="Y14" s="85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70" t="str">
        <f>VLOOKUP('MATRIZ DE RIESGOS DE SST'!Y14,'TABLA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284.25" customHeight="1">
      <c r="A15" s="114"/>
      <c r="B15" s="114"/>
      <c r="C15" s="114"/>
      <c r="D15" s="114"/>
      <c r="E15" s="114"/>
      <c r="F15" s="114"/>
      <c r="G15" s="114"/>
      <c r="H15" s="114"/>
      <c r="I15" s="106" t="s">
        <v>79</v>
      </c>
      <c r="J15" s="106" t="s">
        <v>395</v>
      </c>
      <c r="K15" s="106" t="s">
        <v>396</v>
      </c>
      <c r="L15" s="85" t="s">
        <v>44</v>
      </c>
      <c r="M15" s="110">
        <f>VLOOKUP('MATRIZ DE RIESGOS DE SST'!L15,'MAPAS DE RIESGOS INHER Y RESID'!$E$3:$F$7,2,FALSE)</f>
        <v>2</v>
      </c>
      <c r="N15" s="85" t="s">
        <v>86</v>
      </c>
      <c r="O15" s="111">
        <f>VLOOKUP('MATRIZ DE RIESGOS DE SST'!N15,'MAPAS DE RIESGOS INHER Y RESID'!$O$3:$P$7,2,FALSE)</f>
        <v>16</v>
      </c>
      <c r="P15" s="111">
        <f t="shared" si="0"/>
        <v>32</v>
      </c>
      <c r="Q15" s="85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MODERADO</v>
      </c>
      <c r="R15" s="101"/>
      <c r="S15" s="101"/>
      <c r="T15" s="101"/>
      <c r="U15" s="101" t="s">
        <v>304</v>
      </c>
      <c r="V15" s="79" t="s">
        <v>47</v>
      </c>
      <c r="W15" s="80">
        <f>VLOOKUP(V15,'MAPAS DE RIESGOS INHER Y RESID'!$E$16:$F$18,2,FALSE)</f>
        <v>0.9</v>
      </c>
      <c r="X15" s="81">
        <f t="shared" si="1"/>
        <v>3.1999999999999993</v>
      </c>
      <c r="Y15" s="85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BAJO</v>
      </c>
      <c r="Z15" s="70" t="str">
        <f>VLOOKUP('MATRIZ DE RIESGOS DE SST'!Y15,'TABLA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6" ht="234">
      <c r="A16" s="114"/>
      <c r="B16" s="114"/>
      <c r="C16" s="114"/>
      <c r="D16" s="114"/>
      <c r="E16" s="114"/>
      <c r="F16" s="114"/>
      <c r="G16" s="114"/>
      <c r="H16" s="114"/>
      <c r="I16" s="106" t="s">
        <v>81</v>
      </c>
      <c r="J16" s="106" t="s">
        <v>82</v>
      </c>
      <c r="K16" s="106" t="s">
        <v>398</v>
      </c>
      <c r="L16" s="85" t="s">
        <v>44</v>
      </c>
      <c r="M16" s="110">
        <f>VLOOKUP('MATRIZ DE RIESGOS DE SST'!L16,'MAPAS DE RIESGOS INHER Y RESID'!$E$3:$F$7,2,FALSE)</f>
        <v>2</v>
      </c>
      <c r="N16" s="85" t="s">
        <v>45</v>
      </c>
      <c r="O16" s="111">
        <f>VLOOKUP('MATRIZ DE RIESGOS DE SST'!N16,'MAPAS DE RIESGOS INHER Y RESID'!$O$3:$P$7,2,FALSE)</f>
        <v>4</v>
      </c>
      <c r="P16" s="111">
        <f t="shared" si="0"/>
        <v>8</v>
      </c>
      <c r="Q16" s="85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RESID'!$J$4+#REF!),'MAPAS DE RIESGOS INHER Y RESID'!$M$4,'MAPAS DE RIESGOS INHER Y RESID'!$M$3)))</f>
        <v>BAJO</v>
      </c>
      <c r="R16" s="101" t="s">
        <v>305</v>
      </c>
      <c r="S16" s="101" t="s">
        <v>84</v>
      </c>
      <c r="T16" s="101"/>
      <c r="U16" s="101"/>
      <c r="V16" s="79" t="s">
        <v>47</v>
      </c>
      <c r="W16" s="80">
        <f>VLOOKUP(V16,'MAPAS DE RIESGOS INHER Y RESID'!$E$16:$F$18,2,FALSE)</f>
        <v>0.9</v>
      </c>
      <c r="X16" s="81">
        <f t="shared" si="1"/>
        <v>0.79999999999999982</v>
      </c>
      <c r="Y16" s="85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BAJO</v>
      </c>
      <c r="Z16" s="70" t="str">
        <f>VLOOKUP('MATRIZ DE RIESGOS DE SST'!Y16,'TABLA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6" ht="234">
      <c r="A17" s="114"/>
      <c r="B17" s="114"/>
      <c r="C17" s="114"/>
      <c r="D17" s="114"/>
      <c r="E17" s="114"/>
      <c r="F17" s="114"/>
      <c r="G17" s="114"/>
      <c r="H17" s="114"/>
      <c r="I17" s="106" t="s">
        <v>402</v>
      </c>
      <c r="J17" s="106" t="s">
        <v>400</v>
      </c>
      <c r="K17" s="106" t="s">
        <v>401</v>
      </c>
      <c r="L17" s="85" t="s">
        <v>44</v>
      </c>
      <c r="M17" s="110">
        <f>VLOOKUP('MATRIZ DE RIESGOS DE SST'!L17,'MAPAS DE RIESGOS INHER Y RESID'!$E$3:$F$7,2,FALSE)</f>
        <v>2</v>
      </c>
      <c r="N17" s="85" t="s">
        <v>86</v>
      </c>
      <c r="O17" s="111">
        <f>VLOOKUP('MATRIZ DE RIESGOS DE SST'!N17,'MAPAS DE RIESGOS INHER Y RESID'!$O$3:$P$7,2,FALSE)</f>
        <v>16</v>
      </c>
      <c r="P17" s="111">
        <f t="shared" si="0"/>
        <v>32</v>
      </c>
      <c r="Q17" s="85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MODERADO</v>
      </c>
      <c r="R17" s="101" t="s">
        <v>308</v>
      </c>
      <c r="S17" s="70"/>
      <c r="T17" s="70"/>
      <c r="U17" s="70"/>
      <c r="V17" s="79" t="s">
        <v>47</v>
      </c>
      <c r="W17" s="80">
        <f>VLOOKUP(V17,'MAPAS DE RIESGOS INHER Y RESID'!$E$16:$F$18,2,FALSE)</f>
        <v>0.9</v>
      </c>
      <c r="X17" s="81">
        <f t="shared" si="1"/>
        <v>3.1999999999999993</v>
      </c>
      <c r="Y17" s="85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BAJO</v>
      </c>
      <c r="Z17" s="70" t="str">
        <f>VLOOKUP('MATRIZ DE RIESGOS DE SST'!Y17,'TABLA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" spans="1:26" ht="234">
      <c r="A18" s="114"/>
      <c r="B18" s="114"/>
      <c r="C18" s="114"/>
      <c r="D18" s="114"/>
      <c r="E18" s="114"/>
      <c r="F18" s="114"/>
      <c r="G18" s="114"/>
      <c r="H18" s="114"/>
      <c r="I18" s="106" t="s">
        <v>89</v>
      </c>
      <c r="J18" s="106" t="s">
        <v>90</v>
      </c>
      <c r="K18" s="106" t="s">
        <v>403</v>
      </c>
      <c r="L18" s="85" t="s">
        <v>78</v>
      </c>
      <c r="M18" s="110">
        <f>VLOOKUP('MATRIZ DE RIESGOS DE SST'!L18,'MAPAS DE RIESGOS INHER Y RESID'!$E$3:$F$7,2,FALSE)</f>
        <v>3</v>
      </c>
      <c r="N18" s="85" t="s">
        <v>86</v>
      </c>
      <c r="O18" s="111">
        <f>VLOOKUP('MATRIZ DE RIESGOS DE SST'!N18,'MAPAS DE RIESGOS INHER Y RESID'!$O$3:$P$7,2,FALSE)</f>
        <v>16</v>
      </c>
      <c r="P18" s="111">
        <f t="shared" si="0"/>
        <v>48</v>
      </c>
      <c r="Q18" s="85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MODERADO</v>
      </c>
      <c r="R18" s="101"/>
      <c r="S18" s="101" t="s">
        <v>310</v>
      </c>
      <c r="T18" s="70"/>
      <c r="U18" s="101" t="s">
        <v>92</v>
      </c>
      <c r="V18" s="79" t="s">
        <v>47</v>
      </c>
      <c r="W18" s="80">
        <f>VLOOKUP(V18,'MAPAS DE RIESGOS INHER Y RESID'!$E$16:$F$18,2,FALSE)</f>
        <v>0.9</v>
      </c>
      <c r="X18" s="81">
        <f t="shared" si="1"/>
        <v>4.7999999999999972</v>
      </c>
      <c r="Y18" s="85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BAJO</v>
      </c>
      <c r="Z18" s="70" t="str">
        <f>VLOOKUP('MATRIZ DE RIESGOS DE SST'!Y18,'TABLA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234">
      <c r="A19" s="114"/>
      <c r="B19" s="114"/>
      <c r="C19" s="114"/>
      <c r="D19" s="114"/>
      <c r="E19" s="114"/>
      <c r="F19" s="114"/>
      <c r="G19" s="114"/>
      <c r="H19" s="114"/>
      <c r="I19" s="106" t="s">
        <v>93</v>
      </c>
      <c r="J19" s="106" t="s">
        <v>94</v>
      </c>
      <c r="K19" s="106" t="s">
        <v>404</v>
      </c>
      <c r="L19" s="85" t="s">
        <v>78</v>
      </c>
      <c r="M19" s="110">
        <f>VLOOKUP('MATRIZ DE RIESGOS DE SST'!L19,'MAPAS DE RIESGOS INHER Y RESID'!$E$3:$F$7,2,FALSE)</f>
        <v>3</v>
      </c>
      <c r="N19" s="85" t="s">
        <v>86</v>
      </c>
      <c r="O19" s="111">
        <f>VLOOKUP('MATRIZ DE RIESGOS DE SST'!N19,'MAPAS DE RIESGOS INHER Y RESID'!$O$3:$P$7,2,FALSE)</f>
        <v>16</v>
      </c>
      <c r="P19" s="111">
        <f t="shared" si="0"/>
        <v>48</v>
      </c>
      <c r="Q19" s="85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MODERADO</v>
      </c>
      <c r="R19" s="101"/>
      <c r="S19" s="101" t="s">
        <v>309</v>
      </c>
      <c r="T19" s="84"/>
      <c r="U19" s="101" t="s">
        <v>92</v>
      </c>
      <c r="V19" s="79" t="s">
        <v>47</v>
      </c>
      <c r="W19" s="80">
        <f>VLOOKUP(V19,'MAPAS DE RIESGOS INHER Y RESID'!$E$16:$F$18,2,FALSE)</f>
        <v>0.9</v>
      </c>
      <c r="X19" s="81">
        <f t="shared" si="1"/>
        <v>4.7999999999999972</v>
      </c>
      <c r="Y19" s="85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BAJO</v>
      </c>
      <c r="Z19" s="70" t="str">
        <f>VLOOKUP('MATRIZ DE RIESGOS DE SST'!Y19,'TABLA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234">
      <c r="A20" s="114"/>
      <c r="B20" s="114"/>
      <c r="C20" s="114"/>
      <c r="D20" s="114"/>
      <c r="E20" s="114"/>
      <c r="F20" s="114"/>
      <c r="G20" s="114"/>
      <c r="H20" s="114"/>
      <c r="I20" s="106" t="s">
        <v>96</v>
      </c>
      <c r="J20" s="106" t="s">
        <v>97</v>
      </c>
      <c r="K20" s="106" t="s">
        <v>405</v>
      </c>
      <c r="L20" s="85" t="s">
        <v>44</v>
      </c>
      <c r="M20" s="110">
        <f>VLOOKUP('MATRIZ DE RIESGOS DE SST'!L20,'MAPAS DE RIESGOS INHER Y RESID'!$E$3:$F$7,2,FALSE)</f>
        <v>2</v>
      </c>
      <c r="N20" s="85" t="s">
        <v>45</v>
      </c>
      <c r="O20" s="111">
        <f>VLOOKUP('MATRIZ DE RIESGOS DE SST'!N20,'MAPAS DE RIESGOS INHER Y RESID'!$O$3:$P$7,2,FALSE)</f>
        <v>4</v>
      </c>
      <c r="P20" s="111">
        <f t="shared" si="0"/>
        <v>8</v>
      </c>
      <c r="Q20" s="85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BAJO</v>
      </c>
      <c r="R20" s="108"/>
      <c r="S20" s="70"/>
      <c r="T20" s="70"/>
      <c r="U20" s="101" t="s">
        <v>352</v>
      </c>
      <c r="V20" s="79" t="s">
        <v>47</v>
      </c>
      <c r="W20" s="80">
        <f>VLOOKUP(V20,'MAPAS DE RIESGOS INHER Y RESID'!$E$16:$F$18,2,FALSE)</f>
        <v>0.9</v>
      </c>
      <c r="X20" s="81">
        <f t="shared" si="1"/>
        <v>0.79999999999999982</v>
      </c>
      <c r="Y20" s="85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BAJO</v>
      </c>
      <c r="Z20" s="70" t="str">
        <f>VLOOKUP('MATRIZ DE RIESGOS DE SST'!Y20,'TABLA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6" ht="175.5">
      <c r="A21" s="114"/>
      <c r="B21" s="114"/>
      <c r="C21" s="114"/>
      <c r="D21" s="114"/>
      <c r="E21" s="114"/>
      <c r="F21" s="114"/>
      <c r="G21" s="114"/>
      <c r="H21" s="114"/>
      <c r="I21" s="106" t="s">
        <v>99</v>
      </c>
      <c r="J21" s="106" t="s">
        <v>100</v>
      </c>
      <c r="K21" s="106" t="s">
        <v>101</v>
      </c>
      <c r="L21" s="85" t="s">
        <v>78</v>
      </c>
      <c r="M21" s="110">
        <f>VLOOKUP('MATRIZ DE RIESGOS DE SST'!L21,'MAPAS DE RIESGOS INHER Y RESID'!$E$3:$F$7,2,FALSE)</f>
        <v>3</v>
      </c>
      <c r="N21" s="85" t="s">
        <v>146</v>
      </c>
      <c r="O21" s="110">
        <f>VLOOKUP('MATRIZ DE RIESGOS DE SST'!N21,'MAPAS DE RIESGOS INHER Y RESID'!$O$3:$P$7,2,FALSE)</f>
        <v>256</v>
      </c>
      <c r="P21" s="110">
        <f>M21*O21</f>
        <v>768</v>
      </c>
      <c r="Q21" s="86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ALTO</v>
      </c>
      <c r="R21" s="104" t="s">
        <v>311</v>
      </c>
      <c r="S21" s="105"/>
      <c r="T21" s="70"/>
      <c r="U21" s="70" t="s">
        <v>312</v>
      </c>
      <c r="V21" s="79" t="s">
        <v>47</v>
      </c>
      <c r="W21" s="80">
        <f>VLOOKUP(V21,'MAPAS DE RIESGOS INHER Y RESID'!$E$16:$F$18,2,FALSE)</f>
        <v>0.9</v>
      </c>
      <c r="X21" s="81">
        <f t="shared" si="1"/>
        <v>76.799999999999955</v>
      </c>
      <c r="Y21" s="85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MODERADO</v>
      </c>
      <c r="Z21" s="70" t="str">
        <f>VLOOKUP('MATRIZ DE RIESGOS DE SST'!Y21,'TABLA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" spans="1:26" ht="253.5">
      <c r="A22" s="114"/>
      <c r="B22" s="114"/>
      <c r="C22" s="114"/>
      <c r="D22" s="114"/>
      <c r="E22" s="114"/>
      <c r="F22" s="114"/>
      <c r="G22" s="114"/>
      <c r="H22" s="114"/>
      <c r="I22" s="106" t="s">
        <v>102</v>
      </c>
      <c r="J22" s="106" t="s">
        <v>313</v>
      </c>
      <c r="K22" s="106" t="s">
        <v>411</v>
      </c>
      <c r="L22" s="85" t="s">
        <v>44</v>
      </c>
      <c r="M22" s="110">
        <f>VLOOKUP('MATRIZ DE RIESGOS DE SST'!L22,'MAPAS DE RIESGOS INHER Y RESID'!$E$3:$F$7,2,FALSE)</f>
        <v>2</v>
      </c>
      <c r="N22" s="85" t="s">
        <v>146</v>
      </c>
      <c r="O22" s="111">
        <f>VLOOKUP('MATRIZ DE RIESGOS DE SST'!N22,'MAPAS DE RIESGOS INHER Y RESID'!$O$3:$P$7,2,FALSE)</f>
        <v>256</v>
      </c>
      <c r="P22" s="111">
        <f>+M22*O22</f>
        <v>512</v>
      </c>
      <c r="Q22" s="85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ALTO</v>
      </c>
      <c r="R22" s="70"/>
      <c r="S22" s="70" t="s">
        <v>307</v>
      </c>
      <c r="T22" s="70"/>
      <c r="U22" s="70" t="s">
        <v>306</v>
      </c>
      <c r="V22" s="79" t="s">
        <v>47</v>
      </c>
      <c r="W22" s="80">
        <f>VLOOKUP(V22,'MAPAS DE RIESGOS INHER Y RESID'!$E$16:$F$18,2,FALSE)</f>
        <v>0.9</v>
      </c>
      <c r="X22" s="81">
        <f t="shared" si="1"/>
        <v>51.199999999999989</v>
      </c>
      <c r="Y22" s="85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MODERADO</v>
      </c>
      <c r="Z22" s="70" t="str">
        <f>VLOOKUP('MATRIZ DE RIESGOS DE SST'!Y22,'TABLA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" spans="1:26" ht="175.5">
      <c r="A23" s="114"/>
      <c r="B23" s="114"/>
      <c r="C23" s="114"/>
      <c r="D23" s="114"/>
      <c r="E23" s="114"/>
      <c r="F23" s="114"/>
      <c r="G23" s="114"/>
      <c r="H23" s="114"/>
      <c r="I23" s="106" t="s">
        <v>107</v>
      </c>
      <c r="J23" s="106" t="s">
        <v>108</v>
      </c>
      <c r="K23" s="106" t="s">
        <v>397</v>
      </c>
      <c r="L23" s="85" t="s">
        <v>44</v>
      </c>
      <c r="M23" s="110">
        <f>VLOOKUP('MATRIZ DE RIESGOS DE SST'!L23,'MAPAS DE RIESGOS INHER Y RESID'!$E$3:$F$7,2,FALSE)</f>
        <v>2</v>
      </c>
      <c r="N23" s="85" t="s">
        <v>86</v>
      </c>
      <c r="O23" s="111">
        <f>VLOOKUP('MATRIZ DE RIESGOS DE SST'!N23,'MAPAS DE RIESGOS INHER Y RESID'!$O$3:$P$7,2,FALSE)</f>
        <v>16</v>
      </c>
      <c r="P23" s="111">
        <f>+M23*O23</f>
        <v>32</v>
      </c>
      <c r="Q23" s="85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MODERADO</v>
      </c>
      <c r="R23" s="70"/>
      <c r="S23" s="70" t="s">
        <v>314</v>
      </c>
      <c r="T23" s="70"/>
      <c r="U23" s="101" t="s">
        <v>350</v>
      </c>
      <c r="V23" s="79" t="s">
        <v>78</v>
      </c>
      <c r="W23" s="80">
        <f>VLOOKUP(V23,'MAPAS DE RIESGOS INHER Y RESID'!$E$16:$F$18,2,FALSE)</f>
        <v>0.4</v>
      </c>
      <c r="X23" s="81">
        <f t="shared" si="1"/>
        <v>19.2</v>
      </c>
      <c r="Y23" s="85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MODERADO</v>
      </c>
      <c r="Z23" s="70" t="str">
        <f>VLOOKUP('MATRIZ DE RIESGOS DE SST'!Y23,'TABLA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4" spans="1:26" ht="175.5">
      <c r="A24" s="114"/>
      <c r="B24" s="114"/>
      <c r="C24" s="114"/>
      <c r="D24" s="114"/>
      <c r="E24" s="114"/>
      <c r="F24" s="114"/>
      <c r="G24" s="114"/>
      <c r="H24" s="114"/>
      <c r="I24" s="106" t="s">
        <v>110</v>
      </c>
      <c r="J24" s="106" t="s">
        <v>111</v>
      </c>
      <c r="K24" s="106" t="s">
        <v>397</v>
      </c>
      <c r="L24" s="85" t="s">
        <v>173</v>
      </c>
      <c r="M24" s="110">
        <f>VLOOKUP('MATRIZ DE RIESGOS DE SST'!L24,'MAPAS DE RIESGOS INHER Y RESID'!$E$3:$F$7,2,FALSE)</f>
        <v>1</v>
      </c>
      <c r="N24" s="85" t="s">
        <v>86</v>
      </c>
      <c r="O24" s="111">
        <f>VLOOKUP('MATRIZ DE RIESGOS DE SST'!N24,'MAPAS DE RIESGOS INHER Y RESID'!$O$3:$P$7,2,FALSE)</f>
        <v>16</v>
      </c>
      <c r="P24" s="111">
        <f>+M24*O24</f>
        <v>16</v>
      </c>
      <c r="Q24" s="85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MODERADO</v>
      </c>
      <c r="R24" s="70"/>
      <c r="S24" s="70" t="s">
        <v>314</v>
      </c>
      <c r="T24" s="70"/>
      <c r="U24" s="101" t="s">
        <v>351</v>
      </c>
      <c r="V24" s="79" t="s">
        <v>78</v>
      </c>
      <c r="W24" s="80">
        <f>VLOOKUP(V24,'MAPAS DE RIESGOS INHER Y RESID'!$E$16:$F$18,2,FALSE)</f>
        <v>0.4</v>
      </c>
      <c r="X24" s="81">
        <f>P24-(P24*W24)</f>
        <v>9.6</v>
      </c>
      <c r="Y24" s="85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MODERADO</v>
      </c>
      <c r="Z24" s="70" t="str">
        <f>VLOOKUP('MATRIZ DE RIESGOS DE SST'!Y24,'TABLA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5" spans="1:26" ht="143.25" customHeight="1">
      <c r="A25" s="113" t="s">
        <v>354</v>
      </c>
      <c r="B25" s="113"/>
      <c r="C25" s="116"/>
      <c r="D25" s="116"/>
      <c r="E25" s="116"/>
      <c r="F25" s="116"/>
      <c r="G25" s="116"/>
      <c r="H25" s="113" t="s">
        <v>370</v>
      </c>
      <c r="I25" s="70" t="s">
        <v>41</v>
      </c>
      <c r="J25" s="106" t="s">
        <v>42</v>
      </c>
      <c r="K25" s="70" t="s">
        <v>383</v>
      </c>
      <c r="L25" s="89" t="s">
        <v>44</v>
      </c>
      <c r="M25" s="110">
        <f>VLOOKUP('MATRIZ DE RIESGOS DE SST'!L25,'MAPAS DE RIESGOS INHER Y RESID'!$E$3:$F$7,2,FALSE)</f>
        <v>2</v>
      </c>
      <c r="N25" s="89" t="s">
        <v>45</v>
      </c>
      <c r="O25" s="110">
        <f>VLOOKUP('MATRIZ DE RIESGOS DE SST'!N25,'MAPAS DE RIESGOS INHER Y RESID'!$O$3:$P$7,2,FALSE)</f>
        <v>4</v>
      </c>
      <c r="P25" s="110">
        <f>M25*O25</f>
        <v>8</v>
      </c>
      <c r="Q25" s="90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BAJO</v>
      </c>
      <c r="R25" s="20"/>
      <c r="S25" s="105"/>
      <c r="T25" s="70" t="s">
        <v>46</v>
      </c>
      <c r="U25" s="70" t="s">
        <v>298</v>
      </c>
      <c r="V25" s="79" t="s">
        <v>47</v>
      </c>
      <c r="W25" s="80">
        <f>VLOOKUP(V25,'MAPAS DE RIESGOS INHER Y RESID'!$E$16:$F$18,2,FALSE)</f>
        <v>0.9</v>
      </c>
      <c r="X25" s="81">
        <f>P25-(W25*P25)</f>
        <v>0.79999999999999982</v>
      </c>
      <c r="Y25" s="89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BAJO</v>
      </c>
      <c r="Z25" s="70" t="str">
        <f>VLOOKUP('MATRIZ DE RIESGOS DE SST'!Y25,'TABLA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6" ht="202.5" customHeight="1">
      <c r="A26" s="114"/>
      <c r="B26" s="114"/>
      <c r="C26" s="117"/>
      <c r="D26" s="117"/>
      <c r="E26" s="117"/>
      <c r="F26" s="117"/>
      <c r="G26" s="117"/>
      <c r="H26" s="114"/>
      <c r="I26" s="70" t="s">
        <v>48</v>
      </c>
      <c r="J26" s="106" t="s">
        <v>49</v>
      </c>
      <c r="K26" s="70" t="s">
        <v>383</v>
      </c>
      <c r="L26" s="85" t="s">
        <v>44</v>
      </c>
      <c r="M26" s="110">
        <f>VLOOKUP('MATRIZ DE RIESGOS DE SST'!L26,'MAPAS DE RIESGOS INHER Y RESID'!$E$3:$F$7,2,FALSE)</f>
        <v>2</v>
      </c>
      <c r="N26" s="87" t="s">
        <v>86</v>
      </c>
      <c r="O26" s="110">
        <f>VLOOKUP('MATRIZ DE RIESGOS DE SST'!N26,'MAPAS DE RIESGOS INHER Y RESID'!$O$3:$P$7,2,FALSE)</f>
        <v>16</v>
      </c>
      <c r="P26" s="110">
        <f>M26*O26</f>
        <v>32</v>
      </c>
      <c r="Q26" s="86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MODERADO</v>
      </c>
      <c r="R26" s="70"/>
      <c r="S26" s="70"/>
      <c r="T26" s="70" t="s">
        <v>46</v>
      </c>
      <c r="U26" s="70" t="s">
        <v>299</v>
      </c>
      <c r="V26" s="79" t="s">
        <v>47</v>
      </c>
      <c r="W26" s="80">
        <f>VLOOKUP(V26,'MAPAS DE RIESGOS INHER Y RESID'!$E$16:$F$18,2,FALSE)</f>
        <v>0.9</v>
      </c>
      <c r="X26" s="81">
        <f>P26-(W26*P26)</f>
        <v>3.1999999999999993</v>
      </c>
      <c r="Y26" s="89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70" t="str">
        <f>VLOOKUP('MATRIZ DE RIESGOS DE SST'!Y26,'TABLA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ht="202.5" customHeight="1">
      <c r="A27" s="114"/>
      <c r="B27" s="114"/>
      <c r="C27" s="117"/>
      <c r="D27" s="117"/>
      <c r="E27" s="117"/>
      <c r="F27" s="117"/>
      <c r="G27" s="117"/>
      <c r="H27" s="114"/>
      <c r="I27" s="70" t="s">
        <v>50</v>
      </c>
      <c r="J27" s="106" t="s">
        <v>51</v>
      </c>
      <c r="K27" s="70" t="s">
        <v>383</v>
      </c>
      <c r="L27" s="89" t="s">
        <v>44</v>
      </c>
      <c r="M27" s="110">
        <f>VLOOKUP('MATRIZ DE RIESGOS DE SST'!L27,'MAPAS DE RIESGOS INHER Y RESID'!$E$3:$F$7,2,FALSE)</f>
        <v>2</v>
      </c>
      <c r="N27" s="89" t="s">
        <v>45</v>
      </c>
      <c r="O27" s="111">
        <f>VLOOKUP('MATRIZ DE RIESGOS DE SST'!N27,'MAPAS DE RIESGOS INHER Y RESID'!$O$3:$P$7,2,FALSE)</f>
        <v>4</v>
      </c>
      <c r="P27" s="110">
        <f>M27*O27</f>
        <v>8</v>
      </c>
      <c r="Q27" s="89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BAJO</v>
      </c>
      <c r="R27" s="101" t="s">
        <v>52</v>
      </c>
      <c r="S27" s="70"/>
      <c r="T27" s="70" t="s">
        <v>46</v>
      </c>
      <c r="U27" s="70" t="s">
        <v>299</v>
      </c>
      <c r="V27" s="79" t="s">
        <v>47</v>
      </c>
      <c r="W27" s="80">
        <f>VLOOKUP(V27,'MAPAS DE RIESGOS INHER Y RESID'!$E$16:$F$18,2,FALSE)</f>
        <v>0.9</v>
      </c>
      <c r="X27" s="81">
        <f>P27-(P27*W27)</f>
        <v>0.79999999999999982</v>
      </c>
      <c r="Y27" s="89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BAJO</v>
      </c>
      <c r="Z27" s="70" t="str">
        <f>VLOOKUP('MATRIZ DE RIESGOS DE SST'!Y27,'TABLA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117.75" customHeight="1">
      <c r="A28" s="114"/>
      <c r="B28" s="114"/>
      <c r="C28" s="117"/>
      <c r="D28" s="117"/>
      <c r="E28" s="117"/>
      <c r="F28" s="117"/>
      <c r="G28" s="117"/>
      <c r="H28" s="114"/>
      <c r="I28" s="70" t="s">
        <v>53</v>
      </c>
      <c r="J28" s="106" t="s">
        <v>54</v>
      </c>
      <c r="K28" s="70" t="s">
        <v>388</v>
      </c>
      <c r="L28" s="89" t="s">
        <v>44</v>
      </c>
      <c r="M28" s="110">
        <f>VLOOKUP('MATRIZ DE RIESGOS DE SST'!L28,'MAPAS DE RIESGOS INHER Y RESID'!$E$3:$F$7,2,FALSE)</f>
        <v>2</v>
      </c>
      <c r="N28" s="89" t="s">
        <v>45</v>
      </c>
      <c r="O28" s="111">
        <f>VLOOKUP('MATRIZ DE RIESGOS DE SST'!N28,'MAPAS DE RIESGOS INHER Y RESID'!$O$3:$P$7,2,FALSE)</f>
        <v>4</v>
      </c>
      <c r="P28" s="110">
        <f t="shared" ref="P28:P39" si="2">+M28*O28</f>
        <v>8</v>
      </c>
      <c r="Q28" s="89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BAJO</v>
      </c>
      <c r="R28" s="70" t="s">
        <v>300</v>
      </c>
      <c r="S28" s="70"/>
      <c r="T28" s="70" t="s">
        <v>56</v>
      </c>
      <c r="U28" s="70"/>
      <c r="V28" s="79" t="s">
        <v>47</v>
      </c>
      <c r="W28" s="80">
        <f>VLOOKUP(V28,'MAPAS DE RIESGOS INHER Y RESID'!$E$16:$F$18,2,FALSE)</f>
        <v>0.9</v>
      </c>
      <c r="X28" s="81">
        <f>P28-(P28*W28)</f>
        <v>0.79999999999999982</v>
      </c>
      <c r="Y28" s="89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BAJO</v>
      </c>
      <c r="Z28" s="70" t="str">
        <f>VLOOKUP('MATRIZ DE RIESGOS DE SST'!Y28,'TABLA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114" customHeight="1">
      <c r="A29" s="114"/>
      <c r="B29" s="114"/>
      <c r="C29" s="117"/>
      <c r="D29" s="117"/>
      <c r="E29" s="117"/>
      <c r="F29" s="117"/>
      <c r="G29" s="117"/>
      <c r="H29" s="114"/>
      <c r="I29" s="70" t="s">
        <v>389</v>
      </c>
      <c r="J29" s="106" t="s">
        <v>57</v>
      </c>
      <c r="K29" s="70" t="s">
        <v>390</v>
      </c>
      <c r="L29" s="89" t="s">
        <v>44</v>
      </c>
      <c r="M29" s="110">
        <f>VLOOKUP('MATRIZ DE RIESGOS DE SST'!L29,'MAPAS DE RIESGOS INHER Y RESID'!$E$3:$F$7,2,FALSE)</f>
        <v>2</v>
      </c>
      <c r="N29" s="89" t="s">
        <v>45</v>
      </c>
      <c r="O29" s="111">
        <f>VLOOKUP('MATRIZ DE RIESGOS DE SST'!N29,'MAPAS DE RIESGOS INHER Y RESID'!$O$3:$P$7,2,FALSE)</f>
        <v>4</v>
      </c>
      <c r="P29" s="111">
        <f t="shared" si="2"/>
        <v>8</v>
      </c>
      <c r="Q29" s="89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BAJO</v>
      </c>
      <c r="R29" s="70" t="s">
        <v>301</v>
      </c>
      <c r="S29" s="70"/>
      <c r="T29" s="70" t="s">
        <v>56</v>
      </c>
      <c r="U29" s="70"/>
      <c r="V29" s="79" t="s">
        <v>78</v>
      </c>
      <c r="W29" s="80">
        <f>VLOOKUP(V29,'MAPAS DE RIESGOS INHER Y RESID'!$E$16:$F$18,2,FALSE)</f>
        <v>0.4</v>
      </c>
      <c r="X29" s="81">
        <f>P29-(P29*W29)</f>
        <v>4.8</v>
      </c>
      <c r="Y29" s="89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BAJO</v>
      </c>
      <c r="Z29" s="70" t="str">
        <f>VLOOKUP('MATRIZ DE RIESGOS DE SST'!Y29,'TABLA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151.5" customHeight="1">
      <c r="A30" s="114"/>
      <c r="B30" s="114"/>
      <c r="C30" s="117"/>
      <c r="D30" s="117"/>
      <c r="E30" s="117"/>
      <c r="F30" s="117"/>
      <c r="G30" s="117"/>
      <c r="H30" s="114"/>
      <c r="I30" s="106" t="s">
        <v>386</v>
      </c>
      <c r="J30" s="106" t="s">
        <v>60</v>
      </c>
      <c r="K30" s="106" t="s">
        <v>61</v>
      </c>
      <c r="L30" s="89" t="s">
        <v>44</v>
      </c>
      <c r="M30" s="110">
        <f>VLOOKUP('MATRIZ DE RIESGOS DE SST'!L30,'MAPAS DE RIESGOS INHER Y RESID'!$E$3:$F$7,2,FALSE)</f>
        <v>2</v>
      </c>
      <c r="N30" s="89" t="s">
        <v>45</v>
      </c>
      <c r="O30" s="111">
        <f>VLOOKUP('MATRIZ DE RIESGOS DE SST'!N30,'MAPAS DE RIESGOS INHER Y RESID'!$O$3:$P$7,2,FALSE)</f>
        <v>4</v>
      </c>
      <c r="P30" s="111">
        <f t="shared" si="2"/>
        <v>8</v>
      </c>
      <c r="Q30" s="89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BAJO</v>
      </c>
      <c r="R30" s="101" t="s">
        <v>302</v>
      </c>
      <c r="S30" s="101"/>
      <c r="T30" s="101"/>
      <c r="U30" s="101" t="s">
        <v>62</v>
      </c>
      <c r="V30" s="79" t="s">
        <v>78</v>
      </c>
      <c r="W30" s="80">
        <f>VLOOKUP(V30,'MAPAS DE RIESGOS INHER Y RESID'!$E$16:$F$18,2,FALSE)</f>
        <v>0.4</v>
      </c>
      <c r="X30" s="81">
        <f>P30-(P30*W30)</f>
        <v>4.8</v>
      </c>
      <c r="Y30" s="89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BAJO</v>
      </c>
      <c r="Z30" s="70" t="str">
        <f>VLOOKUP('MATRIZ DE RIESGOS DE SST'!Y30,'TABLA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6" ht="177" customHeight="1">
      <c r="A31" s="114"/>
      <c r="B31" s="114"/>
      <c r="C31" s="117"/>
      <c r="D31" s="117"/>
      <c r="E31" s="117"/>
      <c r="F31" s="117"/>
      <c r="G31" s="117"/>
      <c r="H31" s="114"/>
      <c r="I31" s="106" t="s">
        <v>63</v>
      </c>
      <c r="J31" s="106" t="s">
        <v>64</v>
      </c>
      <c r="K31" s="106" t="s">
        <v>391</v>
      </c>
      <c r="L31" s="89" t="s">
        <v>44</v>
      </c>
      <c r="M31" s="110">
        <f>VLOOKUP('MATRIZ DE RIESGOS DE SST'!L31,'MAPAS DE RIESGOS INHER Y RESID'!$E$3:$F$7,2,FALSE)</f>
        <v>2</v>
      </c>
      <c r="N31" s="85" t="s">
        <v>86</v>
      </c>
      <c r="O31" s="111">
        <f>VLOOKUP('MATRIZ DE RIESGOS DE SST'!N31,'MAPAS DE RIESGOS INHER Y RESID'!$O$3:$P$7,2,FALSE)</f>
        <v>16</v>
      </c>
      <c r="P31" s="111">
        <f t="shared" si="2"/>
        <v>32</v>
      </c>
      <c r="Q31" s="89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MODERADO</v>
      </c>
      <c r="R31" s="101" t="s">
        <v>303</v>
      </c>
      <c r="S31" s="101"/>
      <c r="T31" s="101"/>
      <c r="U31" s="101" t="s">
        <v>66</v>
      </c>
      <c r="V31" s="79" t="s">
        <v>67</v>
      </c>
      <c r="W31" s="80">
        <f>VLOOKUP(V31,'MAPAS DE RIESGOS INHER Y RESID'!$E$16:$F$18,2,FALSE)</f>
        <v>0.15</v>
      </c>
      <c r="X31" s="81">
        <f>P37-(P37*W31)</f>
        <v>40.799999999999997</v>
      </c>
      <c r="Y31" s="89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MODERADO</v>
      </c>
      <c r="Z31" s="70" t="str">
        <f>VLOOKUP('MATRIZ DE RIESGOS DE SST'!Y31,'TABLA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2" spans="1:26" ht="192" customHeight="1">
      <c r="A32" s="114"/>
      <c r="B32" s="114"/>
      <c r="C32" s="117"/>
      <c r="D32" s="117"/>
      <c r="E32" s="117"/>
      <c r="F32" s="117"/>
      <c r="G32" s="117"/>
      <c r="H32" s="114"/>
      <c r="I32" s="106" t="s">
        <v>68</v>
      </c>
      <c r="J32" s="106" t="s">
        <v>69</v>
      </c>
      <c r="K32" s="106" t="s">
        <v>70</v>
      </c>
      <c r="L32" s="89" t="s">
        <v>78</v>
      </c>
      <c r="M32" s="110">
        <f>VLOOKUP('MATRIZ DE RIESGOS DE SST'!L32,'MAPAS DE RIESGOS INHER Y RESID'!$E$3:$F$7,2,FALSE)</f>
        <v>3</v>
      </c>
      <c r="N32" s="89" t="s">
        <v>86</v>
      </c>
      <c r="O32" s="111">
        <f>VLOOKUP('MATRIZ DE RIESGOS DE SST'!N32,'MAPAS DE RIESGOS INHER Y RESID'!$O$3:$P$7,2,FALSE)</f>
        <v>16</v>
      </c>
      <c r="P32" s="111">
        <f t="shared" si="2"/>
        <v>48</v>
      </c>
      <c r="Q32" s="89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101"/>
      <c r="S32" s="101" t="s">
        <v>71</v>
      </c>
      <c r="T32" s="84" t="s">
        <v>72</v>
      </c>
      <c r="U32" s="84" t="s">
        <v>73</v>
      </c>
      <c r="V32" s="79" t="s">
        <v>47</v>
      </c>
      <c r="W32" s="80">
        <f>VLOOKUP(V32,'MAPAS DE RIESGOS INHER Y RESID'!$E$16:$F$18,2,FALSE)</f>
        <v>0.9</v>
      </c>
      <c r="X32" s="81">
        <f t="shared" ref="X32:X43" si="3">P32-(P32*W32)</f>
        <v>4.7999999999999972</v>
      </c>
      <c r="Y32" s="89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BAJO</v>
      </c>
      <c r="Z32" s="70" t="str">
        <f>VLOOKUP('MATRIZ DE RIESGOS DE SST'!Y32,'TABLA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267" customHeight="1">
      <c r="A33" s="114"/>
      <c r="B33" s="114"/>
      <c r="C33" s="117"/>
      <c r="D33" s="117"/>
      <c r="E33" s="117"/>
      <c r="F33" s="117"/>
      <c r="G33" s="117"/>
      <c r="H33" s="114"/>
      <c r="I33" s="106" t="s">
        <v>74</v>
      </c>
      <c r="J33" s="106" t="s">
        <v>394</v>
      </c>
      <c r="K33" s="106" t="s">
        <v>76</v>
      </c>
      <c r="L33" s="89" t="s">
        <v>44</v>
      </c>
      <c r="M33" s="110">
        <f>VLOOKUP('MATRIZ DE RIESGOS DE SST'!L33,'MAPAS DE RIESGOS INHER Y RESID'!$E$3:$F$7,2,FALSE)</f>
        <v>2</v>
      </c>
      <c r="N33" s="85" t="s">
        <v>86</v>
      </c>
      <c r="O33" s="111">
        <f>VLOOKUP('MATRIZ DE RIESGOS DE SST'!N33,'MAPAS DE RIESGOS INHER Y RESID'!$O$3:$P$7,2,FALSE)</f>
        <v>16</v>
      </c>
      <c r="P33" s="111">
        <f t="shared" si="2"/>
        <v>32</v>
      </c>
      <c r="Q33" s="89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101"/>
      <c r="S33" s="101"/>
      <c r="T33" s="101"/>
      <c r="U33" s="101" t="s">
        <v>304</v>
      </c>
      <c r="V33" s="79" t="s">
        <v>47</v>
      </c>
      <c r="W33" s="80">
        <f>VLOOKUP(V33,'MAPAS DE RIESGOS INHER Y RESID'!$E$16:$F$18,2,FALSE)</f>
        <v>0.9</v>
      </c>
      <c r="X33" s="81">
        <f t="shared" si="3"/>
        <v>3.1999999999999993</v>
      </c>
      <c r="Y33" s="89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70" t="str">
        <f>VLOOKUP('MATRIZ DE RIESGOS DE SST'!Y33,'TABLA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6" ht="293.25" customHeight="1">
      <c r="A34" s="114"/>
      <c r="B34" s="114"/>
      <c r="C34" s="117"/>
      <c r="D34" s="117"/>
      <c r="E34" s="117"/>
      <c r="F34" s="117"/>
      <c r="G34" s="117"/>
      <c r="H34" s="114"/>
      <c r="I34" s="106" t="s">
        <v>79</v>
      </c>
      <c r="J34" s="106" t="s">
        <v>395</v>
      </c>
      <c r="K34" s="106" t="s">
        <v>396</v>
      </c>
      <c r="L34" s="89" t="s">
        <v>44</v>
      </c>
      <c r="M34" s="110">
        <f>VLOOKUP('MATRIZ DE RIESGOS DE SST'!L34,'MAPAS DE RIESGOS INHER Y RESID'!$E$3:$F$7,2,FALSE)</f>
        <v>2</v>
      </c>
      <c r="N34" s="85" t="s">
        <v>86</v>
      </c>
      <c r="O34" s="111">
        <f>VLOOKUP('MATRIZ DE RIESGOS DE SST'!N34,'MAPAS DE RIESGOS INHER Y RESID'!$O$3:$P$7,2,FALSE)</f>
        <v>16</v>
      </c>
      <c r="P34" s="111">
        <f t="shared" si="2"/>
        <v>32</v>
      </c>
      <c r="Q34" s="89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MODERADO</v>
      </c>
      <c r="R34" s="101"/>
      <c r="S34" s="101"/>
      <c r="T34" s="101"/>
      <c r="U34" s="101" t="s">
        <v>304</v>
      </c>
      <c r="V34" s="79" t="s">
        <v>47</v>
      </c>
      <c r="W34" s="80">
        <f>VLOOKUP(V34,'MAPAS DE RIESGOS INHER Y RESID'!$E$16:$F$18,2,FALSE)</f>
        <v>0.9</v>
      </c>
      <c r="X34" s="81">
        <f t="shared" si="3"/>
        <v>3.1999999999999993</v>
      </c>
      <c r="Y34" s="89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70" t="str">
        <f>VLOOKUP('MATRIZ DE RIESGOS DE SST'!Y34,'TABLA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5" spans="1:26" ht="187.5" customHeight="1">
      <c r="A35" s="114"/>
      <c r="B35" s="114"/>
      <c r="C35" s="117"/>
      <c r="D35" s="117"/>
      <c r="E35" s="117"/>
      <c r="F35" s="117"/>
      <c r="G35" s="117"/>
      <c r="H35" s="114"/>
      <c r="I35" s="106" t="s">
        <v>81</v>
      </c>
      <c r="J35" s="106" t="s">
        <v>82</v>
      </c>
      <c r="K35" s="106" t="s">
        <v>398</v>
      </c>
      <c r="L35" s="89" t="s">
        <v>44</v>
      </c>
      <c r="M35" s="110">
        <f>VLOOKUP('MATRIZ DE RIESGOS DE SST'!L35,'MAPAS DE RIESGOS INHER Y RESID'!$E$3:$F$7,2,FALSE)</f>
        <v>2</v>
      </c>
      <c r="N35" s="89" t="s">
        <v>45</v>
      </c>
      <c r="O35" s="111">
        <f>VLOOKUP('MATRIZ DE RIESGOS DE SST'!N35,'MAPAS DE RIESGOS INHER Y RESID'!$O$3:$P$7,2,FALSE)</f>
        <v>4</v>
      </c>
      <c r="P35" s="111">
        <f t="shared" si="2"/>
        <v>8</v>
      </c>
      <c r="Q35" s="89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RESID'!$J$4+#REF!),'MAPAS DE RIESGOS INHER Y RESID'!$M$4,'MAPAS DE RIESGOS INHER Y RESID'!$M$3)))</f>
        <v>BAJO</v>
      </c>
      <c r="R35" s="101" t="s">
        <v>305</v>
      </c>
      <c r="S35" s="101" t="s">
        <v>84</v>
      </c>
      <c r="T35" s="101"/>
      <c r="U35" s="101"/>
      <c r="V35" s="79" t="s">
        <v>47</v>
      </c>
      <c r="W35" s="80">
        <f>VLOOKUP(V35,'MAPAS DE RIESGOS INHER Y RESID'!$E$16:$F$18,2,FALSE)</f>
        <v>0.9</v>
      </c>
      <c r="X35" s="81">
        <f t="shared" si="3"/>
        <v>0.79999999999999982</v>
      </c>
      <c r="Y35" s="89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70" t="str">
        <f>VLOOKUP('MATRIZ DE RIESGOS DE SST'!Y35,'TABLA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131.25" customHeight="1">
      <c r="A36" s="114"/>
      <c r="B36" s="114"/>
      <c r="C36" s="117"/>
      <c r="D36" s="117"/>
      <c r="E36" s="117"/>
      <c r="F36" s="117"/>
      <c r="G36" s="117"/>
      <c r="H36" s="114"/>
      <c r="I36" s="106" t="s">
        <v>402</v>
      </c>
      <c r="J36" s="106" t="s">
        <v>400</v>
      </c>
      <c r="K36" s="106" t="s">
        <v>401</v>
      </c>
      <c r="L36" s="89" t="s">
        <v>44</v>
      </c>
      <c r="M36" s="110">
        <f>VLOOKUP('MATRIZ DE RIESGOS DE SST'!L36,'MAPAS DE RIESGOS INHER Y RESID'!$E$3:$F$7,2,FALSE)</f>
        <v>2</v>
      </c>
      <c r="N36" s="89" t="s">
        <v>86</v>
      </c>
      <c r="O36" s="111">
        <f>VLOOKUP('MATRIZ DE RIESGOS DE SST'!N36,'MAPAS DE RIESGOS INHER Y RESID'!$O$3:$P$7,2,FALSE)</f>
        <v>16</v>
      </c>
      <c r="P36" s="111">
        <f t="shared" si="2"/>
        <v>32</v>
      </c>
      <c r="Q36" s="89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MODERADO</v>
      </c>
      <c r="R36" s="101" t="s">
        <v>308</v>
      </c>
      <c r="S36" s="79"/>
      <c r="T36" s="70"/>
      <c r="U36" s="70"/>
      <c r="V36" s="79" t="s">
        <v>47</v>
      </c>
      <c r="W36" s="80">
        <f>VLOOKUP(V36,'MAPAS DE RIESGOS INHER Y RESID'!$E$16:$F$18,2,FALSE)</f>
        <v>0.9</v>
      </c>
      <c r="X36" s="81">
        <f t="shared" si="3"/>
        <v>3.1999999999999993</v>
      </c>
      <c r="Y36" s="89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BAJO</v>
      </c>
      <c r="Z36" s="70" t="str">
        <f>VLOOKUP('MATRIZ DE RIESGOS DE SST'!Y36,'TABLA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6" ht="136.5" customHeight="1">
      <c r="A37" s="114"/>
      <c r="B37" s="114"/>
      <c r="C37" s="117"/>
      <c r="D37" s="117"/>
      <c r="E37" s="117"/>
      <c r="F37" s="117"/>
      <c r="G37" s="117"/>
      <c r="H37" s="114"/>
      <c r="I37" s="106" t="s">
        <v>89</v>
      </c>
      <c r="J37" s="106" t="s">
        <v>90</v>
      </c>
      <c r="K37" s="106" t="s">
        <v>403</v>
      </c>
      <c r="L37" s="85" t="s">
        <v>78</v>
      </c>
      <c r="M37" s="110">
        <f>VLOOKUP('MATRIZ DE RIESGOS DE SST'!L37,'MAPAS DE RIESGOS INHER Y RESID'!$E$3:$F$7,2,FALSE)</f>
        <v>3</v>
      </c>
      <c r="N37" s="85" t="s">
        <v>86</v>
      </c>
      <c r="O37" s="111">
        <f>VLOOKUP('MATRIZ DE RIESGOS DE SST'!N37,'MAPAS DE RIESGOS INHER Y RESID'!$O$3:$P$7,2,FALSE)</f>
        <v>16</v>
      </c>
      <c r="P37" s="111">
        <f t="shared" si="2"/>
        <v>48</v>
      </c>
      <c r="Q37" s="85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MODERADO</v>
      </c>
      <c r="R37" s="101"/>
      <c r="S37" s="101" t="s">
        <v>310</v>
      </c>
      <c r="T37" s="70"/>
      <c r="U37" s="101" t="s">
        <v>92</v>
      </c>
      <c r="V37" s="79" t="s">
        <v>47</v>
      </c>
      <c r="W37" s="80">
        <f>VLOOKUP(V37,'MAPAS DE RIESGOS INHER Y RESID'!$E$16:$F$18,2,FALSE)</f>
        <v>0.9</v>
      </c>
      <c r="X37" s="81">
        <f t="shared" si="3"/>
        <v>4.7999999999999972</v>
      </c>
      <c r="Y37" s="89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70" t="str">
        <f>VLOOKUP('MATRIZ DE RIESGOS DE SST'!Y37,'TABLA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130.5" customHeight="1">
      <c r="A38" s="114"/>
      <c r="B38" s="114"/>
      <c r="C38" s="117"/>
      <c r="D38" s="117"/>
      <c r="E38" s="117"/>
      <c r="F38" s="117"/>
      <c r="G38" s="117"/>
      <c r="H38" s="114"/>
      <c r="I38" s="106" t="s">
        <v>93</v>
      </c>
      <c r="J38" s="106" t="s">
        <v>94</v>
      </c>
      <c r="K38" s="106" t="s">
        <v>404</v>
      </c>
      <c r="L38" s="85" t="s">
        <v>78</v>
      </c>
      <c r="M38" s="110">
        <f>VLOOKUP('MATRIZ DE RIESGOS DE SST'!L38,'MAPAS DE RIESGOS INHER Y RESID'!$E$3:$F$7,2,FALSE)</f>
        <v>3</v>
      </c>
      <c r="N38" s="85" t="s">
        <v>86</v>
      </c>
      <c r="O38" s="111">
        <f>VLOOKUP('MATRIZ DE RIESGOS DE SST'!N38,'MAPAS DE RIESGOS INHER Y RESID'!$O$3:$P$7,2,FALSE)</f>
        <v>16</v>
      </c>
      <c r="P38" s="111">
        <f t="shared" si="2"/>
        <v>48</v>
      </c>
      <c r="Q38" s="85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101"/>
      <c r="S38" s="101" t="s">
        <v>309</v>
      </c>
      <c r="T38" s="84"/>
      <c r="U38" s="101" t="s">
        <v>92</v>
      </c>
      <c r="V38" s="79" t="s">
        <v>78</v>
      </c>
      <c r="W38" s="80">
        <f>VLOOKUP(V38,'MAPAS DE RIESGOS INHER Y RESID'!$E$16:$F$18,2,FALSE)</f>
        <v>0.4</v>
      </c>
      <c r="X38" s="81">
        <f t="shared" si="3"/>
        <v>28.799999999999997</v>
      </c>
      <c r="Y38" s="89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MODERADO</v>
      </c>
      <c r="Z38" s="70" t="str">
        <f>VLOOKUP('MATRIZ DE RIESGOS DE SST'!Y38,'TABLA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9" spans="1:26" ht="155.25" customHeight="1">
      <c r="A39" s="114"/>
      <c r="B39" s="114"/>
      <c r="C39" s="117"/>
      <c r="D39" s="117"/>
      <c r="E39" s="117"/>
      <c r="F39" s="117"/>
      <c r="G39" s="117"/>
      <c r="H39" s="114"/>
      <c r="I39" s="106" t="s">
        <v>96</v>
      </c>
      <c r="J39" s="106" t="s">
        <v>97</v>
      </c>
      <c r="K39" s="106" t="s">
        <v>405</v>
      </c>
      <c r="L39" s="85" t="s">
        <v>44</v>
      </c>
      <c r="M39" s="110">
        <f>VLOOKUP('MATRIZ DE RIESGOS DE SST'!L39,'MAPAS DE RIESGOS INHER Y RESID'!$E$3:$F$7,2,FALSE)</f>
        <v>2</v>
      </c>
      <c r="N39" s="85" t="s">
        <v>45</v>
      </c>
      <c r="O39" s="111">
        <f>VLOOKUP('MATRIZ DE RIESGOS DE SST'!N39,'MAPAS DE RIESGOS INHER Y RESID'!$O$3:$P$7,2,FALSE)</f>
        <v>4</v>
      </c>
      <c r="P39" s="111">
        <f t="shared" si="2"/>
        <v>8</v>
      </c>
      <c r="Q39" s="85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BAJO</v>
      </c>
      <c r="R39" s="108"/>
      <c r="S39" s="70"/>
      <c r="T39" s="70"/>
      <c r="U39" s="101" t="s">
        <v>352</v>
      </c>
      <c r="V39" s="79" t="s">
        <v>78</v>
      </c>
      <c r="W39" s="80">
        <f>VLOOKUP(V39,'MAPAS DE RIESGOS INHER Y RESID'!$E$16:$F$18,2,FALSE)</f>
        <v>0.4</v>
      </c>
      <c r="X39" s="81">
        <f t="shared" si="3"/>
        <v>4.8</v>
      </c>
      <c r="Y39" s="89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BAJO</v>
      </c>
      <c r="Z39" s="70" t="str">
        <f>VLOOKUP('MATRIZ DE RIESGOS DE SST'!Y39,'TABLA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0" spans="1:26" ht="180.75" customHeight="1">
      <c r="A40" s="114"/>
      <c r="B40" s="114"/>
      <c r="C40" s="117"/>
      <c r="D40" s="117"/>
      <c r="E40" s="117"/>
      <c r="F40" s="117"/>
      <c r="G40" s="117"/>
      <c r="H40" s="114"/>
      <c r="I40" s="106" t="s">
        <v>99</v>
      </c>
      <c r="J40" s="106" t="s">
        <v>100</v>
      </c>
      <c r="K40" s="106" t="s">
        <v>101</v>
      </c>
      <c r="L40" s="85" t="s">
        <v>78</v>
      </c>
      <c r="M40" s="110">
        <f>VLOOKUP('MATRIZ DE RIESGOS DE SST'!L40,'MAPAS DE RIESGOS INHER Y RESID'!$E$3:$F$7,2,FALSE)</f>
        <v>3</v>
      </c>
      <c r="N40" s="85" t="s">
        <v>146</v>
      </c>
      <c r="O40" s="110">
        <f>VLOOKUP('MATRIZ DE RIESGOS DE SST'!N40,'MAPAS DE RIESGOS INHER Y RESID'!$O$3:$P$7,2,FALSE)</f>
        <v>256</v>
      </c>
      <c r="P40" s="110">
        <f>M40*O40</f>
        <v>768</v>
      </c>
      <c r="Q40" s="86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ALTO</v>
      </c>
      <c r="R40" s="104" t="s">
        <v>311</v>
      </c>
      <c r="S40" s="105"/>
      <c r="T40" s="70"/>
      <c r="U40" s="70" t="s">
        <v>312</v>
      </c>
      <c r="V40" s="79" t="s">
        <v>47</v>
      </c>
      <c r="W40" s="80">
        <f>VLOOKUP(V40,'MAPAS DE RIESGOS INHER Y RESID'!$E$16:$F$18,2,FALSE)</f>
        <v>0.9</v>
      </c>
      <c r="X40" s="81">
        <f t="shared" si="3"/>
        <v>76.799999999999955</v>
      </c>
      <c r="Y40" s="89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MODERADO</v>
      </c>
      <c r="Z40" s="70" t="str">
        <f>VLOOKUP('MATRIZ DE RIESGOS DE SST'!Y40,'TABLA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1" spans="1:26" ht="174.75" customHeight="1">
      <c r="A41" s="114"/>
      <c r="B41" s="114"/>
      <c r="C41" s="117"/>
      <c r="D41" s="117"/>
      <c r="E41" s="117"/>
      <c r="F41" s="117"/>
      <c r="G41" s="117"/>
      <c r="H41" s="114"/>
      <c r="I41" s="106" t="s">
        <v>102</v>
      </c>
      <c r="J41" s="106" t="s">
        <v>103</v>
      </c>
      <c r="K41" s="106" t="s">
        <v>411</v>
      </c>
      <c r="L41" s="89" t="s">
        <v>44</v>
      </c>
      <c r="M41" s="110">
        <f>VLOOKUP('MATRIZ DE RIESGOS DE SST'!L41,'MAPAS DE RIESGOS INHER Y RESID'!$E$3:$F$7,2,FALSE)</f>
        <v>2</v>
      </c>
      <c r="N41" s="85" t="s">
        <v>146</v>
      </c>
      <c r="O41" s="111">
        <f>VLOOKUP('MATRIZ DE RIESGOS DE SST'!N41,'MAPAS DE RIESGOS INHER Y RESID'!$O$3:$P$7,2,FALSE)</f>
        <v>256</v>
      </c>
      <c r="P41" s="111">
        <f>+M41*O41</f>
        <v>512</v>
      </c>
      <c r="Q41" s="89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ALTO</v>
      </c>
      <c r="R41" s="70"/>
      <c r="S41" s="70" t="s">
        <v>307</v>
      </c>
      <c r="T41" s="70"/>
      <c r="U41" s="70" t="s">
        <v>306</v>
      </c>
      <c r="V41" s="79" t="s">
        <v>47</v>
      </c>
      <c r="W41" s="80">
        <f>VLOOKUP(V41,'MAPAS DE RIESGOS INHER Y RESID'!$E$16:$F$18,2,FALSE)</f>
        <v>0.9</v>
      </c>
      <c r="X41" s="81">
        <f t="shared" si="3"/>
        <v>51.199999999999989</v>
      </c>
      <c r="Y41" s="89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MODERADO</v>
      </c>
      <c r="Z41" s="70" t="str">
        <f>VLOOKUP('MATRIZ DE RIESGOS DE SST'!Y41,'TABLA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2" spans="1:26" ht="149.25" customHeight="1">
      <c r="A42" s="114"/>
      <c r="B42" s="114"/>
      <c r="C42" s="117"/>
      <c r="D42" s="117"/>
      <c r="E42" s="117"/>
      <c r="F42" s="117"/>
      <c r="G42" s="117"/>
      <c r="H42" s="114"/>
      <c r="I42" s="106" t="s">
        <v>107</v>
      </c>
      <c r="J42" s="106" t="s">
        <v>108</v>
      </c>
      <c r="K42" s="106" t="s">
        <v>397</v>
      </c>
      <c r="L42" s="85" t="s">
        <v>44</v>
      </c>
      <c r="M42" s="110">
        <f>VLOOKUP('MATRIZ DE RIESGOS DE SST'!L42,'MAPAS DE RIESGOS INHER Y RESID'!$E$3:$F$7,2,FALSE)</f>
        <v>2</v>
      </c>
      <c r="N42" s="85" t="s">
        <v>86</v>
      </c>
      <c r="O42" s="111">
        <f>VLOOKUP('MATRIZ DE RIESGOS DE SST'!N42,'MAPAS DE RIESGOS INHER Y RESID'!$O$3:$P$7,2,FALSE)</f>
        <v>16</v>
      </c>
      <c r="P42" s="111">
        <f>+M42*O42</f>
        <v>32</v>
      </c>
      <c r="Q42" s="85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MODERADO</v>
      </c>
      <c r="R42" s="70"/>
      <c r="S42" s="70" t="s">
        <v>314</v>
      </c>
      <c r="T42" s="70"/>
      <c r="U42" s="101" t="s">
        <v>351</v>
      </c>
      <c r="V42" s="79" t="s">
        <v>78</v>
      </c>
      <c r="W42" s="80">
        <f>VLOOKUP(V42,'MAPAS DE RIESGOS INHER Y RESID'!$E$16:$F$18,2,FALSE)</f>
        <v>0.4</v>
      </c>
      <c r="X42" s="81">
        <f t="shared" si="3"/>
        <v>19.2</v>
      </c>
      <c r="Y42" s="85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MODERADO</v>
      </c>
      <c r="Z42" s="70" t="str">
        <f>VLOOKUP('MATRIZ DE RIESGOS DE SST'!Y42,'TABLA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3" spans="1:26" ht="172.5" customHeight="1">
      <c r="A43" s="114"/>
      <c r="B43" s="114"/>
      <c r="C43" s="117"/>
      <c r="D43" s="117"/>
      <c r="E43" s="117"/>
      <c r="F43" s="117"/>
      <c r="G43" s="117"/>
      <c r="H43" s="114"/>
      <c r="I43" s="106" t="s">
        <v>110</v>
      </c>
      <c r="J43" s="106" t="s">
        <v>111</v>
      </c>
      <c r="K43" s="106" t="s">
        <v>397</v>
      </c>
      <c r="L43" s="85" t="s">
        <v>173</v>
      </c>
      <c r="M43" s="110">
        <f>VLOOKUP('MATRIZ DE RIESGOS DE SST'!L43,'MAPAS DE RIESGOS INHER Y RESID'!$E$3:$F$7,2,FALSE)</f>
        <v>1</v>
      </c>
      <c r="N43" s="85" t="s">
        <v>86</v>
      </c>
      <c r="O43" s="111">
        <f>VLOOKUP('MATRIZ DE RIESGOS DE SST'!N43,'MAPAS DE RIESGOS INHER Y RESID'!$O$3:$P$7,2,FALSE)</f>
        <v>16</v>
      </c>
      <c r="P43" s="111">
        <f>+M43*O43</f>
        <v>16</v>
      </c>
      <c r="Q43" s="85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MODERADO</v>
      </c>
      <c r="R43" s="70"/>
      <c r="S43" s="70" t="s">
        <v>314</v>
      </c>
      <c r="T43" s="70"/>
      <c r="U43" s="101" t="s">
        <v>351</v>
      </c>
      <c r="V43" s="79" t="s">
        <v>78</v>
      </c>
      <c r="W43" s="80">
        <f>VLOOKUP(V43,'MAPAS DE RIESGOS INHER Y RESID'!$E$16:$F$18,2,FALSE)</f>
        <v>0.4</v>
      </c>
      <c r="X43" s="81">
        <f t="shared" si="3"/>
        <v>9.6</v>
      </c>
      <c r="Y43" s="85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MODERADO</v>
      </c>
      <c r="Z43" s="70" t="str">
        <f>VLOOKUP('MATRIZ DE RIESGOS DE SST'!Y43,'TABLA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4" spans="1:26" ht="234">
      <c r="A44" s="113" t="s">
        <v>358</v>
      </c>
      <c r="B44" s="113" t="s">
        <v>40</v>
      </c>
      <c r="C44" s="116"/>
      <c r="D44" s="116" t="s">
        <v>40</v>
      </c>
      <c r="E44" s="116"/>
      <c r="F44" s="116"/>
      <c r="G44" s="116"/>
      <c r="H44" s="113" t="s">
        <v>371</v>
      </c>
      <c r="I44" s="70" t="s">
        <v>41</v>
      </c>
      <c r="J44" s="106" t="s">
        <v>42</v>
      </c>
      <c r="K44" s="70" t="s">
        <v>383</v>
      </c>
      <c r="L44" s="91" t="s">
        <v>44</v>
      </c>
      <c r="M44" s="110">
        <f>VLOOKUP('MATRIZ DE RIESGOS DE SST'!L44,'MAPAS DE RIESGOS INHER Y RESID'!$E$3:$F$7,2,FALSE)</f>
        <v>2</v>
      </c>
      <c r="N44" s="91" t="s">
        <v>45</v>
      </c>
      <c r="O44" s="110">
        <f>VLOOKUP('MATRIZ DE RIESGOS DE SST'!N44,'MAPAS DE RIESGOS INHER Y RESID'!$O$3:$P$7,2,FALSE)</f>
        <v>4</v>
      </c>
      <c r="P44" s="110">
        <f>M44*O44</f>
        <v>8</v>
      </c>
      <c r="Q44" s="92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BAJO</v>
      </c>
      <c r="R44" s="20"/>
      <c r="S44" s="105"/>
      <c r="T44" s="70" t="s">
        <v>46</v>
      </c>
      <c r="U44" s="70" t="s">
        <v>298</v>
      </c>
      <c r="V44" s="79" t="s">
        <v>47</v>
      </c>
      <c r="W44" s="80">
        <f>VLOOKUP(V44,'MAPAS DE RIESGOS INHER Y RESID'!$E$16:$F$18,2,FALSE)</f>
        <v>0.9</v>
      </c>
      <c r="X44" s="81">
        <f>P44-(W44*P44)</f>
        <v>0.79999999999999982</v>
      </c>
      <c r="Y44" s="91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BAJO</v>
      </c>
      <c r="Z44" s="70" t="str">
        <f>VLOOKUP('MATRIZ DE RIESGOS DE SST'!Y44,'TABLA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26" ht="234">
      <c r="A45" s="114"/>
      <c r="B45" s="114"/>
      <c r="C45" s="117"/>
      <c r="D45" s="117"/>
      <c r="E45" s="117"/>
      <c r="F45" s="117"/>
      <c r="G45" s="117"/>
      <c r="H45" s="114"/>
      <c r="I45" s="70" t="s">
        <v>48</v>
      </c>
      <c r="J45" s="106" t="s">
        <v>49</v>
      </c>
      <c r="K45" s="70" t="s">
        <v>383</v>
      </c>
      <c r="L45" s="85" t="s">
        <v>44</v>
      </c>
      <c r="M45" s="110">
        <f>VLOOKUP('MATRIZ DE RIESGOS DE SST'!L45,'MAPAS DE RIESGOS INHER Y RESID'!$E$3:$F$7,2,FALSE)</f>
        <v>2</v>
      </c>
      <c r="N45" s="87" t="s">
        <v>86</v>
      </c>
      <c r="O45" s="110">
        <f>VLOOKUP('MATRIZ DE RIESGOS DE SST'!N45,'MAPAS DE RIESGOS INHER Y RESID'!$O$3:$P$7,2,FALSE)</f>
        <v>16</v>
      </c>
      <c r="P45" s="110">
        <f>M45*O45</f>
        <v>32</v>
      </c>
      <c r="Q45" s="86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MODERADO</v>
      </c>
      <c r="R45" s="70"/>
      <c r="S45" s="70"/>
      <c r="T45" s="70" t="s">
        <v>46</v>
      </c>
      <c r="U45" s="70" t="s">
        <v>299</v>
      </c>
      <c r="V45" s="79" t="s">
        <v>47</v>
      </c>
      <c r="W45" s="80">
        <f>VLOOKUP(V45,'MAPAS DE RIESGOS INHER Y RESID'!$E$16:$F$18,2,FALSE)</f>
        <v>0.9</v>
      </c>
      <c r="X45" s="81">
        <f>P45-(W45*P45)</f>
        <v>3.1999999999999993</v>
      </c>
      <c r="Y45" s="91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70" t="str">
        <f>VLOOKUP('MATRIZ DE RIESGOS DE SST'!Y45,'TABLA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6" ht="234">
      <c r="A46" s="114"/>
      <c r="B46" s="114"/>
      <c r="C46" s="117"/>
      <c r="D46" s="117"/>
      <c r="E46" s="117"/>
      <c r="F46" s="117"/>
      <c r="G46" s="117"/>
      <c r="H46" s="114"/>
      <c r="I46" s="70" t="s">
        <v>50</v>
      </c>
      <c r="J46" s="106" t="s">
        <v>51</v>
      </c>
      <c r="K46" s="70" t="s">
        <v>383</v>
      </c>
      <c r="L46" s="91" t="s">
        <v>44</v>
      </c>
      <c r="M46" s="110">
        <f>VLOOKUP('MATRIZ DE RIESGOS DE SST'!L46,'MAPAS DE RIESGOS INHER Y RESID'!$E$3:$F$7,2,FALSE)</f>
        <v>2</v>
      </c>
      <c r="N46" s="91" t="s">
        <v>45</v>
      </c>
      <c r="O46" s="111">
        <f>VLOOKUP('MATRIZ DE RIESGOS DE SST'!N46,'MAPAS DE RIESGOS INHER Y RESID'!$O$3:$P$7,2,FALSE)</f>
        <v>4</v>
      </c>
      <c r="P46" s="110">
        <f>M46*O46</f>
        <v>8</v>
      </c>
      <c r="Q46" s="91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BAJO</v>
      </c>
      <c r="R46" s="101" t="s">
        <v>52</v>
      </c>
      <c r="S46" s="70"/>
      <c r="T46" s="70" t="s">
        <v>46</v>
      </c>
      <c r="U46" s="70" t="s">
        <v>299</v>
      </c>
      <c r="V46" s="79" t="s">
        <v>47</v>
      </c>
      <c r="W46" s="80">
        <f>VLOOKUP(V46,'MAPAS DE RIESGOS INHER Y RESID'!$E$16:$F$18,2,FALSE)</f>
        <v>0.9</v>
      </c>
      <c r="X46" s="81">
        <f>P46-(P46*W46)</f>
        <v>0.79999999999999982</v>
      </c>
      <c r="Y46" s="91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BAJO</v>
      </c>
      <c r="Z46" s="70" t="str">
        <f>VLOOKUP('MATRIZ DE RIESGOS DE SST'!Y46,'TABLA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6" ht="234">
      <c r="A47" s="114"/>
      <c r="B47" s="114"/>
      <c r="C47" s="117"/>
      <c r="D47" s="117"/>
      <c r="E47" s="117"/>
      <c r="F47" s="117"/>
      <c r="G47" s="117"/>
      <c r="H47" s="114"/>
      <c r="I47" s="70" t="s">
        <v>53</v>
      </c>
      <c r="J47" s="106" t="s">
        <v>54</v>
      </c>
      <c r="K47" s="70" t="s">
        <v>388</v>
      </c>
      <c r="L47" s="91" t="s">
        <v>44</v>
      </c>
      <c r="M47" s="110">
        <f>VLOOKUP('MATRIZ DE RIESGOS DE SST'!L47,'MAPAS DE RIESGOS INHER Y RESID'!$E$3:$F$7,2,FALSE)</f>
        <v>2</v>
      </c>
      <c r="N47" s="91" t="s">
        <v>45</v>
      </c>
      <c r="O47" s="111">
        <f>VLOOKUP('MATRIZ DE RIESGOS DE SST'!N47,'MAPAS DE RIESGOS INHER Y RESID'!$O$3:$P$7,2,FALSE)</f>
        <v>4</v>
      </c>
      <c r="P47" s="110">
        <f t="shared" ref="P47:P58" si="4">+M47*O47</f>
        <v>8</v>
      </c>
      <c r="Q47" s="91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BAJO</v>
      </c>
      <c r="R47" s="70" t="s">
        <v>300</v>
      </c>
      <c r="S47" s="70"/>
      <c r="T47" s="70" t="s">
        <v>56</v>
      </c>
      <c r="U47" s="70"/>
      <c r="V47" s="79" t="s">
        <v>78</v>
      </c>
      <c r="W47" s="80">
        <f>VLOOKUP(V47,'MAPAS DE RIESGOS INHER Y RESID'!$E$16:$F$18,2,FALSE)</f>
        <v>0.4</v>
      </c>
      <c r="X47" s="81">
        <f>P47-(P47*W47)</f>
        <v>4.8</v>
      </c>
      <c r="Y47" s="91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70" t="str">
        <f>VLOOKUP('MATRIZ DE RIESGOS DE SST'!Y47,'TABLA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234">
      <c r="A48" s="114"/>
      <c r="B48" s="114"/>
      <c r="C48" s="117"/>
      <c r="D48" s="117"/>
      <c r="E48" s="117"/>
      <c r="F48" s="117"/>
      <c r="G48" s="117"/>
      <c r="H48" s="114"/>
      <c r="I48" s="70" t="s">
        <v>389</v>
      </c>
      <c r="J48" s="106" t="s">
        <v>57</v>
      </c>
      <c r="K48" s="70" t="s">
        <v>390</v>
      </c>
      <c r="L48" s="91" t="s">
        <v>44</v>
      </c>
      <c r="M48" s="110">
        <f>VLOOKUP('MATRIZ DE RIESGOS DE SST'!L48,'MAPAS DE RIESGOS INHER Y RESID'!$E$3:$F$7,2,FALSE)</f>
        <v>2</v>
      </c>
      <c r="N48" s="91" t="s">
        <v>45</v>
      </c>
      <c r="O48" s="111">
        <f>VLOOKUP('MATRIZ DE RIESGOS DE SST'!N48,'MAPAS DE RIESGOS INHER Y RESID'!$O$3:$P$7,2,FALSE)</f>
        <v>4</v>
      </c>
      <c r="P48" s="111">
        <f t="shared" si="4"/>
        <v>8</v>
      </c>
      <c r="Q48" s="91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BAJO</v>
      </c>
      <c r="R48" s="70" t="s">
        <v>301</v>
      </c>
      <c r="S48" s="70"/>
      <c r="T48" s="70" t="s">
        <v>56</v>
      </c>
      <c r="U48" s="70"/>
      <c r="V48" s="79" t="s">
        <v>78</v>
      </c>
      <c r="W48" s="80">
        <f>VLOOKUP(V48,'MAPAS DE RIESGOS INHER Y RESID'!$E$16:$F$18,2,FALSE)</f>
        <v>0.4</v>
      </c>
      <c r="X48" s="81">
        <f>P48-(P48*W48)</f>
        <v>4.8</v>
      </c>
      <c r="Y48" s="91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70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253.5">
      <c r="A49" s="114"/>
      <c r="B49" s="114"/>
      <c r="C49" s="117"/>
      <c r="D49" s="117"/>
      <c r="E49" s="117"/>
      <c r="F49" s="117"/>
      <c r="G49" s="117"/>
      <c r="H49" s="114"/>
      <c r="I49" s="106" t="s">
        <v>386</v>
      </c>
      <c r="J49" s="106" t="s">
        <v>60</v>
      </c>
      <c r="K49" s="106" t="s">
        <v>61</v>
      </c>
      <c r="L49" s="91" t="s">
        <v>44</v>
      </c>
      <c r="M49" s="110">
        <f>VLOOKUP('MATRIZ DE RIESGOS DE SST'!L49,'MAPAS DE RIESGOS INHER Y RESID'!$E$3:$F$7,2,FALSE)</f>
        <v>2</v>
      </c>
      <c r="N49" s="91" t="s">
        <v>45</v>
      </c>
      <c r="O49" s="111">
        <f>VLOOKUP('MATRIZ DE RIESGOS DE SST'!N49,'MAPAS DE RIESGOS INHER Y RESID'!$O$3:$P$7,2,FALSE)</f>
        <v>4</v>
      </c>
      <c r="P49" s="111">
        <f t="shared" si="4"/>
        <v>8</v>
      </c>
      <c r="Q49" s="91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BAJO</v>
      </c>
      <c r="R49" s="101" t="s">
        <v>302</v>
      </c>
      <c r="S49" s="101"/>
      <c r="T49" s="101"/>
      <c r="U49" s="101" t="s">
        <v>62</v>
      </c>
      <c r="V49" s="79" t="s">
        <v>78</v>
      </c>
      <c r="W49" s="80">
        <f>VLOOKUP(V49,'MAPAS DE RIESGOS INHER Y RESID'!$E$16:$F$18,2,FALSE)</f>
        <v>0.4</v>
      </c>
      <c r="X49" s="81">
        <f>P49-(P49*W49)</f>
        <v>4.8</v>
      </c>
      <c r="Y49" s="91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70" t="str">
        <f>VLOOKUP('MATRIZ DE RIESGOS DE SST'!Y49,'TABLA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0" spans="1:26" ht="175.5">
      <c r="A50" s="114"/>
      <c r="B50" s="114"/>
      <c r="C50" s="117"/>
      <c r="D50" s="117"/>
      <c r="E50" s="117"/>
      <c r="F50" s="117"/>
      <c r="G50" s="117"/>
      <c r="H50" s="114"/>
      <c r="I50" s="106" t="s">
        <v>63</v>
      </c>
      <c r="J50" s="106" t="s">
        <v>64</v>
      </c>
      <c r="K50" s="106" t="s">
        <v>391</v>
      </c>
      <c r="L50" s="91" t="s">
        <v>44</v>
      </c>
      <c r="M50" s="110">
        <f>VLOOKUP('MATRIZ DE RIESGOS DE SST'!L50,'MAPAS DE RIESGOS INHER Y RESID'!$E$3:$F$7,2,FALSE)</f>
        <v>2</v>
      </c>
      <c r="N50" s="85" t="s">
        <v>86</v>
      </c>
      <c r="O50" s="111">
        <f>VLOOKUP('MATRIZ DE RIESGOS DE SST'!N50,'MAPAS DE RIESGOS INHER Y RESID'!$O$3:$P$7,2,FALSE)</f>
        <v>16</v>
      </c>
      <c r="P50" s="111">
        <f t="shared" si="4"/>
        <v>32</v>
      </c>
      <c r="Q50" s="91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MODERADO</v>
      </c>
      <c r="R50" s="101" t="s">
        <v>303</v>
      </c>
      <c r="S50" s="101"/>
      <c r="T50" s="101"/>
      <c r="U50" s="101" t="s">
        <v>66</v>
      </c>
      <c r="V50" s="79" t="s">
        <v>78</v>
      </c>
      <c r="W50" s="80">
        <f>VLOOKUP(V50,'MAPAS DE RIESGOS INHER Y RESID'!$E$16:$F$18,2,FALSE)</f>
        <v>0.4</v>
      </c>
      <c r="X50" s="81">
        <f>P56-(P56*W50)</f>
        <v>28.799999999999997</v>
      </c>
      <c r="Y50" s="91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MODERADO</v>
      </c>
      <c r="Z50" s="70" t="str">
        <f>VLOOKUP('MATRIZ DE RIESGOS DE SST'!Y50,'TABLA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1" spans="1:26" ht="234">
      <c r="A51" s="114"/>
      <c r="B51" s="114"/>
      <c r="C51" s="117"/>
      <c r="D51" s="117"/>
      <c r="E51" s="117"/>
      <c r="F51" s="117"/>
      <c r="G51" s="117"/>
      <c r="H51" s="114"/>
      <c r="I51" s="106" t="s">
        <v>68</v>
      </c>
      <c r="J51" s="106" t="s">
        <v>69</v>
      </c>
      <c r="K51" s="106" t="s">
        <v>70</v>
      </c>
      <c r="L51" s="91" t="s">
        <v>78</v>
      </c>
      <c r="M51" s="110">
        <f>VLOOKUP('MATRIZ DE RIESGOS DE SST'!L51,'MAPAS DE RIESGOS INHER Y RESID'!$E$3:$F$7,2,FALSE)</f>
        <v>3</v>
      </c>
      <c r="N51" s="91" t="s">
        <v>86</v>
      </c>
      <c r="O51" s="111">
        <f>VLOOKUP('MATRIZ DE RIESGOS DE SST'!N51,'MAPAS DE RIESGOS INHER Y RESID'!$O$3:$P$7,2,FALSE)</f>
        <v>16</v>
      </c>
      <c r="P51" s="111">
        <f t="shared" si="4"/>
        <v>48</v>
      </c>
      <c r="Q51" s="91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MODERADO</v>
      </c>
      <c r="R51" s="101"/>
      <c r="S51" s="101" t="s">
        <v>71</v>
      </c>
      <c r="T51" s="84" t="s">
        <v>72</v>
      </c>
      <c r="U51" s="84" t="s">
        <v>73</v>
      </c>
      <c r="V51" s="79" t="s">
        <v>47</v>
      </c>
      <c r="W51" s="80">
        <f>VLOOKUP(V51,'MAPAS DE RIESGOS INHER Y RESID'!$E$16:$F$18,2,FALSE)</f>
        <v>0.9</v>
      </c>
      <c r="X51" s="81">
        <f t="shared" ref="X51:X62" si="5">P51-(P51*W51)</f>
        <v>4.7999999999999972</v>
      </c>
      <c r="Y51" s="91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70" t="str">
        <f>VLOOKUP('MATRIZ DE RIESGOS DE SST'!Y51,'TABLA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6" ht="273">
      <c r="A52" s="114"/>
      <c r="B52" s="114"/>
      <c r="C52" s="117"/>
      <c r="D52" s="117"/>
      <c r="E52" s="117"/>
      <c r="F52" s="117"/>
      <c r="G52" s="117"/>
      <c r="H52" s="114"/>
      <c r="I52" s="106" t="s">
        <v>74</v>
      </c>
      <c r="J52" s="106" t="s">
        <v>394</v>
      </c>
      <c r="K52" s="106" t="s">
        <v>76</v>
      </c>
      <c r="L52" s="91" t="s">
        <v>44</v>
      </c>
      <c r="M52" s="110">
        <f>VLOOKUP('MATRIZ DE RIESGOS DE SST'!L52,'MAPAS DE RIESGOS INHER Y RESID'!$E$3:$F$7,2,FALSE)</f>
        <v>2</v>
      </c>
      <c r="N52" s="85" t="s">
        <v>86</v>
      </c>
      <c r="O52" s="111">
        <f>VLOOKUP('MATRIZ DE RIESGOS DE SST'!N52,'MAPAS DE RIESGOS INHER Y RESID'!$O$3:$P$7,2,FALSE)</f>
        <v>16</v>
      </c>
      <c r="P52" s="111">
        <f t="shared" si="4"/>
        <v>32</v>
      </c>
      <c r="Q52" s="91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MODERADO</v>
      </c>
      <c r="R52" s="101"/>
      <c r="S52" s="101"/>
      <c r="T52" s="101"/>
      <c r="U52" s="101" t="s">
        <v>304</v>
      </c>
      <c r="V52" s="79" t="s">
        <v>47</v>
      </c>
      <c r="W52" s="80">
        <f>VLOOKUP(V52,'MAPAS DE RIESGOS INHER Y RESID'!$E$16:$F$18,2,FALSE)</f>
        <v>0.9</v>
      </c>
      <c r="X52" s="81">
        <f t="shared" si="5"/>
        <v>3.1999999999999993</v>
      </c>
      <c r="Y52" s="91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70" t="str">
        <f>VLOOKUP('MATRIZ DE RIESGOS DE SST'!Y52,'TABLA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26" ht="234">
      <c r="A53" s="114"/>
      <c r="B53" s="114"/>
      <c r="C53" s="117"/>
      <c r="D53" s="117"/>
      <c r="E53" s="117"/>
      <c r="F53" s="117"/>
      <c r="G53" s="117"/>
      <c r="H53" s="114"/>
      <c r="I53" s="106" t="s">
        <v>79</v>
      </c>
      <c r="J53" s="106" t="s">
        <v>395</v>
      </c>
      <c r="K53" s="106" t="s">
        <v>396</v>
      </c>
      <c r="L53" s="91" t="s">
        <v>44</v>
      </c>
      <c r="M53" s="110">
        <f>VLOOKUP('MATRIZ DE RIESGOS DE SST'!L53,'MAPAS DE RIESGOS INHER Y RESID'!$E$3:$F$7,2,FALSE)</f>
        <v>2</v>
      </c>
      <c r="N53" s="85" t="s">
        <v>86</v>
      </c>
      <c r="O53" s="111">
        <f>VLOOKUP('MATRIZ DE RIESGOS DE SST'!N53,'MAPAS DE RIESGOS INHER Y RESID'!$O$3:$P$7,2,FALSE)</f>
        <v>16</v>
      </c>
      <c r="P53" s="111">
        <f t="shared" si="4"/>
        <v>32</v>
      </c>
      <c r="Q53" s="91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MODERADO</v>
      </c>
      <c r="R53" s="101"/>
      <c r="S53" s="101"/>
      <c r="T53" s="101"/>
      <c r="U53" s="101" t="s">
        <v>304</v>
      </c>
      <c r="V53" s="79" t="s">
        <v>47</v>
      </c>
      <c r="W53" s="80">
        <f>VLOOKUP(V53,'MAPAS DE RIESGOS INHER Y RESID'!$E$16:$F$18,2,FALSE)</f>
        <v>0.9</v>
      </c>
      <c r="X53" s="81">
        <f t="shared" si="5"/>
        <v>3.1999999999999993</v>
      </c>
      <c r="Y53" s="91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BAJO</v>
      </c>
      <c r="Z53" s="70" t="str">
        <f>VLOOKUP('MATRIZ DE RIESGOS DE SST'!Y53,'TABLA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26" ht="234">
      <c r="A54" s="114"/>
      <c r="B54" s="114"/>
      <c r="C54" s="117"/>
      <c r="D54" s="117"/>
      <c r="E54" s="117"/>
      <c r="F54" s="117"/>
      <c r="G54" s="117"/>
      <c r="H54" s="114"/>
      <c r="I54" s="106" t="s">
        <v>81</v>
      </c>
      <c r="J54" s="106" t="s">
        <v>82</v>
      </c>
      <c r="K54" s="106" t="s">
        <v>398</v>
      </c>
      <c r="L54" s="91" t="s">
        <v>44</v>
      </c>
      <c r="M54" s="110">
        <f>VLOOKUP('MATRIZ DE RIESGOS DE SST'!L54,'MAPAS DE RIESGOS INHER Y RESID'!$E$3:$F$7,2,FALSE)</f>
        <v>2</v>
      </c>
      <c r="N54" s="91" t="s">
        <v>45</v>
      </c>
      <c r="O54" s="111">
        <f>VLOOKUP('MATRIZ DE RIESGOS DE SST'!N54,'MAPAS DE RIESGOS INHER Y RESID'!$O$3:$P$7,2,FALSE)</f>
        <v>4</v>
      </c>
      <c r="P54" s="111">
        <f t="shared" si="4"/>
        <v>8</v>
      </c>
      <c r="Q54" s="91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RESID'!$J$4+R218),'MAPAS DE RIESGOS INHER Y RESID'!$M$4,'MAPAS DE RIESGOS INHER Y RESID'!$M$3)))</f>
        <v>BAJO</v>
      </c>
      <c r="R54" s="101" t="s">
        <v>305</v>
      </c>
      <c r="S54" s="101" t="s">
        <v>84</v>
      </c>
      <c r="T54" s="101"/>
      <c r="U54" s="101"/>
      <c r="V54" s="79" t="s">
        <v>47</v>
      </c>
      <c r="W54" s="80">
        <f>VLOOKUP(V54,'MAPAS DE RIESGOS INHER Y RESID'!$E$16:$F$18,2,FALSE)</f>
        <v>0.9</v>
      </c>
      <c r="X54" s="81">
        <f t="shared" si="5"/>
        <v>0.79999999999999982</v>
      </c>
      <c r="Y54" s="91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BAJO</v>
      </c>
      <c r="Z54" s="70" t="str">
        <f>VLOOKUP('MATRIZ DE RIESGOS DE SST'!Y54,'TABLA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5" spans="1:26" ht="234">
      <c r="A55" s="114"/>
      <c r="B55" s="114"/>
      <c r="C55" s="117"/>
      <c r="D55" s="117"/>
      <c r="E55" s="117"/>
      <c r="F55" s="117"/>
      <c r="G55" s="117"/>
      <c r="H55" s="114"/>
      <c r="I55" s="106" t="s">
        <v>402</v>
      </c>
      <c r="J55" s="106" t="s">
        <v>400</v>
      </c>
      <c r="K55" s="106" t="s">
        <v>401</v>
      </c>
      <c r="L55" s="91" t="s">
        <v>44</v>
      </c>
      <c r="M55" s="110">
        <f>VLOOKUP('MATRIZ DE RIESGOS DE SST'!L55,'MAPAS DE RIESGOS INHER Y RESID'!$E$3:$F$7,2,FALSE)</f>
        <v>2</v>
      </c>
      <c r="N55" s="91" t="s">
        <v>86</v>
      </c>
      <c r="O55" s="111">
        <f>VLOOKUP('MATRIZ DE RIESGOS DE SST'!N55,'MAPAS DE RIESGOS INHER Y RESID'!$O$3:$P$7,2,FALSE)</f>
        <v>16</v>
      </c>
      <c r="P55" s="111">
        <f t="shared" si="4"/>
        <v>32</v>
      </c>
      <c r="Q55" s="91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MODERADO</v>
      </c>
      <c r="R55" s="101" t="s">
        <v>308</v>
      </c>
      <c r="S55" s="79"/>
      <c r="T55" s="70"/>
      <c r="U55" s="70"/>
      <c r="V55" s="79" t="s">
        <v>47</v>
      </c>
      <c r="W55" s="80">
        <f>VLOOKUP(V55,'MAPAS DE RIESGOS INHER Y RESID'!$E$16:$F$18,2,FALSE)</f>
        <v>0.9</v>
      </c>
      <c r="X55" s="81">
        <f t="shared" si="5"/>
        <v>3.1999999999999993</v>
      </c>
      <c r="Y55" s="91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BAJO</v>
      </c>
      <c r="Z55" s="70" t="str">
        <f>VLOOKUP('MATRIZ DE RIESGOS DE SST'!Y55,'TABLA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6" spans="1:26" ht="234">
      <c r="A56" s="114"/>
      <c r="B56" s="114"/>
      <c r="C56" s="117"/>
      <c r="D56" s="117"/>
      <c r="E56" s="117"/>
      <c r="F56" s="117"/>
      <c r="G56" s="117"/>
      <c r="H56" s="114"/>
      <c r="I56" s="106" t="s">
        <v>89</v>
      </c>
      <c r="J56" s="106" t="s">
        <v>90</v>
      </c>
      <c r="K56" s="106" t="s">
        <v>403</v>
      </c>
      <c r="L56" s="85" t="s">
        <v>78</v>
      </c>
      <c r="M56" s="110">
        <f>VLOOKUP('MATRIZ DE RIESGOS DE SST'!L56,'MAPAS DE RIESGOS INHER Y RESID'!$E$3:$F$7,2,FALSE)</f>
        <v>3</v>
      </c>
      <c r="N56" s="85" t="s">
        <v>86</v>
      </c>
      <c r="O56" s="111">
        <f>VLOOKUP('MATRIZ DE RIESGOS DE SST'!N56,'MAPAS DE RIESGOS INHER Y RESID'!$O$3:$P$7,2,FALSE)</f>
        <v>16</v>
      </c>
      <c r="P56" s="111">
        <f t="shared" si="4"/>
        <v>48</v>
      </c>
      <c r="Q56" s="85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MODERADO</v>
      </c>
      <c r="R56" s="101"/>
      <c r="S56" s="101" t="s">
        <v>310</v>
      </c>
      <c r="T56" s="70"/>
      <c r="U56" s="101" t="s">
        <v>92</v>
      </c>
      <c r="V56" s="79" t="s">
        <v>47</v>
      </c>
      <c r="W56" s="80">
        <f>VLOOKUP(V56,'MAPAS DE RIESGOS INHER Y RESID'!$E$16:$F$18,2,FALSE)</f>
        <v>0.9</v>
      </c>
      <c r="X56" s="81">
        <f t="shared" si="5"/>
        <v>4.7999999999999972</v>
      </c>
      <c r="Y56" s="91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BAJO</v>
      </c>
      <c r="Z56" s="70" t="str">
        <f>VLOOKUP('MATRIZ DE RIESGOS DE SST'!Y56,'TABLA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7" spans="1:26" ht="195">
      <c r="A57" s="114"/>
      <c r="B57" s="114"/>
      <c r="C57" s="117"/>
      <c r="D57" s="117"/>
      <c r="E57" s="117"/>
      <c r="F57" s="117"/>
      <c r="G57" s="117"/>
      <c r="H57" s="114"/>
      <c r="I57" s="106" t="s">
        <v>93</v>
      </c>
      <c r="J57" s="106" t="s">
        <v>94</v>
      </c>
      <c r="K57" s="106" t="s">
        <v>404</v>
      </c>
      <c r="L57" s="85" t="s">
        <v>78</v>
      </c>
      <c r="M57" s="110">
        <f>VLOOKUP('MATRIZ DE RIESGOS DE SST'!L57,'MAPAS DE RIESGOS INHER Y RESID'!$E$3:$F$7,2,FALSE)</f>
        <v>3</v>
      </c>
      <c r="N57" s="85" t="s">
        <v>86</v>
      </c>
      <c r="O57" s="111">
        <f>VLOOKUP('MATRIZ DE RIESGOS DE SST'!N57,'MAPAS DE RIESGOS INHER Y RESID'!$O$3:$P$7,2,FALSE)</f>
        <v>16</v>
      </c>
      <c r="P57" s="111">
        <f t="shared" si="4"/>
        <v>48</v>
      </c>
      <c r="Q57" s="85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MODERADO</v>
      </c>
      <c r="R57" s="101"/>
      <c r="S57" s="101" t="s">
        <v>309</v>
      </c>
      <c r="T57" s="84"/>
      <c r="U57" s="101" t="s">
        <v>345</v>
      </c>
      <c r="V57" s="79" t="s">
        <v>78</v>
      </c>
      <c r="W57" s="80">
        <f>VLOOKUP(V57,'MAPAS DE RIESGOS INHER Y RESID'!$E$16:$F$18,2,FALSE)</f>
        <v>0.4</v>
      </c>
      <c r="X57" s="81">
        <f t="shared" si="5"/>
        <v>28.799999999999997</v>
      </c>
      <c r="Y57" s="91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MODERADO</v>
      </c>
      <c r="Z57" s="70" t="str">
        <f>VLOOKUP('MATRIZ DE RIESGOS DE SST'!Y57,'TABLA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8" spans="1:26" ht="234">
      <c r="A58" s="114"/>
      <c r="B58" s="114"/>
      <c r="C58" s="117"/>
      <c r="D58" s="117"/>
      <c r="E58" s="117"/>
      <c r="F58" s="117"/>
      <c r="G58" s="117"/>
      <c r="H58" s="114"/>
      <c r="I58" s="106" t="s">
        <v>96</v>
      </c>
      <c r="J58" s="106" t="s">
        <v>97</v>
      </c>
      <c r="K58" s="106" t="s">
        <v>405</v>
      </c>
      <c r="L58" s="85" t="s">
        <v>44</v>
      </c>
      <c r="M58" s="110">
        <f>VLOOKUP('MATRIZ DE RIESGOS DE SST'!L58,'MAPAS DE RIESGOS INHER Y RESID'!$E$3:$F$7,2,FALSE)</f>
        <v>2</v>
      </c>
      <c r="N58" s="85" t="s">
        <v>45</v>
      </c>
      <c r="O58" s="111">
        <f>VLOOKUP('MATRIZ DE RIESGOS DE SST'!N58,'MAPAS DE RIESGOS INHER Y RESID'!$O$3:$P$7,2,FALSE)</f>
        <v>4</v>
      </c>
      <c r="P58" s="111">
        <f t="shared" si="4"/>
        <v>8</v>
      </c>
      <c r="Q58" s="85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BAJO</v>
      </c>
      <c r="R58" s="108"/>
      <c r="S58" s="70"/>
      <c r="T58" s="70"/>
      <c r="U58" s="101" t="s">
        <v>352</v>
      </c>
      <c r="V58" s="79" t="s">
        <v>78</v>
      </c>
      <c r="W58" s="80">
        <f>VLOOKUP(V58,'MAPAS DE RIESGOS INHER Y RESID'!$E$16:$F$18,2,FALSE)</f>
        <v>0.4</v>
      </c>
      <c r="X58" s="81">
        <f t="shared" si="5"/>
        <v>4.8</v>
      </c>
      <c r="Y58" s="91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BAJO</v>
      </c>
      <c r="Z58" s="70" t="str">
        <f>VLOOKUP('MATRIZ DE RIESGOS DE SST'!Y58,'TABLA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9" spans="1:26" ht="175.5">
      <c r="A59" s="114"/>
      <c r="B59" s="114"/>
      <c r="C59" s="117"/>
      <c r="D59" s="117"/>
      <c r="E59" s="117"/>
      <c r="F59" s="117"/>
      <c r="G59" s="117"/>
      <c r="H59" s="114"/>
      <c r="I59" s="106" t="s">
        <v>99</v>
      </c>
      <c r="J59" s="106" t="s">
        <v>100</v>
      </c>
      <c r="K59" s="106" t="s">
        <v>101</v>
      </c>
      <c r="L59" s="85" t="s">
        <v>78</v>
      </c>
      <c r="M59" s="110">
        <f>VLOOKUP('MATRIZ DE RIESGOS DE SST'!L59,'MAPAS DE RIESGOS INHER Y RESID'!$E$3:$F$7,2,FALSE)</f>
        <v>3</v>
      </c>
      <c r="N59" s="85" t="s">
        <v>146</v>
      </c>
      <c r="O59" s="110">
        <f>VLOOKUP('MATRIZ DE RIESGOS DE SST'!N59,'MAPAS DE RIESGOS INHER Y RESID'!$O$3:$P$7,2,FALSE)</f>
        <v>256</v>
      </c>
      <c r="P59" s="110">
        <f>M59*O59</f>
        <v>768</v>
      </c>
      <c r="Q59" s="86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ALTO</v>
      </c>
      <c r="R59" s="104" t="s">
        <v>311</v>
      </c>
      <c r="S59" s="105"/>
      <c r="T59" s="70"/>
      <c r="U59" s="70" t="s">
        <v>312</v>
      </c>
      <c r="V59" s="79" t="s">
        <v>47</v>
      </c>
      <c r="W59" s="80">
        <f>VLOOKUP(V59,'MAPAS DE RIESGOS INHER Y RESID'!$E$16:$F$18,2,FALSE)</f>
        <v>0.9</v>
      </c>
      <c r="X59" s="81">
        <f t="shared" si="5"/>
        <v>76.799999999999955</v>
      </c>
      <c r="Y59" s="91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MODERADO</v>
      </c>
      <c r="Z59" s="70" t="str">
        <f>VLOOKUP('MATRIZ DE RIESGOS DE SST'!Y59,'TABLA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0" spans="1:26" ht="253.5">
      <c r="A60" s="114"/>
      <c r="B60" s="114"/>
      <c r="C60" s="117"/>
      <c r="D60" s="117"/>
      <c r="E60" s="117"/>
      <c r="F60" s="117"/>
      <c r="G60" s="117"/>
      <c r="H60" s="114"/>
      <c r="I60" s="106" t="s">
        <v>102</v>
      </c>
      <c r="J60" s="106" t="s">
        <v>103</v>
      </c>
      <c r="K60" s="106" t="s">
        <v>411</v>
      </c>
      <c r="L60" s="91" t="s">
        <v>44</v>
      </c>
      <c r="M60" s="110">
        <f>VLOOKUP('MATRIZ DE RIESGOS DE SST'!L60,'MAPAS DE RIESGOS INHER Y RESID'!$E$3:$F$7,2,FALSE)</f>
        <v>2</v>
      </c>
      <c r="N60" s="85" t="s">
        <v>146</v>
      </c>
      <c r="O60" s="111">
        <f>VLOOKUP('MATRIZ DE RIESGOS DE SST'!N60,'MAPAS DE RIESGOS INHER Y RESID'!$O$3:$P$7,2,FALSE)</f>
        <v>256</v>
      </c>
      <c r="P60" s="111">
        <f>+M60*O60</f>
        <v>512</v>
      </c>
      <c r="Q60" s="91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ALTO</v>
      </c>
      <c r="R60" s="70"/>
      <c r="S60" s="70" t="s">
        <v>307</v>
      </c>
      <c r="T60" s="70"/>
      <c r="U60" s="70" t="s">
        <v>306</v>
      </c>
      <c r="V60" s="79" t="s">
        <v>47</v>
      </c>
      <c r="W60" s="80">
        <f>VLOOKUP(V60,'MAPAS DE RIESGOS INHER Y RESID'!$E$16:$F$18,2,FALSE)</f>
        <v>0.9</v>
      </c>
      <c r="X60" s="81">
        <f t="shared" si="5"/>
        <v>51.199999999999989</v>
      </c>
      <c r="Y60" s="91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MODERADO</v>
      </c>
      <c r="Z60" s="70" t="str">
        <f>VLOOKUP('MATRIZ DE RIESGOS DE SST'!Y60,'TABLA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1" spans="1:26" ht="175.5">
      <c r="A61" s="114"/>
      <c r="B61" s="114"/>
      <c r="C61" s="117"/>
      <c r="D61" s="117"/>
      <c r="E61" s="117"/>
      <c r="F61" s="117"/>
      <c r="G61" s="117"/>
      <c r="H61" s="114"/>
      <c r="I61" s="106" t="s">
        <v>107</v>
      </c>
      <c r="J61" s="106" t="s">
        <v>108</v>
      </c>
      <c r="K61" s="106" t="s">
        <v>397</v>
      </c>
      <c r="L61" s="85" t="s">
        <v>44</v>
      </c>
      <c r="M61" s="110">
        <f>VLOOKUP('MATRIZ DE RIESGOS DE SST'!L61,'MAPAS DE RIESGOS INHER Y RESID'!$E$3:$F$7,2,FALSE)</f>
        <v>2</v>
      </c>
      <c r="N61" s="85" t="s">
        <v>86</v>
      </c>
      <c r="O61" s="111">
        <f>VLOOKUP('MATRIZ DE RIESGOS DE SST'!N61,'MAPAS DE RIESGOS INHER Y RESID'!$O$3:$P$7,2,FALSE)</f>
        <v>16</v>
      </c>
      <c r="P61" s="111">
        <f>+M61*O61</f>
        <v>32</v>
      </c>
      <c r="Q61" s="85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MODERADO</v>
      </c>
      <c r="R61" s="70"/>
      <c r="S61" s="70" t="s">
        <v>314</v>
      </c>
      <c r="T61" s="70"/>
      <c r="U61" s="101" t="s">
        <v>350</v>
      </c>
      <c r="V61" s="79" t="s">
        <v>78</v>
      </c>
      <c r="W61" s="80">
        <f>VLOOKUP(V61,'MAPAS DE RIESGOS INHER Y RESID'!$E$16:$F$18,2,FALSE)</f>
        <v>0.4</v>
      </c>
      <c r="X61" s="81">
        <f t="shared" si="5"/>
        <v>19.2</v>
      </c>
      <c r="Y61" s="85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MODERADO</v>
      </c>
      <c r="Z61" s="70" t="str">
        <f>VLOOKUP('MATRIZ DE RIESGOS DE SST'!Y61,'TABLA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2" spans="1:26" ht="175.5">
      <c r="A62" s="115"/>
      <c r="B62" s="115"/>
      <c r="C62" s="118"/>
      <c r="D62" s="118"/>
      <c r="E62" s="118"/>
      <c r="F62" s="118"/>
      <c r="G62" s="118"/>
      <c r="H62" s="115"/>
      <c r="I62" s="106" t="s">
        <v>110</v>
      </c>
      <c r="J62" s="106" t="s">
        <v>111</v>
      </c>
      <c r="K62" s="106" t="s">
        <v>397</v>
      </c>
      <c r="L62" s="85" t="s">
        <v>173</v>
      </c>
      <c r="M62" s="110">
        <f>VLOOKUP('MATRIZ DE RIESGOS DE SST'!L62,'MAPAS DE RIESGOS INHER Y RESID'!$E$3:$F$7,2,FALSE)</f>
        <v>1</v>
      </c>
      <c r="N62" s="85" t="s">
        <v>86</v>
      </c>
      <c r="O62" s="111">
        <f>VLOOKUP('MATRIZ DE RIESGOS DE SST'!N62,'MAPAS DE RIESGOS INHER Y RESID'!$O$3:$P$7,2,FALSE)</f>
        <v>16</v>
      </c>
      <c r="P62" s="111">
        <f>+M62*O62</f>
        <v>16</v>
      </c>
      <c r="Q62" s="85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MODERADO</v>
      </c>
      <c r="R62" s="70"/>
      <c r="S62" s="70" t="s">
        <v>314</v>
      </c>
      <c r="T62" s="70"/>
      <c r="U62" s="101" t="s">
        <v>351</v>
      </c>
      <c r="V62" s="79" t="s">
        <v>78</v>
      </c>
      <c r="W62" s="80">
        <f>VLOOKUP(V62,'MAPAS DE RIESGOS INHER Y RESID'!$E$16:$F$18,2,FALSE)</f>
        <v>0.4</v>
      </c>
      <c r="X62" s="81">
        <f t="shared" si="5"/>
        <v>9.6</v>
      </c>
      <c r="Y62" s="85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MODERADO</v>
      </c>
      <c r="Z62" s="70" t="str">
        <f>VLOOKUP('MATRIZ DE RIESGOS DE SST'!Y62,'TABLA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3" spans="1:26" ht="234">
      <c r="A63" s="119" t="s">
        <v>355</v>
      </c>
      <c r="B63" s="143" t="s">
        <v>40</v>
      </c>
      <c r="C63" s="143"/>
      <c r="D63" s="143" t="s">
        <v>40</v>
      </c>
      <c r="E63" s="143"/>
      <c r="F63" s="143"/>
      <c r="G63" s="143"/>
      <c r="H63" s="119" t="s">
        <v>371</v>
      </c>
      <c r="I63" s="70" t="s">
        <v>41</v>
      </c>
      <c r="J63" s="106" t="s">
        <v>42</v>
      </c>
      <c r="K63" s="70" t="s">
        <v>383</v>
      </c>
      <c r="L63" s="93" t="s">
        <v>44</v>
      </c>
      <c r="M63" s="110">
        <f>VLOOKUP('MATRIZ DE RIESGOS DE SST'!L63,'MAPAS DE RIESGOS INHER Y RESID'!$E$3:$F$7,2,FALSE)</f>
        <v>2</v>
      </c>
      <c r="N63" s="93" t="s">
        <v>45</v>
      </c>
      <c r="O63" s="110">
        <f>VLOOKUP('MATRIZ DE RIESGOS DE SST'!N63,'MAPAS DE RIESGOS INHER Y RESID'!$O$3:$P$7,2,FALSE)</f>
        <v>4</v>
      </c>
      <c r="P63" s="110">
        <f>M63*O63</f>
        <v>8</v>
      </c>
      <c r="Q63" s="94" t="str">
        <f>IF(OR('MAPAS DE RIESGOS INHER Y RESID'!$G$7='MATRIZ DE RIESGOS DE SST'!P63,P63&lt;'MAPAS DE RIESGOS INHER Y RESID'!$G$3+1),'MAPAS DE RIESGOS INHER Y RESID'!$M$6,IF(OR('MAPAS DE RIESGOS INHER Y RESID'!$H$5='MATRIZ DE RIESGOS DE SST'!P63,P63&lt;'MAPAS DE RIESGOS INHER Y RESID'!$I$5+1),'MAPAS DE RIESGOS INHER Y RESID'!$M$5,IF(OR('MAPAS DE RIESGOS INHER Y RESID'!$I$4='MATRIZ DE RIESGOS DE SST'!P63,P63&lt;'MAPAS DE RIESGOS INHER Y RESID'!$J$4+1),'MAPAS DE RIESGOS INHER Y RESID'!$M$4,'MAPAS DE RIESGOS INHER Y RESID'!$M$3)))</f>
        <v>BAJO</v>
      </c>
      <c r="R63" s="20"/>
      <c r="S63" s="105"/>
      <c r="T63" s="70" t="s">
        <v>46</v>
      </c>
      <c r="U63" s="70" t="s">
        <v>298</v>
      </c>
      <c r="V63" s="79" t="s">
        <v>47</v>
      </c>
      <c r="W63" s="80">
        <f>VLOOKUP(V63,'MAPAS DE RIESGOS INHER Y RESID'!$E$16:$F$18,2,FALSE)</f>
        <v>0.9</v>
      </c>
      <c r="X63" s="81">
        <f>P63-(W63*P63)</f>
        <v>0.79999999999999982</v>
      </c>
      <c r="Y63" s="93" t="str">
        <f>IF(OR('MAPAS DE RIESGOS INHER Y RESID'!$G$18='MATRIZ DE RIESGOS DE SST'!X63,X63&lt;'MAPAS DE RIESGOS INHER Y RESID'!$G$16+1),'MAPAS DE RIESGOS INHER Y RESID'!$M$19,IF(OR('MAPAS DE RIESGOS INHER Y RESID'!$H$17='MATRIZ DE RIESGOS DE SST'!X63,X63&lt;'MAPAS DE RIESGOS INHER Y RESID'!$I$18+1),'MAPAS DE RIESGOS INHER Y RESID'!$M$18,IF(OR('MAPAS DE RIESGOS INHER Y RESID'!$I$17='MATRIZ DE RIESGOS DE SST'!X63,X63&lt;'MAPAS DE RIESGOS INHER Y RESID'!$J$17+1),'MAPAS DE RIESGOS INHER Y RESID'!$M$17,'MAPAS DE RIESGOS INHER Y RESID'!$M$16)))</f>
        <v>BAJO</v>
      </c>
      <c r="Z63" s="70" t="str">
        <f>VLOOKUP('MATRIZ DE RIESGOS DE SST'!Y63,'TABLA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4" spans="1:26" ht="234">
      <c r="A64" s="119"/>
      <c r="B64" s="143"/>
      <c r="C64" s="143"/>
      <c r="D64" s="143"/>
      <c r="E64" s="143"/>
      <c r="F64" s="143"/>
      <c r="G64" s="143"/>
      <c r="H64" s="119"/>
      <c r="I64" s="70" t="s">
        <v>48</v>
      </c>
      <c r="J64" s="106" t="s">
        <v>49</v>
      </c>
      <c r="K64" s="70" t="s">
        <v>383</v>
      </c>
      <c r="L64" s="85" t="s">
        <v>44</v>
      </c>
      <c r="M64" s="110">
        <f>VLOOKUP('MATRIZ DE RIESGOS DE SST'!L64,'MAPAS DE RIESGOS INHER Y RESID'!$E$3:$F$7,2,FALSE)</f>
        <v>2</v>
      </c>
      <c r="N64" s="87" t="s">
        <v>86</v>
      </c>
      <c r="O64" s="110">
        <f>VLOOKUP('MATRIZ DE RIESGOS DE SST'!N64,'MAPAS DE RIESGOS INHER Y RESID'!$O$3:$P$7,2,FALSE)</f>
        <v>16</v>
      </c>
      <c r="P64" s="110">
        <f>M64*O64</f>
        <v>32</v>
      </c>
      <c r="Q64" s="86" t="str">
        <f>IF(OR('MAPAS DE RIESGOS INHER Y RESID'!$G$7='MATRIZ DE RIESGOS DE SST'!P64,P64&lt;'MAPAS DE RIESGOS INHER Y RESID'!$G$3+1),'MAPAS DE RIESGOS INHER Y RESID'!$M$6,IF(OR('MAPAS DE RIESGOS INHER Y RESID'!$H$5='MATRIZ DE RIESGOS DE SST'!P64,P64&lt;'MAPAS DE RIESGOS INHER Y RESID'!$I$5+1),'MAPAS DE RIESGOS INHER Y RESID'!$M$5,IF(OR('MAPAS DE RIESGOS INHER Y RESID'!$I$4='MATRIZ DE RIESGOS DE SST'!P64,P64&lt;'MAPAS DE RIESGOS INHER Y RESID'!$J$4+1),'MAPAS DE RIESGOS INHER Y RESID'!$M$4,'MAPAS DE RIESGOS INHER Y RESID'!$M$3)))</f>
        <v>MODERADO</v>
      </c>
      <c r="R64" s="70"/>
      <c r="S64" s="70"/>
      <c r="T64" s="70" t="s">
        <v>46</v>
      </c>
      <c r="U64" s="70" t="s">
        <v>299</v>
      </c>
      <c r="V64" s="79" t="s">
        <v>47</v>
      </c>
      <c r="W64" s="80">
        <f>VLOOKUP(V64,'MAPAS DE RIESGOS INHER Y RESID'!$E$16:$F$18,2,FALSE)</f>
        <v>0.9</v>
      </c>
      <c r="X64" s="81">
        <f>P64-(W64*P64)</f>
        <v>3.1999999999999993</v>
      </c>
      <c r="Y64" s="93" t="str">
        <f>IF(OR('MAPAS DE RIESGOS INHER Y RESID'!$G$18='MATRIZ DE RIESGOS DE SST'!X64,X64&lt;'MAPAS DE RIESGOS INHER Y RESID'!$G$16+1),'MAPAS DE RIESGOS INHER Y RESID'!$M$19,IF(OR('MAPAS DE RIESGOS INHER Y RESID'!$H$17='MATRIZ DE RIESGOS DE SST'!X64,X64&lt;'MAPAS DE RIESGOS INHER Y RESID'!$I$18+1),'MAPAS DE RIESGOS INHER Y RESID'!$M$18,IF(OR('MAPAS DE RIESGOS INHER Y RESID'!$I$17='MATRIZ DE RIESGOS DE SST'!X64,X64&lt;'MAPAS DE RIESGOS INHER Y RESID'!$J$17+1),'MAPAS DE RIESGOS INHER Y RESID'!$M$17,'MAPAS DE RIESGOS INHER Y RESID'!$M$16)))</f>
        <v>BAJO</v>
      </c>
      <c r="Z64" s="70" t="str">
        <f>VLOOKUP('MATRIZ DE RIESGOS DE SST'!Y64,'TABLA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5" spans="1:26" ht="234">
      <c r="A65" s="119"/>
      <c r="B65" s="143"/>
      <c r="C65" s="143"/>
      <c r="D65" s="143"/>
      <c r="E65" s="143"/>
      <c r="F65" s="143"/>
      <c r="G65" s="143"/>
      <c r="H65" s="119"/>
      <c r="I65" s="70" t="s">
        <v>50</v>
      </c>
      <c r="J65" s="106" t="s">
        <v>51</v>
      </c>
      <c r="K65" s="70" t="s">
        <v>383</v>
      </c>
      <c r="L65" s="93" t="s">
        <v>44</v>
      </c>
      <c r="M65" s="110">
        <f>VLOOKUP('MATRIZ DE RIESGOS DE SST'!L65,'MAPAS DE RIESGOS INHER Y RESID'!$E$3:$F$7,2,FALSE)</f>
        <v>2</v>
      </c>
      <c r="N65" s="93" t="s">
        <v>45</v>
      </c>
      <c r="O65" s="111">
        <f>VLOOKUP('MATRIZ DE RIESGOS DE SST'!N65,'MAPAS DE RIESGOS INHER Y RESID'!$O$3:$P$7,2,FALSE)</f>
        <v>4</v>
      </c>
      <c r="P65" s="110">
        <f>M65*O65</f>
        <v>8</v>
      </c>
      <c r="Q65" s="93" t="str">
        <f>IF(OR('MAPAS DE RIESGOS INHER Y RESID'!$G$7='MATRIZ DE RIESGOS DE SST'!P65,P65&lt;'MAPAS DE RIESGOS INHER Y RESID'!$G$3+1),'MAPAS DE RIESGOS INHER Y RESID'!$M$6,IF(OR('MAPAS DE RIESGOS INHER Y RESID'!$H$5='MATRIZ DE RIESGOS DE SST'!P65,P65&lt;'MAPAS DE RIESGOS INHER Y RESID'!$I$5+1),'MAPAS DE RIESGOS INHER Y RESID'!$M$5,IF(OR('MAPAS DE RIESGOS INHER Y RESID'!$I$4='MATRIZ DE RIESGOS DE SST'!P65,P65&lt;'MAPAS DE RIESGOS INHER Y RESID'!$J$4+1),'MAPAS DE RIESGOS INHER Y RESID'!$M$4,'MAPAS DE RIESGOS INHER Y RESID'!$M$3)))</f>
        <v>BAJO</v>
      </c>
      <c r="R65" s="101" t="s">
        <v>52</v>
      </c>
      <c r="S65" s="70"/>
      <c r="T65" s="70" t="s">
        <v>46</v>
      </c>
      <c r="U65" s="70" t="s">
        <v>299</v>
      </c>
      <c r="V65" s="79" t="s">
        <v>47</v>
      </c>
      <c r="W65" s="80">
        <f>VLOOKUP(V65,'MAPAS DE RIESGOS INHER Y RESID'!$E$16:$F$18,2,FALSE)</f>
        <v>0.9</v>
      </c>
      <c r="X65" s="81">
        <f>P65-(P65*W65)</f>
        <v>0.79999999999999982</v>
      </c>
      <c r="Y65" s="93" t="str">
        <f>IF(OR('MAPAS DE RIESGOS INHER Y RESID'!$G$18='MATRIZ DE RIESGOS DE SST'!X65,X65&lt;'MAPAS DE RIESGOS INHER Y RESID'!$G$16+1),'MAPAS DE RIESGOS INHER Y RESID'!$M$19,IF(OR('MAPAS DE RIESGOS INHER Y RESID'!$H$17='MATRIZ DE RIESGOS DE SST'!X65,X65&lt;'MAPAS DE RIESGOS INHER Y RESID'!$I$18+1),'MAPAS DE RIESGOS INHER Y RESID'!$M$18,IF(OR('MAPAS DE RIESGOS INHER Y RESID'!$I$17='MATRIZ DE RIESGOS DE SST'!X65,X65&lt;'MAPAS DE RIESGOS INHER Y RESID'!$J$17+1),'MAPAS DE RIESGOS INHER Y RESID'!$M$17,'MAPAS DE RIESGOS INHER Y RESID'!$M$16)))</f>
        <v>BAJO</v>
      </c>
      <c r="Z65" s="70" t="str">
        <f>VLOOKUP('MATRIZ DE RIESGOS DE SST'!Y65,'TABLA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6" spans="1:26" ht="234">
      <c r="A66" s="119"/>
      <c r="B66" s="143"/>
      <c r="C66" s="143"/>
      <c r="D66" s="143"/>
      <c r="E66" s="143"/>
      <c r="F66" s="143"/>
      <c r="G66" s="143"/>
      <c r="H66" s="119"/>
      <c r="I66" s="70" t="s">
        <v>53</v>
      </c>
      <c r="J66" s="106" t="s">
        <v>54</v>
      </c>
      <c r="K66" s="70" t="s">
        <v>388</v>
      </c>
      <c r="L66" s="93" t="s">
        <v>44</v>
      </c>
      <c r="M66" s="110">
        <f>VLOOKUP('MATRIZ DE RIESGOS DE SST'!L66,'MAPAS DE RIESGOS INHER Y RESID'!$E$3:$F$7,2,FALSE)</f>
        <v>2</v>
      </c>
      <c r="N66" s="93" t="s">
        <v>45</v>
      </c>
      <c r="O66" s="111">
        <f>VLOOKUP('MATRIZ DE RIESGOS DE SST'!N66,'MAPAS DE RIESGOS INHER Y RESID'!$O$3:$P$7,2,FALSE)</f>
        <v>4</v>
      </c>
      <c r="P66" s="110">
        <f t="shared" ref="P66:P77" si="6">+M66*O66</f>
        <v>8</v>
      </c>
      <c r="Q66" s="93" t="str">
        <f>IF(OR('MAPAS DE RIESGOS INHER Y RESID'!$G$7='MATRIZ DE RIESGOS DE SST'!P66,P66&lt;'MAPAS DE RIESGOS INHER Y RESID'!$G$3+1),'MAPAS DE RIESGOS INHER Y RESID'!$M$6,IF(OR('MAPAS DE RIESGOS INHER Y RESID'!$H$5='MATRIZ DE RIESGOS DE SST'!P66,P66&lt;'MAPAS DE RIESGOS INHER Y RESID'!$I$5+1),'MAPAS DE RIESGOS INHER Y RESID'!$M$5,IF(OR('MAPAS DE RIESGOS INHER Y RESID'!$I$4='MATRIZ DE RIESGOS DE SST'!P66,P66&lt;'MAPAS DE RIESGOS INHER Y RESID'!$J$4+1),'MAPAS DE RIESGOS INHER Y RESID'!$M$4,'MAPAS DE RIESGOS INHER Y RESID'!$M$3)))</f>
        <v>BAJO</v>
      </c>
      <c r="R66" s="70" t="s">
        <v>300</v>
      </c>
      <c r="S66" s="70"/>
      <c r="T66" s="70" t="s">
        <v>56</v>
      </c>
      <c r="U66" s="70"/>
      <c r="V66" s="79" t="s">
        <v>78</v>
      </c>
      <c r="W66" s="80">
        <f>VLOOKUP(V66,'MAPAS DE RIESGOS INHER Y RESID'!$E$16:$F$18,2,FALSE)</f>
        <v>0.4</v>
      </c>
      <c r="X66" s="81">
        <f>P66-(P66*W66)</f>
        <v>4.8</v>
      </c>
      <c r="Y66" s="93" t="str">
        <f>IF(OR('MAPAS DE RIESGOS INHER Y RESID'!$G$18='MATRIZ DE RIESGOS DE SST'!X66,X66&lt;'MAPAS DE RIESGOS INHER Y RESID'!$G$16+1),'MAPAS DE RIESGOS INHER Y RESID'!$M$19,IF(OR('MAPAS DE RIESGOS INHER Y RESID'!$H$17='MATRIZ DE RIESGOS DE SST'!X66,X66&lt;'MAPAS DE RIESGOS INHER Y RESID'!$I$18+1),'MAPAS DE RIESGOS INHER Y RESID'!$M$18,IF(OR('MAPAS DE RIESGOS INHER Y RESID'!$I$17='MATRIZ DE RIESGOS DE SST'!X66,X66&lt;'MAPAS DE RIESGOS INHER Y RESID'!$J$17+1),'MAPAS DE RIESGOS INHER Y RESID'!$M$17,'MAPAS DE RIESGOS INHER Y RESID'!$M$16)))</f>
        <v>BAJO</v>
      </c>
      <c r="Z66" s="70" t="str">
        <f>VLOOKUP('MATRIZ DE RIESGOS DE SST'!Y66,'TABLA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7" spans="1:26" ht="234">
      <c r="A67" s="119"/>
      <c r="B67" s="143"/>
      <c r="C67" s="143"/>
      <c r="D67" s="143"/>
      <c r="E67" s="143"/>
      <c r="F67" s="143"/>
      <c r="G67" s="143"/>
      <c r="H67" s="119"/>
      <c r="I67" s="70" t="s">
        <v>389</v>
      </c>
      <c r="J67" s="106" t="s">
        <v>57</v>
      </c>
      <c r="K67" s="70" t="s">
        <v>390</v>
      </c>
      <c r="L67" s="93" t="s">
        <v>44</v>
      </c>
      <c r="M67" s="110">
        <f>VLOOKUP('MATRIZ DE RIESGOS DE SST'!L67,'MAPAS DE RIESGOS INHER Y RESID'!$E$3:$F$7,2,FALSE)</f>
        <v>2</v>
      </c>
      <c r="N67" s="93" t="s">
        <v>45</v>
      </c>
      <c r="O67" s="111">
        <f>VLOOKUP('MATRIZ DE RIESGOS DE SST'!N67,'MAPAS DE RIESGOS INHER Y RESID'!$O$3:$P$7,2,FALSE)</f>
        <v>4</v>
      </c>
      <c r="P67" s="111">
        <f t="shared" si="6"/>
        <v>8</v>
      </c>
      <c r="Q67" s="93" t="str">
        <f>IF(OR('MAPAS DE RIESGOS INHER Y RESID'!$G$7='MATRIZ DE RIESGOS DE SST'!P67,P67&lt;'MAPAS DE RIESGOS INHER Y RESID'!$G$3+1),'MAPAS DE RIESGOS INHER Y RESID'!$M$6,IF(OR('MAPAS DE RIESGOS INHER Y RESID'!$H$5='MATRIZ DE RIESGOS DE SST'!P67,P67&lt;'MAPAS DE RIESGOS INHER Y RESID'!$I$5+1),'MAPAS DE RIESGOS INHER Y RESID'!$M$5,IF(OR('MAPAS DE RIESGOS INHER Y RESID'!$I$4='MATRIZ DE RIESGOS DE SST'!P67,P67&lt;'MAPAS DE RIESGOS INHER Y RESID'!$J$4+1),'MAPAS DE RIESGOS INHER Y RESID'!$M$4,'MAPAS DE RIESGOS INHER Y RESID'!$M$3)))</f>
        <v>BAJO</v>
      </c>
      <c r="R67" s="70" t="s">
        <v>301</v>
      </c>
      <c r="S67" s="70"/>
      <c r="T67" s="70" t="s">
        <v>56</v>
      </c>
      <c r="U67" s="70"/>
      <c r="V67" s="79" t="s">
        <v>78</v>
      </c>
      <c r="W67" s="80">
        <f>VLOOKUP(V67,'MAPAS DE RIESGOS INHER Y RESID'!$E$16:$F$18,2,FALSE)</f>
        <v>0.4</v>
      </c>
      <c r="X67" s="81">
        <f>P67-(P67*W67)</f>
        <v>4.8</v>
      </c>
      <c r="Y67" s="93" t="str">
        <f>IF(OR('MAPAS DE RIESGOS INHER Y RESID'!$G$18='MATRIZ DE RIESGOS DE SST'!X67,X67&lt;'MAPAS DE RIESGOS INHER Y RESID'!$G$16+1),'MAPAS DE RIESGOS INHER Y RESID'!$M$19,IF(OR('MAPAS DE RIESGOS INHER Y RESID'!$H$17='MATRIZ DE RIESGOS DE SST'!X67,X67&lt;'MAPAS DE RIESGOS INHER Y RESID'!$I$18+1),'MAPAS DE RIESGOS INHER Y RESID'!$M$18,IF(OR('MAPAS DE RIESGOS INHER Y RESID'!$I$17='MATRIZ DE RIESGOS DE SST'!X67,X67&lt;'MAPAS DE RIESGOS INHER Y RESID'!$J$17+1),'MAPAS DE RIESGOS INHER Y RESID'!$M$17,'MAPAS DE RIESGOS INHER Y RESID'!$M$16)))</f>
        <v>BAJO</v>
      </c>
      <c r="Z67" s="70" t="str">
        <f>VLOOKUP('MATRIZ DE RIESGOS DE SST'!Y67,'TABLA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8" spans="1:26" ht="253.5">
      <c r="A68" s="119"/>
      <c r="B68" s="143"/>
      <c r="C68" s="143"/>
      <c r="D68" s="143"/>
      <c r="E68" s="143"/>
      <c r="F68" s="143"/>
      <c r="G68" s="143"/>
      <c r="H68" s="119"/>
      <c r="I68" s="106" t="s">
        <v>386</v>
      </c>
      <c r="J68" s="106" t="s">
        <v>60</v>
      </c>
      <c r="K68" s="106" t="s">
        <v>61</v>
      </c>
      <c r="L68" s="93" t="s">
        <v>44</v>
      </c>
      <c r="M68" s="110">
        <f>VLOOKUP('MATRIZ DE RIESGOS DE SST'!L68,'MAPAS DE RIESGOS INHER Y RESID'!$E$3:$F$7,2,FALSE)</f>
        <v>2</v>
      </c>
      <c r="N68" s="93" t="s">
        <v>45</v>
      </c>
      <c r="O68" s="111">
        <f>VLOOKUP('MATRIZ DE RIESGOS DE SST'!N68,'MAPAS DE RIESGOS INHER Y RESID'!$O$3:$P$7,2,FALSE)</f>
        <v>4</v>
      </c>
      <c r="P68" s="111">
        <f t="shared" si="6"/>
        <v>8</v>
      </c>
      <c r="Q68" s="93" t="str">
        <f>IF(OR('MAPAS DE RIESGOS INHER Y RESID'!$G$7='MATRIZ DE RIESGOS DE SST'!P68,P68&lt;'MAPAS DE RIESGOS INHER Y RESID'!$G$3+1),'MAPAS DE RIESGOS INHER Y RESID'!$M$6,IF(OR('MAPAS DE RIESGOS INHER Y RESID'!$H$5='MATRIZ DE RIESGOS DE SST'!P68,P68&lt;'MAPAS DE RIESGOS INHER Y RESID'!$I$5+1),'MAPAS DE RIESGOS INHER Y RESID'!$M$5,IF(OR('MAPAS DE RIESGOS INHER Y RESID'!$I$4='MATRIZ DE RIESGOS DE SST'!P68,P68&lt;'MAPAS DE RIESGOS INHER Y RESID'!$J$4+1),'MAPAS DE RIESGOS INHER Y RESID'!$M$4,'MAPAS DE RIESGOS INHER Y RESID'!$M$3)))</f>
        <v>BAJO</v>
      </c>
      <c r="R68" s="101" t="s">
        <v>302</v>
      </c>
      <c r="S68" s="101"/>
      <c r="T68" s="101"/>
      <c r="U68" s="101" t="s">
        <v>62</v>
      </c>
      <c r="V68" s="79" t="s">
        <v>78</v>
      </c>
      <c r="W68" s="80">
        <f>VLOOKUP(V68,'MAPAS DE RIESGOS INHER Y RESID'!$E$16:$F$18,2,FALSE)</f>
        <v>0.4</v>
      </c>
      <c r="X68" s="81">
        <f>P68-(P68*W68)</f>
        <v>4.8</v>
      </c>
      <c r="Y68" s="93" t="str">
        <f>IF(OR('MAPAS DE RIESGOS INHER Y RESID'!$G$18='MATRIZ DE RIESGOS DE SST'!X68,X68&lt;'MAPAS DE RIESGOS INHER Y RESID'!$G$16+1),'MAPAS DE RIESGOS INHER Y RESID'!$M$19,IF(OR('MAPAS DE RIESGOS INHER Y RESID'!$H$17='MATRIZ DE RIESGOS DE SST'!X68,X68&lt;'MAPAS DE RIESGOS INHER Y RESID'!$I$18+1),'MAPAS DE RIESGOS INHER Y RESID'!$M$18,IF(OR('MAPAS DE RIESGOS INHER Y RESID'!$I$17='MATRIZ DE RIESGOS DE SST'!X68,X68&lt;'MAPAS DE RIESGOS INHER Y RESID'!$J$17+1),'MAPAS DE RIESGOS INHER Y RESID'!$M$17,'MAPAS DE RIESGOS INHER Y RESID'!$M$16)))</f>
        <v>BAJO</v>
      </c>
      <c r="Z68" s="70" t="str">
        <f>VLOOKUP('MATRIZ DE RIESGOS DE SST'!Y68,'TABLA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9" spans="1:26" ht="175.5">
      <c r="A69" s="119"/>
      <c r="B69" s="143"/>
      <c r="C69" s="143"/>
      <c r="D69" s="143"/>
      <c r="E69" s="143"/>
      <c r="F69" s="143"/>
      <c r="G69" s="143"/>
      <c r="H69" s="119"/>
      <c r="I69" s="106" t="s">
        <v>63</v>
      </c>
      <c r="J69" s="106" t="s">
        <v>64</v>
      </c>
      <c r="K69" s="106" t="s">
        <v>391</v>
      </c>
      <c r="L69" s="93" t="s">
        <v>44</v>
      </c>
      <c r="M69" s="110">
        <f>VLOOKUP('MATRIZ DE RIESGOS DE SST'!L69,'MAPAS DE RIESGOS INHER Y RESID'!$E$3:$F$7,2,FALSE)</f>
        <v>2</v>
      </c>
      <c r="N69" s="85" t="s">
        <v>86</v>
      </c>
      <c r="O69" s="111">
        <f>VLOOKUP('MATRIZ DE RIESGOS DE SST'!N69,'MAPAS DE RIESGOS INHER Y RESID'!$O$3:$P$7,2,FALSE)</f>
        <v>16</v>
      </c>
      <c r="P69" s="111">
        <f t="shared" si="6"/>
        <v>32</v>
      </c>
      <c r="Q69" s="93" t="str">
        <f>IF(OR('MAPAS DE RIESGOS INHER Y RESID'!$G$7='MATRIZ DE RIESGOS DE SST'!P69,P69&lt;'MAPAS DE RIESGOS INHER Y RESID'!$G$3+1),'MAPAS DE RIESGOS INHER Y RESID'!$M$6,IF(OR('MAPAS DE RIESGOS INHER Y RESID'!$H$5='MATRIZ DE RIESGOS DE SST'!P69,P69&lt;'MAPAS DE RIESGOS INHER Y RESID'!$I$5+1),'MAPAS DE RIESGOS INHER Y RESID'!$M$5,IF(OR('MAPAS DE RIESGOS INHER Y RESID'!$I$4='MATRIZ DE RIESGOS DE SST'!P69,P69&lt;'MAPAS DE RIESGOS INHER Y RESID'!$J$4+1),'MAPAS DE RIESGOS INHER Y RESID'!$M$4,'MAPAS DE RIESGOS INHER Y RESID'!$M$3)))</f>
        <v>MODERADO</v>
      </c>
      <c r="R69" s="101" t="s">
        <v>303</v>
      </c>
      <c r="S69" s="101"/>
      <c r="T69" s="101"/>
      <c r="U69" s="101" t="s">
        <v>66</v>
      </c>
      <c r="V69" s="79" t="s">
        <v>78</v>
      </c>
      <c r="W69" s="80">
        <f>VLOOKUP(V69,'MAPAS DE RIESGOS INHER Y RESID'!$E$16:$F$18,2,FALSE)</f>
        <v>0.4</v>
      </c>
      <c r="X69" s="81">
        <f>P69-(W69*P69)</f>
        <v>19.2</v>
      </c>
      <c r="Y69" s="96" t="str">
        <f>IF(OR('MAPAS DE RIESGOS INHER Y RESID'!$G$18='MATRIZ DE RIESGOS DE SST'!X69,X69&lt;'MAPAS DE RIESGOS INHER Y RESID'!$G$16+1),'MAPAS DE RIESGOS INHER Y RESID'!$M$19,IF(OR('MAPAS DE RIESGOS INHER Y RESID'!$H$17='MATRIZ DE RIESGOS DE SST'!X69,X69&lt;'MAPAS DE RIESGOS INHER Y RESID'!$I$18+1),'MAPAS DE RIESGOS INHER Y RESID'!$M$18,IF(OR('MAPAS DE RIESGOS INHER Y RESID'!$I$17='MATRIZ DE RIESGOS DE SST'!X69,X69&lt;'MAPAS DE RIESGOS INHER Y RESID'!$J$17+1),'MAPAS DE RIESGOS INHER Y RESID'!$M$17,'MAPAS DE RIESGOS INHER Y RESID'!$M$16)))</f>
        <v>MODERADO</v>
      </c>
      <c r="Z69" s="70" t="str">
        <f>VLOOKUP('MATRIZ DE RIESGOS DE SST'!Y69,'TABLA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0" spans="1:26" ht="234">
      <c r="A70" s="119"/>
      <c r="B70" s="143"/>
      <c r="C70" s="143"/>
      <c r="D70" s="143"/>
      <c r="E70" s="143"/>
      <c r="F70" s="143"/>
      <c r="G70" s="143"/>
      <c r="H70" s="119"/>
      <c r="I70" s="106" t="s">
        <v>68</v>
      </c>
      <c r="J70" s="106" t="s">
        <v>69</v>
      </c>
      <c r="K70" s="106" t="s">
        <v>70</v>
      </c>
      <c r="L70" s="93" t="s">
        <v>78</v>
      </c>
      <c r="M70" s="110">
        <f>VLOOKUP('MATRIZ DE RIESGOS DE SST'!L70,'MAPAS DE RIESGOS INHER Y RESID'!$E$3:$F$7,2,FALSE)</f>
        <v>3</v>
      </c>
      <c r="N70" s="93" t="s">
        <v>86</v>
      </c>
      <c r="O70" s="111">
        <f>VLOOKUP('MATRIZ DE RIESGOS DE SST'!N70,'MAPAS DE RIESGOS INHER Y RESID'!$O$3:$P$7,2,FALSE)</f>
        <v>16</v>
      </c>
      <c r="P70" s="111">
        <f t="shared" si="6"/>
        <v>48</v>
      </c>
      <c r="Q70" s="93" t="str">
        <f>IF(OR('MAPAS DE RIESGOS INHER Y RESID'!$G$7='MATRIZ DE RIESGOS DE SST'!P70,P70&lt;'MAPAS DE RIESGOS INHER Y RESID'!$G$3+1),'MAPAS DE RIESGOS INHER Y RESID'!$M$6,IF(OR('MAPAS DE RIESGOS INHER Y RESID'!$H$5='MATRIZ DE RIESGOS DE SST'!P70,P70&lt;'MAPAS DE RIESGOS INHER Y RESID'!$I$5+1),'MAPAS DE RIESGOS INHER Y RESID'!$M$5,IF(OR('MAPAS DE RIESGOS INHER Y RESID'!$I$4='MATRIZ DE RIESGOS DE SST'!P70,P70&lt;'MAPAS DE RIESGOS INHER Y RESID'!$J$4+1),'MAPAS DE RIESGOS INHER Y RESID'!$M$4,'MAPAS DE RIESGOS INHER Y RESID'!$M$3)))</f>
        <v>MODERADO</v>
      </c>
      <c r="R70" s="101"/>
      <c r="S70" s="101" t="s">
        <v>71</v>
      </c>
      <c r="T70" s="84" t="s">
        <v>72</v>
      </c>
      <c r="U70" s="84" t="s">
        <v>73</v>
      </c>
      <c r="V70" s="79" t="s">
        <v>47</v>
      </c>
      <c r="W70" s="80">
        <f>VLOOKUP(V70,'MAPAS DE RIESGOS INHER Y RESID'!$E$16:$F$18,2,FALSE)</f>
        <v>0.9</v>
      </c>
      <c r="X70" s="81">
        <f t="shared" ref="X70:X81" si="7">P70-(P70*W70)</f>
        <v>4.7999999999999972</v>
      </c>
      <c r="Y70" s="93" t="str">
        <f>IF(OR('MAPAS DE RIESGOS INHER Y RESID'!$G$18='MATRIZ DE RIESGOS DE SST'!X70,X70&lt;'MAPAS DE RIESGOS INHER Y RESID'!$G$16+1),'MAPAS DE RIESGOS INHER Y RESID'!$M$19,IF(OR('MAPAS DE RIESGOS INHER Y RESID'!$H$17='MATRIZ DE RIESGOS DE SST'!X70,X70&lt;'MAPAS DE RIESGOS INHER Y RESID'!$I$18+1),'MAPAS DE RIESGOS INHER Y RESID'!$M$18,IF(OR('MAPAS DE RIESGOS INHER Y RESID'!$I$17='MATRIZ DE RIESGOS DE SST'!X70,X70&lt;'MAPAS DE RIESGOS INHER Y RESID'!$J$17+1),'MAPAS DE RIESGOS INHER Y RESID'!$M$17,'MAPAS DE RIESGOS INHER Y RESID'!$M$16)))</f>
        <v>BAJO</v>
      </c>
      <c r="Z70" s="70" t="str">
        <f>VLOOKUP('MATRIZ DE RIESGOS DE SST'!Y70,'TABLA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1" spans="1:26" ht="273">
      <c r="A71" s="119"/>
      <c r="B71" s="143"/>
      <c r="C71" s="143"/>
      <c r="D71" s="143"/>
      <c r="E71" s="143"/>
      <c r="F71" s="143"/>
      <c r="G71" s="143"/>
      <c r="H71" s="119"/>
      <c r="I71" s="106" t="s">
        <v>74</v>
      </c>
      <c r="J71" s="106" t="s">
        <v>394</v>
      </c>
      <c r="K71" s="106" t="s">
        <v>76</v>
      </c>
      <c r="L71" s="93" t="s">
        <v>44</v>
      </c>
      <c r="M71" s="110">
        <f>VLOOKUP('MATRIZ DE RIESGOS DE SST'!L71,'MAPAS DE RIESGOS INHER Y RESID'!$E$3:$F$7,2,FALSE)</f>
        <v>2</v>
      </c>
      <c r="N71" s="85" t="s">
        <v>86</v>
      </c>
      <c r="O71" s="111">
        <f>VLOOKUP('MATRIZ DE RIESGOS DE SST'!N71,'MAPAS DE RIESGOS INHER Y RESID'!$O$3:$P$7,2,FALSE)</f>
        <v>16</v>
      </c>
      <c r="P71" s="111">
        <f t="shared" si="6"/>
        <v>32</v>
      </c>
      <c r="Q71" s="93" t="str">
        <f>IF(OR('MAPAS DE RIESGOS INHER Y RESID'!$G$7='MATRIZ DE RIESGOS DE SST'!P71,P71&lt;'MAPAS DE RIESGOS INHER Y RESID'!$G$3+1),'MAPAS DE RIESGOS INHER Y RESID'!$M$6,IF(OR('MAPAS DE RIESGOS INHER Y RESID'!$H$5='MATRIZ DE RIESGOS DE SST'!P71,P71&lt;'MAPAS DE RIESGOS INHER Y RESID'!$I$5+1),'MAPAS DE RIESGOS INHER Y RESID'!$M$5,IF(OR('MAPAS DE RIESGOS INHER Y RESID'!$I$4='MATRIZ DE RIESGOS DE SST'!P71,P71&lt;'MAPAS DE RIESGOS INHER Y RESID'!$J$4+1),'MAPAS DE RIESGOS INHER Y RESID'!$M$4,'MAPAS DE RIESGOS INHER Y RESID'!$M$3)))</f>
        <v>MODERADO</v>
      </c>
      <c r="R71" s="101"/>
      <c r="S71" s="101"/>
      <c r="T71" s="101"/>
      <c r="U71" s="101" t="s">
        <v>304</v>
      </c>
      <c r="V71" s="79" t="s">
        <v>47</v>
      </c>
      <c r="W71" s="80">
        <f>VLOOKUP(V71,'MAPAS DE RIESGOS INHER Y RESID'!$E$16:$F$18,2,FALSE)</f>
        <v>0.9</v>
      </c>
      <c r="X71" s="81">
        <f t="shared" si="7"/>
        <v>3.1999999999999993</v>
      </c>
      <c r="Y71" s="93" t="str">
        <f>IF(OR('MAPAS DE RIESGOS INHER Y RESID'!$G$18='MATRIZ DE RIESGOS DE SST'!X71,X71&lt;'MAPAS DE RIESGOS INHER Y RESID'!$G$16+1),'MAPAS DE RIESGOS INHER Y RESID'!$M$19,IF(OR('MAPAS DE RIESGOS INHER Y RESID'!$H$17='MATRIZ DE RIESGOS DE SST'!X71,X71&lt;'MAPAS DE RIESGOS INHER Y RESID'!$I$18+1),'MAPAS DE RIESGOS INHER Y RESID'!$M$18,IF(OR('MAPAS DE RIESGOS INHER Y RESID'!$I$17='MATRIZ DE RIESGOS DE SST'!X71,X71&lt;'MAPAS DE RIESGOS INHER Y RESID'!$J$17+1),'MAPAS DE RIESGOS INHER Y RESID'!$M$17,'MAPAS DE RIESGOS INHER Y RESID'!$M$16)))</f>
        <v>BAJO</v>
      </c>
      <c r="Z71" s="70" t="str">
        <f>VLOOKUP('MATRIZ DE RIESGOS DE SST'!Y71,'TABLA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2" spans="1:26" ht="234">
      <c r="A72" s="119"/>
      <c r="B72" s="143"/>
      <c r="C72" s="143"/>
      <c r="D72" s="143"/>
      <c r="E72" s="143"/>
      <c r="F72" s="143"/>
      <c r="G72" s="143"/>
      <c r="H72" s="119"/>
      <c r="I72" s="106" t="s">
        <v>79</v>
      </c>
      <c r="J72" s="106" t="s">
        <v>395</v>
      </c>
      <c r="K72" s="106" t="s">
        <v>396</v>
      </c>
      <c r="L72" s="93" t="s">
        <v>44</v>
      </c>
      <c r="M72" s="110">
        <f>VLOOKUP('MATRIZ DE RIESGOS DE SST'!L72,'MAPAS DE RIESGOS INHER Y RESID'!$E$3:$F$7,2,FALSE)</f>
        <v>2</v>
      </c>
      <c r="N72" s="85" t="s">
        <v>86</v>
      </c>
      <c r="O72" s="111">
        <f>VLOOKUP('MATRIZ DE RIESGOS DE SST'!N72,'MAPAS DE RIESGOS INHER Y RESID'!$O$3:$P$7,2,FALSE)</f>
        <v>16</v>
      </c>
      <c r="P72" s="111">
        <f t="shared" si="6"/>
        <v>32</v>
      </c>
      <c r="Q72" s="93" t="str">
        <f>IF(OR('MAPAS DE RIESGOS INHER Y RESID'!$G$7='MATRIZ DE RIESGOS DE SST'!P72,P72&lt;'MAPAS DE RIESGOS INHER Y RESID'!$G$3+1),'MAPAS DE RIESGOS INHER Y RESID'!$M$6,IF(OR('MAPAS DE RIESGOS INHER Y RESID'!$H$5='MATRIZ DE RIESGOS DE SST'!P72,P72&lt;'MAPAS DE RIESGOS INHER Y RESID'!$I$5+1),'MAPAS DE RIESGOS INHER Y RESID'!$M$5,IF(OR('MAPAS DE RIESGOS INHER Y RESID'!$I$4='MATRIZ DE RIESGOS DE SST'!P72,P72&lt;'MAPAS DE RIESGOS INHER Y RESID'!$J$4+1),'MAPAS DE RIESGOS INHER Y RESID'!$M$4,'MAPAS DE RIESGOS INHER Y RESID'!$M$3)))</f>
        <v>MODERADO</v>
      </c>
      <c r="R72" s="101"/>
      <c r="S72" s="101"/>
      <c r="T72" s="101"/>
      <c r="U72" s="101" t="s">
        <v>304</v>
      </c>
      <c r="V72" s="79" t="s">
        <v>47</v>
      </c>
      <c r="W72" s="80">
        <f>VLOOKUP(V72,'MAPAS DE RIESGOS INHER Y RESID'!$E$16:$F$18,2,FALSE)</f>
        <v>0.9</v>
      </c>
      <c r="X72" s="81">
        <f t="shared" si="7"/>
        <v>3.1999999999999993</v>
      </c>
      <c r="Y72" s="93" t="str">
        <f>IF(OR('MAPAS DE RIESGOS INHER Y RESID'!$G$18='MATRIZ DE RIESGOS DE SST'!X72,X72&lt;'MAPAS DE RIESGOS INHER Y RESID'!$G$16+1),'MAPAS DE RIESGOS INHER Y RESID'!$M$19,IF(OR('MAPAS DE RIESGOS INHER Y RESID'!$H$17='MATRIZ DE RIESGOS DE SST'!X72,X72&lt;'MAPAS DE RIESGOS INHER Y RESID'!$I$18+1),'MAPAS DE RIESGOS INHER Y RESID'!$M$18,IF(OR('MAPAS DE RIESGOS INHER Y RESID'!$I$17='MATRIZ DE RIESGOS DE SST'!X72,X72&lt;'MAPAS DE RIESGOS INHER Y RESID'!$J$17+1),'MAPAS DE RIESGOS INHER Y RESID'!$M$17,'MAPAS DE RIESGOS INHER Y RESID'!$M$16)))</f>
        <v>BAJO</v>
      </c>
      <c r="Z72" s="70" t="str">
        <f>VLOOKUP('MATRIZ DE RIESGOS DE SST'!Y72,'TABLA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3" spans="1:26" ht="234">
      <c r="A73" s="119"/>
      <c r="B73" s="143"/>
      <c r="C73" s="143"/>
      <c r="D73" s="143"/>
      <c r="E73" s="143"/>
      <c r="F73" s="143"/>
      <c r="G73" s="143"/>
      <c r="H73" s="119"/>
      <c r="I73" s="106" t="s">
        <v>81</v>
      </c>
      <c r="J73" s="106" t="s">
        <v>82</v>
      </c>
      <c r="K73" s="106" t="s">
        <v>398</v>
      </c>
      <c r="L73" s="93" t="s">
        <v>44</v>
      </c>
      <c r="M73" s="110">
        <f>VLOOKUP('MATRIZ DE RIESGOS DE SST'!L73,'MAPAS DE RIESGOS INHER Y RESID'!$E$3:$F$7,2,FALSE)</f>
        <v>2</v>
      </c>
      <c r="N73" s="93" t="s">
        <v>45</v>
      </c>
      <c r="O73" s="111">
        <f>VLOOKUP('MATRIZ DE RIESGOS DE SST'!N73,'MAPAS DE RIESGOS INHER Y RESID'!$O$3:$P$7,2,FALSE)</f>
        <v>4</v>
      </c>
      <c r="P73" s="111">
        <f t="shared" si="6"/>
        <v>8</v>
      </c>
      <c r="Q73" s="93" t="str">
        <f>IF(OR('MAPAS DE RIESGOS INHER Y RESID'!$G$7='MATRIZ DE RIESGOS DE SST'!P73,P73&lt;'MAPAS DE RIESGOS INHER Y RESID'!$G$3+1),'MAPAS DE RIESGOS INHER Y RESID'!$M$6,IF(OR('MAPAS DE RIESGOS INHER Y RESID'!$H$5='MATRIZ DE RIESGOS DE SST'!P73,P73&lt;'MAPAS DE RIESGOS INHER Y RESID'!$I$5+1),'MAPAS DE RIESGOS INHER Y RESID'!$M$5,IF(OR('MAPAS DE RIESGOS INHER Y RESID'!$I$4='MATRIZ DE RIESGOS DE SST'!P73,P73&lt;'MAPAS DE RIESGOS INHER Y RESID'!$J$4+R236),'MAPAS DE RIESGOS INHER Y RESID'!$M$4,'MAPAS DE RIESGOS INHER Y RESID'!$M$3)))</f>
        <v>BAJO</v>
      </c>
      <c r="R73" s="101" t="s">
        <v>305</v>
      </c>
      <c r="S73" s="101" t="s">
        <v>84</v>
      </c>
      <c r="T73" s="101"/>
      <c r="U73" s="101"/>
      <c r="V73" s="79" t="s">
        <v>47</v>
      </c>
      <c r="W73" s="80">
        <f>VLOOKUP(V73,'MAPAS DE RIESGOS INHER Y RESID'!$E$16:$F$18,2,FALSE)</f>
        <v>0.9</v>
      </c>
      <c r="X73" s="81">
        <f t="shared" si="7"/>
        <v>0.79999999999999982</v>
      </c>
      <c r="Y73" s="93" t="str">
        <f>IF(OR('MAPAS DE RIESGOS INHER Y RESID'!$G$18='MATRIZ DE RIESGOS DE SST'!X73,X73&lt;'MAPAS DE RIESGOS INHER Y RESID'!$G$16+1),'MAPAS DE RIESGOS INHER Y RESID'!$M$19,IF(OR('MAPAS DE RIESGOS INHER Y RESID'!$H$17='MATRIZ DE RIESGOS DE SST'!X73,X73&lt;'MAPAS DE RIESGOS INHER Y RESID'!$I$18+1),'MAPAS DE RIESGOS INHER Y RESID'!$M$18,IF(OR('MAPAS DE RIESGOS INHER Y RESID'!$I$17='MATRIZ DE RIESGOS DE SST'!X73,X73&lt;'MAPAS DE RIESGOS INHER Y RESID'!$J$17+1),'MAPAS DE RIESGOS INHER Y RESID'!$M$17,'MAPAS DE RIESGOS INHER Y RESID'!$M$16)))</f>
        <v>BAJO</v>
      </c>
      <c r="Z73" s="70" t="str">
        <f>VLOOKUP('MATRIZ DE RIESGOS DE SST'!Y73,'TABLA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4" spans="1:26" ht="234">
      <c r="A74" s="119"/>
      <c r="B74" s="143"/>
      <c r="C74" s="143"/>
      <c r="D74" s="143"/>
      <c r="E74" s="143"/>
      <c r="F74" s="143"/>
      <c r="G74" s="143"/>
      <c r="H74" s="119"/>
      <c r="I74" s="106" t="s">
        <v>402</v>
      </c>
      <c r="J74" s="106" t="s">
        <v>400</v>
      </c>
      <c r="K74" s="106" t="s">
        <v>401</v>
      </c>
      <c r="L74" s="93" t="s">
        <v>44</v>
      </c>
      <c r="M74" s="110">
        <f>VLOOKUP('MATRIZ DE RIESGOS DE SST'!L74,'MAPAS DE RIESGOS INHER Y RESID'!$E$3:$F$7,2,FALSE)</f>
        <v>2</v>
      </c>
      <c r="N74" s="93" t="s">
        <v>86</v>
      </c>
      <c r="O74" s="111">
        <f>VLOOKUP('MATRIZ DE RIESGOS DE SST'!N74,'MAPAS DE RIESGOS INHER Y RESID'!$O$3:$P$7,2,FALSE)</f>
        <v>16</v>
      </c>
      <c r="P74" s="111">
        <f t="shared" si="6"/>
        <v>32</v>
      </c>
      <c r="Q74" s="93" t="str">
        <f>IF(OR('MAPAS DE RIESGOS INHER Y RESID'!$G$7='MATRIZ DE RIESGOS DE SST'!P74,P74&lt;'MAPAS DE RIESGOS INHER Y RESID'!$G$3+1),'MAPAS DE RIESGOS INHER Y RESID'!$M$6,IF(OR('MAPAS DE RIESGOS INHER Y RESID'!$H$5='MATRIZ DE RIESGOS DE SST'!P74,P74&lt;'MAPAS DE RIESGOS INHER Y RESID'!$I$5+1),'MAPAS DE RIESGOS INHER Y RESID'!$M$5,IF(OR('MAPAS DE RIESGOS INHER Y RESID'!$I$4='MATRIZ DE RIESGOS DE SST'!P74,P74&lt;'MAPAS DE RIESGOS INHER Y RESID'!$J$4+1),'MAPAS DE RIESGOS INHER Y RESID'!$M$4,'MAPAS DE RIESGOS INHER Y RESID'!$M$3)))</f>
        <v>MODERADO</v>
      </c>
      <c r="R74" s="101" t="s">
        <v>308</v>
      </c>
      <c r="S74" s="79"/>
      <c r="T74" s="70"/>
      <c r="U74" s="70"/>
      <c r="V74" s="79" t="s">
        <v>47</v>
      </c>
      <c r="W74" s="80">
        <f>VLOOKUP(V74,'MAPAS DE RIESGOS INHER Y RESID'!$E$16:$F$18,2,FALSE)</f>
        <v>0.9</v>
      </c>
      <c r="X74" s="81">
        <f t="shared" si="7"/>
        <v>3.1999999999999993</v>
      </c>
      <c r="Y74" s="93" t="str">
        <f>IF(OR('MAPAS DE RIESGOS INHER Y RESID'!$G$18='MATRIZ DE RIESGOS DE SST'!X74,X74&lt;'MAPAS DE RIESGOS INHER Y RESID'!$G$16+1),'MAPAS DE RIESGOS INHER Y RESID'!$M$19,IF(OR('MAPAS DE RIESGOS INHER Y RESID'!$H$17='MATRIZ DE RIESGOS DE SST'!X74,X74&lt;'MAPAS DE RIESGOS INHER Y RESID'!$I$18+1),'MAPAS DE RIESGOS INHER Y RESID'!$M$18,IF(OR('MAPAS DE RIESGOS INHER Y RESID'!$I$17='MATRIZ DE RIESGOS DE SST'!X74,X74&lt;'MAPAS DE RIESGOS INHER Y RESID'!$J$17+1),'MAPAS DE RIESGOS INHER Y RESID'!$M$17,'MAPAS DE RIESGOS INHER Y RESID'!$M$16)))</f>
        <v>BAJO</v>
      </c>
      <c r="Z74" s="70" t="str">
        <f>VLOOKUP('MATRIZ DE RIESGOS DE SST'!Y74,'TABLA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5" spans="1:26" ht="234">
      <c r="A75" s="119"/>
      <c r="B75" s="143"/>
      <c r="C75" s="143"/>
      <c r="D75" s="143"/>
      <c r="E75" s="143"/>
      <c r="F75" s="143"/>
      <c r="G75" s="143"/>
      <c r="H75" s="119"/>
      <c r="I75" s="106" t="s">
        <v>89</v>
      </c>
      <c r="J75" s="106" t="s">
        <v>90</v>
      </c>
      <c r="K75" s="106" t="s">
        <v>403</v>
      </c>
      <c r="L75" s="85" t="s">
        <v>78</v>
      </c>
      <c r="M75" s="110">
        <f>VLOOKUP('MATRIZ DE RIESGOS DE SST'!L75,'MAPAS DE RIESGOS INHER Y RESID'!$E$3:$F$7,2,FALSE)</f>
        <v>3</v>
      </c>
      <c r="N75" s="85" t="s">
        <v>86</v>
      </c>
      <c r="O75" s="111">
        <f>VLOOKUP('MATRIZ DE RIESGOS DE SST'!N75,'MAPAS DE RIESGOS INHER Y RESID'!$O$3:$P$7,2,FALSE)</f>
        <v>16</v>
      </c>
      <c r="P75" s="111">
        <f t="shared" si="6"/>
        <v>48</v>
      </c>
      <c r="Q75" s="85" t="str">
        <f>IF(OR('MAPAS DE RIESGOS INHER Y RESID'!$G$7='MATRIZ DE RIESGOS DE SST'!P75,P75&lt;'MAPAS DE RIESGOS INHER Y RESID'!$G$3+1),'MAPAS DE RIESGOS INHER Y RESID'!$M$6,IF(OR('MAPAS DE RIESGOS INHER Y RESID'!$H$5='MATRIZ DE RIESGOS DE SST'!P75,P75&lt;'MAPAS DE RIESGOS INHER Y RESID'!$I$5+1),'MAPAS DE RIESGOS INHER Y RESID'!$M$5,IF(OR('MAPAS DE RIESGOS INHER Y RESID'!$I$4='MATRIZ DE RIESGOS DE SST'!P75,P75&lt;'MAPAS DE RIESGOS INHER Y RESID'!$J$4+1),'MAPAS DE RIESGOS INHER Y RESID'!$M$4,'MAPAS DE RIESGOS INHER Y RESID'!$M$3)))</f>
        <v>MODERADO</v>
      </c>
      <c r="R75" s="101"/>
      <c r="S75" s="101" t="s">
        <v>310</v>
      </c>
      <c r="T75" s="70"/>
      <c r="U75" s="101" t="s">
        <v>346</v>
      </c>
      <c r="V75" s="79" t="s">
        <v>47</v>
      </c>
      <c r="W75" s="80">
        <f>VLOOKUP(V75,'MAPAS DE RIESGOS INHER Y RESID'!$E$16:$F$18,2,FALSE)</f>
        <v>0.9</v>
      </c>
      <c r="X75" s="81">
        <f t="shared" si="7"/>
        <v>4.7999999999999972</v>
      </c>
      <c r="Y75" s="93" t="str">
        <f>IF(OR('MAPAS DE RIESGOS INHER Y RESID'!$G$18='MATRIZ DE RIESGOS DE SST'!X75,X75&lt;'MAPAS DE RIESGOS INHER Y RESID'!$G$16+1),'MAPAS DE RIESGOS INHER Y RESID'!$M$19,IF(OR('MAPAS DE RIESGOS INHER Y RESID'!$H$17='MATRIZ DE RIESGOS DE SST'!X75,X75&lt;'MAPAS DE RIESGOS INHER Y RESID'!$I$18+1),'MAPAS DE RIESGOS INHER Y RESID'!$M$18,IF(OR('MAPAS DE RIESGOS INHER Y RESID'!$I$17='MATRIZ DE RIESGOS DE SST'!X75,X75&lt;'MAPAS DE RIESGOS INHER Y RESID'!$J$17+1),'MAPAS DE RIESGOS INHER Y RESID'!$M$17,'MAPAS DE RIESGOS INHER Y RESID'!$M$16)))</f>
        <v>BAJO</v>
      </c>
      <c r="Z75" s="70" t="str">
        <f>VLOOKUP('MATRIZ DE RIESGOS DE SST'!Y75,'TABLA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6" spans="1:26" ht="195">
      <c r="A76" s="119"/>
      <c r="B76" s="143"/>
      <c r="C76" s="143"/>
      <c r="D76" s="143"/>
      <c r="E76" s="143"/>
      <c r="F76" s="143"/>
      <c r="G76" s="143"/>
      <c r="H76" s="119"/>
      <c r="I76" s="106" t="s">
        <v>93</v>
      </c>
      <c r="J76" s="106" t="s">
        <v>94</v>
      </c>
      <c r="K76" s="106" t="s">
        <v>404</v>
      </c>
      <c r="L76" s="85" t="s">
        <v>78</v>
      </c>
      <c r="M76" s="110">
        <f>VLOOKUP('MATRIZ DE RIESGOS DE SST'!L76,'MAPAS DE RIESGOS INHER Y RESID'!$E$3:$F$7,2,FALSE)</f>
        <v>3</v>
      </c>
      <c r="N76" s="85" t="s">
        <v>86</v>
      </c>
      <c r="O76" s="111">
        <f>VLOOKUP('MATRIZ DE RIESGOS DE SST'!N76,'MAPAS DE RIESGOS INHER Y RESID'!$O$3:$P$7,2,FALSE)</f>
        <v>16</v>
      </c>
      <c r="P76" s="111">
        <f t="shared" si="6"/>
        <v>48</v>
      </c>
      <c r="Q76" s="85" t="str">
        <f>IF(OR('MAPAS DE RIESGOS INHER Y RESID'!$G$7='MATRIZ DE RIESGOS DE SST'!P76,P76&lt;'MAPAS DE RIESGOS INHER Y RESID'!$G$3+1),'MAPAS DE RIESGOS INHER Y RESID'!$M$6,IF(OR('MAPAS DE RIESGOS INHER Y RESID'!$H$5='MATRIZ DE RIESGOS DE SST'!P76,P76&lt;'MAPAS DE RIESGOS INHER Y RESID'!$I$5+1),'MAPAS DE RIESGOS INHER Y RESID'!$M$5,IF(OR('MAPAS DE RIESGOS INHER Y RESID'!$I$4='MATRIZ DE RIESGOS DE SST'!P76,P76&lt;'MAPAS DE RIESGOS INHER Y RESID'!$J$4+1),'MAPAS DE RIESGOS INHER Y RESID'!$M$4,'MAPAS DE RIESGOS INHER Y RESID'!$M$3)))</f>
        <v>MODERADO</v>
      </c>
      <c r="R76" s="101"/>
      <c r="S76" s="101" t="s">
        <v>309</v>
      </c>
      <c r="T76" s="84"/>
      <c r="U76" s="101" t="s">
        <v>345</v>
      </c>
      <c r="V76" s="79" t="s">
        <v>78</v>
      </c>
      <c r="W76" s="80">
        <f>VLOOKUP(V76,'MAPAS DE RIESGOS INHER Y RESID'!$E$16:$F$18,2,FALSE)</f>
        <v>0.4</v>
      </c>
      <c r="X76" s="81">
        <f t="shared" si="7"/>
        <v>28.799999999999997</v>
      </c>
      <c r="Y76" s="93" t="str">
        <f>IF(OR('MAPAS DE RIESGOS INHER Y RESID'!$G$18='MATRIZ DE RIESGOS DE SST'!X76,X76&lt;'MAPAS DE RIESGOS INHER Y RESID'!$G$16+1),'MAPAS DE RIESGOS INHER Y RESID'!$M$19,IF(OR('MAPAS DE RIESGOS INHER Y RESID'!$H$17='MATRIZ DE RIESGOS DE SST'!X76,X76&lt;'MAPAS DE RIESGOS INHER Y RESID'!$I$18+1),'MAPAS DE RIESGOS INHER Y RESID'!$M$18,IF(OR('MAPAS DE RIESGOS INHER Y RESID'!$I$17='MATRIZ DE RIESGOS DE SST'!X76,X76&lt;'MAPAS DE RIESGOS INHER Y RESID'!$J$17+1),'MAPAS DE RIESGOS INHER Y RESID'!$M$17,'MAPAS DE RIESGOS INHER Y RESID'!$M$16)))</f>
        <v>MODERADO</v>
      </c>
      <c r="Z76" s="70" t="str">
        <f>VLOOKUP('MATRIZ DE RIESGOS DE SST'!Y76,'TABLA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7" spans="1:26" ht="234">
      <c r="A77" s="119"/>
      <c r="B77" s="143"/>
      <c r="C77" s="143"/>
      <c r="D77" s="143"/>
      <c r="E77" s="143"/>
      <c r="F77" s="143"/>
      <c r="G77" s="143"/>
      <c r="H77" s="119"/>
      <c r="I77" s="106" t="s">
        <v>96</v>
      </c>
      <c r="J77" s="106" t="s">
        <v>97</v>
      </c>
      <c r="K77" s="106" t="s">
        <v>405</v>
      </c>
      <c r="L77" s="85" t="s">
        <v>44</v>
      </c>
      <c r="M77" s="110">
        <f>VLOOKUP('MATRIZ DE RIESGOS DE SST'!L77,'MAPAS DE RIESGOS INHER Y RESID'!$E$3:$F$7,2,FALSE)</f>
        <v>2</v>
      </c>
      <c r="N77" s="85" t="s">
        <v>45</v>
      </c>
      <c r="O77" s="111">
        <f>VLOOKUP('MATRIZ DE RIESGOS DE SST'!N77,'MAPAS DE RIESGOS INHER Y RESID'!$O$3:$P$7,2,FALSE)</f>
        <v>4</v>
      </c>
      <c r="P77" s="111">
        <f t="shared" si="6"/>
        <v>8</v>
      </c>
      <c r="Q77" s="85" t="str">
        <f>IF(OR('MAPAS DE RIESGOS INHER Y RESID'!$G$7='MATRIZ DE RIESGOS DE SST'!P77,P77&lt;'MAPAS DE RIESGOS INHER Y RESID'!$G$3+1),'MAPAS DE RIESGOS INHER Y RESID'!$M$6,IF(OR('MAPAS DE RIESGOS INHER Y RESID'!$H$5='MATRIZ DE RIESGOS DE SST'!P77,P77&lt;'MAPAS DE RIESGOS INHER Y RESID'!$I$5+1),'MAPAS DE RIESGOS INHER Y RESID'!$M$5,IF(OR('MAPAS DE RIESGOS INHER Y RESID'!$I$4='MATRIZ DE RIESGOS DE SST'!P77,P77&lt;'MAPAS DE RIESGOS INHER Y RESID'!$J$4+1),'MAPAS DE RIESGOS INHER Y RESID'!$M$4,'MAPAS DE RIESGOS INHER Y RESID'!$M$3)))</f>
        <v>BAJO</v>
      </c>
      <c r="R77" s="108"/>
      <c r="S77" s="70"/>
      <c r="T77" s="70"/>
      <c r="U77" s="101" t="s">
        <v>352</v>
      </c>
      <c r="V77" s="79" t="s">
        <v>78</v>
      </c>
      <c r="W77" s="80">
        <f>VLOOKUP(V77,'MAPAS DE RIESGOS INHER Y RESID'!$E$16:$F$18,2,FALSE)</f>
        <v>0.4</v>
      </c>
      <c r="X77" s="81">
        <f t="shared" si="7"/>
        <v>4.8</v>
      </c>
      <c r="Y77" s="93" t="str">
        <f>IF(OR('MAPAS DE RIESGOS INHER Y RESID'!$G$18='MATRIZ DE RIESGOS DE SST'!X77,X77&lt;'MAPAS DE RIESGOS INHER Y RESID'!$G$16+1),'MAPAS DE RIESGOS INHER Y RESID'!$M$19,IF(OR('MAPAS DE RIESGOS INHER Y RESID'!$H$17='MATRIZ DE RIESGOS DE SST'!X77,X77&lt;'MAPAS DE RIESGOS INHER Y RESID'!$I$18+1),'MAPAS DE RIESGOS INHER Y RESID'!$M$18,IF(OR('MAPAS DE RIESGOS INHER Y RESID'!$I$17='MATRIZ DE RIESGOS DE SST'!X77,X77&lt;'MAPAS DE RIESGOS INHER Y RESID'!$J$17+1),'MAPAS DE RIESGOS INHER Y RESID'!$M$17,'MAPAS DE RIESGOS INHER Y RESID'!$M$16)))</f>
        <v>BAJO</v>
      </c>
      <c r="Z77" s="70" t="str">
        <f>VLOOKUP('MATRIZ DE RIESGOS DE SST'!Y77,'TABLA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8" spans="1:26" ht="175.5">
      <c r="A78" s="119"/>
      <c r="B78" s="143"/>
      <c r="C78" s="143"/>
      <c r="D78" s="143"/>
      <c r="E78" s="143"/>
      <c r="F78" s="143"/>
      <c r="G78" s="143"/>
      <c r="H78" s="119"/>
      <c r="I78" s="106" t="s">
        <v>99</v>
      </c>
      <c r="J78" s="106" t="s">
        <v>100</v>
      </c>
      <c r="K78" s="106" t="s">
        <v>101</v>
      </c>
      <c r="L78" s="85" t="s">
        <v>78</v>
      </c>
      <c r="M78" s="110">
        <f>VLOOKUP('MATRIZ DE RIESGOS DE SST'!L78,'MAPAS DE RIESGOS INHER Y RESID'!$E$3:$F$7,2,FALSE)</f>
        <v>3</v>
      </c>
      <c r="N78" s="85" t="s">
        <v>146</v>
      </c>
      <c r="O78" s="110">
        <f>VLOOKUP('MATRIZ DE RIESGOS DE SST'!N78,'MAPAS DE RIESGOS INHER Y RESID'!$O$3:$P$7,2,FALSE)</f>
        <v>256</v>
      </c>
      <c r="P78" s="110">
        <f>M78*O78</f>
        <v>768</v>
      </c>
      <c r="Q78" s="86" t="str">
        <f>IF(OR('MAPAS DE RIESGOS INHER Y RESID'!$G$7='MATRIZ DE RIESGOS DE SST'!P78,P78&lt;'MAPAS DE RIESGOS INHER Y RESID'!$G$3+1),'MAPAS DE RIESGOS INHER Y RESID'!$M$6,IF(OR('MAPAS DE RIESGOS INHER Y RESID'!$H$5='MATRIZ DE RIESGOS DE SST'!P78,P78&lt;'MAPAS DE RIESGOS INHER Y RESID'!$I$5+1),'MAPAS DE RIESGOS INHER Y RESID'!$M$5,IF(OR('MAPAS DE RIESGOS INHER Y RESID'!$I$4='MATRIZ DE RIESGOS DE SST'!P78,P78&lt;'MAPAS DE RIESGOS INHER Y RESID'!$J$4+1),'MAPAS DE RIESGOS INHER Y RESID'!$M$4,'MAPAS DE RIESGOS INHER Y RESID'!$M$3)))</f>
        <v>ALTO</v>
      </c>
      <c r="R78" s="104" t="s">
        <v>311</v>
      </c>
      <c r="S78" s="105"/>
      <c r="T78" s="70"/>
      <c r="U78" s="70" t="s">
        <v>312</v>
      </c>
      <c r="V78" s="79" t="s">
        <v>47</v>
      </c>
      <c r="W78" s="80">
        <f>VLOOKUP(V78,'MAPAS DE RIESGOS INHER Y RESID'!$E$16:$F$18,2,FALSE)</f>
        <v>0.9</v>
      </c>
      <c r="X78" s="81">
        <f t="shared" si="7"/>
        <v>76.799999999999955</v>
      </c>
      <c r="Y78" s="93" t="str">
        <f>IF(OR('MAPAS DE RIESGOS INHER Y RESID'!$G$18='MATRIZ DE RIESGOS DE SST'!X78,X78&lt;'MAPAS DE RIESGOS INHER Y RESID'!$G$16+1),'MAPAS DE RIESGOS INHER Y RESID'!$M$19,IF(OR('MAPAS DE RIESGOS INHER Y RESID'!$H$17='MATRIZ DE RIESGOS DE SST'!X78,X78&lt;'MAPAS DE RIESGOS INHER Y RESID'!$I$18+1),'MAPAS DE RIESGOS INHER Y RESID'!$M$18,IF(OR('MAPAS DE RIESGOS INHER Y RESID'!$I$17='MATRIZ DE RIESGOS DE SST'!X78,X78&lt;'MAPAS DE RIESGOS INHER Y RESID'!$J$17+1),'MAPAS DE RIESGOS INHER Y RESID'!$M$17,'MAPAS DE RIESGOS INHER Y RESID'!$M$16)))</f>
        <v>MODERADO</v>
      </c>
      <c r="Z78" s="70" t="str">
        <f>VLOOKUP('MATRIZ DE RIESGOS DE SST'!Y78,'TABLA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9" spans="1:26" ht="253.5">
      <c r="A79" s="119"/>
      <c r="B79" s="143"/>
      <c r="C79" s="143"/>
      <c r="D79" s="143"/>
      <c r="E79" s="143"/>
      <c r="F79" s="143"/>
      <c r="G79" s="143"/>
      <c r="H79" s="119"/>
      <c r="I79" s="106" t="s">
        <v>102</v>
      </c>
      <c r="J79" s="106" t="s">
        <v>103</v>
      </c>
      <c r="K79" s="106" t="s">
        <v>411</v>
      </c>
      <c r="L79" s="93" t="s">
        <v>44</v>
      </c>
      <c r="M79" s="110">
        <f>VLOOKUP('MATRIZ DE RIESGOS DE SST'!L79,'MAPAS DE RIESGOS INHER Y RESID'!$E$3:$F$7,2,FALSE)</f>
        <v>2</v>
      </c>
      <c r="N79" s="85" t="s">
        <v>146</v>
      </c>
      <c r="O79" s="111">
        <f>VLOOKUP('MATRIZ DE RIESGOS DE SST'!N79,'MAPAS DE RIESGOS INHER Y RESID'!$O$3:$P$7,2,FALSE)</f>
        <v>256</v>
      </c>
      <c r="P79" s="111">
        <f t="shared" ref="P79:P90" si="8">+M79*O79</f>
        <v>512</v>
      </c>
      <c r="Q79" s="93" t="str">
        <f>IF(OR('MAPAS DE RIESGOS INHER Y RESID'!$G$7='MATRIZ DE RIESGOS DE SST'!P79,P79&lt;'MAPAS DE RIESGOS INHER Y RESID'!$G$3+1),'MAPAS DE RIESGOS INHER Y RESID'!$M$6,IF(OR('MAPAS DE RIESGOS INHER Y RESID'!$H$5='MATRIZ DE RIESGOS DE SST'!P79,P79&lt;'MAPAS DE RIESGOS INHER Y RESID'!$I$5+1),'MAPAS DE RIESGOS INHER Y RESID'!$M$5,IF(OR('MAPAS DE RIESGOS INHER Y RESID'!$I$4='MATRIZ DE RIESGOS DE SST'!P79,P79&lt;'MAPAS DE RIESGOS INHER Y RESID'!$J$4+1),'MAPAS DE RIESGOS INHER Y RESID'!$M$4,'MAPAS DE RIESGOS INHER Y RESID'!$M$3)))</f>
        <v>ALTO</v>
      </c>
      <c r="R79" s="70"/>
      <c r="S79" s="70" t="s">
        <v>307</v>
      </c>
      <c r="T79" s="70"/>
      <c r="U79" s="70" t="s">
        <v>306</v>
      </c>
      <c r="V79" s="79" t="s">
        <v>47</v>
      </c>
      <c r="W79" s="80">
        <f>VLOOKUP(V79,'MAPAS DE RIESGOS INHER Y RESID'!$E$16:$F$18,2,FALSE)</f>
        <v>0.9</v>
      </c>
      <c r="X79" s="81">
        <f t="shared" si="7"/>
        <v>51.199999999999989</v>
      </c>
      <c r="Y79" s="93" t="str">
        <f>IF(OR('MAPAS DE RIESGOS INHER Y RESID'!$G$18='MATRIZ DE RIESGOS DE SST'!X79,X79&lt;'MAPAS DE RIESGOS INHER Y RESID'!$G$16+1),'MAPAS DE RIESGOS INHER Y RESID'!$M$19,IF(OR('MAPAS DE RIESGOS INHER Y RESID'!$H$17='MATRIZ DE RIESGOS DE SST'!X79,X79&lt;'MAPAS DE RIESGOS INHER Y RESID'!$I$18+1),'MAPAS DE RIESGOS INHER Y RESID'!$M$18,IF(OR('MAPAS DE RIESGOS INHER Y RESID'!$I$17='MATRIZ DE RIESGOS DE SST'!X79,X79&lt;'MAPAS DE RIESGOS INHER Y RESID'!$J$17+1),'MAPAS DE RIESGOS INHER Y RESID'!$M$17,'MAPAS DE RIESGOS INHER Y RESID'!$M$16)))</f>
        <v>MODERADO</v>
      </c>
      <c r="Z79" s="70" t="str">
        <f>VLOOKUP('MATRIZ DE RIESGOS DE SST'!Y79,'TABLA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0" spans="1:26" ht="175.5">
      <c r="A80" s="119"/>
      <c r="B80" s="143"/>
      <c r="C80" s="143"/>
      <c r="D80" s="143"/>
      <c r="E80" s="143"/>
      <c r="F80" s="143"/>
      <c r="G80" s="143"/>
      <c r="H80" s="119"/>
      <c r="I80" s="106" t="s">
        <v>107</v>
      </c>
      <c r="J80" s="106" t="s">
        <v>108</v>
      </c>
      <c r="K80" s="106" t="s">
        <v>397</v>
      </c>
      <c r="L80" s="85" t="s">
        <v>44</v>
      </c>
      <c r="M80" s="110">
        <f>VLOOKUP('MATRIZ DE RIESGOS DE SST'!L80,'MAPAS DE RIESGOS INHER Y RESID'!$E$3:$F$7,2,FALSE)</f>
        <v>2</v>
      </c>
      <c r="N80" s="85" t="s">
        <v>86</v>
      </c>
      <c r="O80" s="111">
        <f>VLOOKUP('MATRIZ DE RIESGOS DE SST'!N80,'MAPAS DE RIESGOS INHER Y RESID'!$O$3:$P$7,2,FALSE)</f>
        <v>16</v>
      </c>
      <c r="P80" s="111">
        <f>+M80*O80</f>
        <v>32</v>
      </c>
      <c r="Q80" s="85" t="str">
        <f>IF(OR('MAPAS DE RIESGOS INHER Y RESID'!$G$7='MATRIZ DE RIESGOS DE SST'!P80,P80&lt;'MAPAS DE RIESGOS INHER Y RESID'!$G$3+1),'MAPAS DE RIESGOS INHER Y RESID'!$M$6,IF(OR('MAPAS DE RIESGOS INHER Y RESID'!$H$5='MATRIZ DE RIESGOS DE SST'!P80,P80&lt;'MAPAS DE RIESGOS INHER Y RESID'!$I$5+1),'MAPAS DE RIESGOS INHER Y RESID'!$M$5,IF(OR('MAPAS DE RIESGOS INHER Y RESID'!$I$4='MATRIZ DE RIESGOS DE SST'!P80,P80&lt;'MAPAS DE RIESGOS INHER Y RESID'!$J$4+1),'MAPAS DE RIESGOS INHER Y RESID'!$M$4,'MAPAS DE RIESGOS INHER Y RESID'!$M$3)))</f>
        <v>MODERADO</v>
      </c>
      <c r="R80" s="70"/>
      <c r="S80" s="70" t="s">
        <v>314</v>
      </c>
      <c r="T80" s="70"/>
      <c r="U80" s="101" t="s">
        <v>351</v>
      </c>
      <c r="V80" s="79" t="s">
        <v>78</v>
      </c>
      <c r="W80" s="80">
        <f>VLOOKUP(V80,'MAPAS DE RIESGOS INHER Y RESID'!$E$16:$F$18,2,FALSE)</f>
        <v>0.4</v>
      </c>
      <c r="X80" s="81">
        <f t="shared" si="7"/>
        <v>19.2</v>
      </c>
      <c r="Y80" s="85" t="str">
        <f>IF(OR('MAPAS DE RIESGOS INHER Y RESID'!$G$18='MATRIZ DE RIESGOS DE SST'!X80,X80&lt;'MAPAS DE RIESGOS INHER Y RESID'!$G$16+1),'MAPAS DE RIESGOS INHER Y RESID'!$M$19,IF(OR('MAPAS DE RIESGOS INHER Y RESID'!$H$17='MATRIZ DE RIESGOS DE SST'!X80,X80&lt;'MAPAS DE RIESGOS INHER Y RESID'!$I$18+1),'MAPAS DE RIESGOS INHER Y RESID'!$M$18,IF(OR('MAPAS DE RIESGOS INHER Y RESID'!$I$17='MATRIZ DE RIESGOS DE SST'!X80,X80&lt;'MAPAS DE RIESGOS INHER Y RESID'!$J$17+1),'MAPAS DE RIESGOS INHER Y RESID'!$M$17,'MAPAS DE RIESGOS INHER Y RESID'!$M$16)))</f>
        <v>MODERADO</v>
      </c>
      <c r="Z80" s="70" t="str">
        <f>VLOOKUP('MATRIZ DE RIESGOS DE SST'!Y80,'TABLA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1" spans="1:26" ht="175.5">
      <c r="A81" s="119"/>
      <c r="B81" s="143"/>
      <c r="C81" s="143"/>
      <c r="D81" s="143"/>
      <c r="E81" s="143"/>
      <c r="F81" s="143"/>
      <c r="G81" s="143"/>
      <c r="H81" s="119"/>
      <c r="I81" s="106" t="s">
        <v>110</v>
      </c>
      <c r="J81" s="106" t="s">
        <v>111</v>
      </c>
      <c r="K81" s="106" t="s">
        <v>397</v>
      </c>
      <c r="L81" s="85" t="s">
        <v>173</v>
      </c>
      <c r="M81" s="110">
        <f>VLOOKUP('MATRIZ DE RIESGOS DE SST'!L81,'MAPAS DE RIESGOS INHER Y RESID'!$E$3:$F$7,2,FALSE)</f>
        <v>1</v>
      </c>
      <c r="N81" s="85" t="s">
        <v>86</v>
      </c>
      <c r="O81" s="111">
        <f>VLOOKUP('MATRIZ DE RIESGOS DE SST'!N81,'MAPAS DE RIESGOS INHER Y RESID'!$O$3:$P$7,2,FALSE)</f>
        <v>16</v>
      </c>
      <c r="P81" s="111">
        <f>+M81*O81</f>
        <v>16</v>
      </c>
      <c r="Q81" s="85" t="str">
        <f>IF(OR('MAPAS DE RIESGOS INHER Y RESID'!$G$7='MATRIZ DE RIESGOS DE SST'!P81,P81&lt;'MAPAS DE RIESGOS INHER Y RESID'!$G$3+1),'MAPAS DE RIESGOS INHER Y RESID'!$M$6,IF(OR('MAPAS DE RIESGOS INHER Y RESID'!$H$5='MATRIZ DE RIESGOS DE SST'!P81,P81&lt;'MAPAS DE RIESGOS INHER Y RESID'!$I$5+1),'MAPAS DE RIESGOS INHER Y RESID'!$M$5,IF(OR('MAPAS DE RIESGOS INHER Y RESID'!$I$4='MATRIZ DE RIESGOS DE SST'!P81,P81&lt;'MAPAS DE RIESGOS INHER Y RESID'!$J$4+1),'MAPAS DE RIESGOS INHER Y RESID'!$M$4,'MAPAS DE RIESGOS INHER Y RESID'!$M$3)))</f>
        <v>MODERADO</v>
      </c>
      <c r="R81" s="70"/>
      <c r="S81" s="70" t="s">
        <v>314</v>
      </c>
      <c r="T81" s="70"/>
      <c r="U81" s="101" t="s">
        <v>351</v>
      </c>
      <c r="V81" s="79" t="s">
        <v>78</v>
      </c>
      <c r="W81" s="80">
        <f>VLOOKUP(V81,'MAPAS DE RIESGOS INHER Y RESID'!$E$16:$F$18,2,FALSE)</f>
        <v>0.4</v>
      </c>
      <c r="X81" s="81">
        <f t="shared" si="7"/>
        <v>9.6</v>
      </c>
      <c r="Y81" s="85" t="str">
        <f>IF(OR('MAPAS DE RIESGOS INHER Y RESID'!$G$18='MATRIZ DE RIESGOS DE SST'!X81,X81&lt;'MAPAS DE RIESGOS INHER Y RESID'!$G$16+1),'MAPAS DE RIESGOS INHER Y RESID'!$M$19,IF(OR('MAPAS DE RIESGOS INHER Y RESID'!$H$17='MATRIZ DE RIESGOS DE SST'!X81,X81&lt;'MAPAS DE RIESGOS INHER Y RESID'!$I$18+1),'MAPAS DE RIESGOS INHER Y RESID'!$M$18,IF(OR('MAPAS DE RIESGOS INHER Y RESID'!$I$17='MATRIZ DE RIESGOS DE SST'!X81,X81&lt;'MAPAS DE RIESGOS INHER Y RESID'!$J$17+1),'MAPAS DE RIESGOS INHER Y RESID'!$M$17,'MAPAS DE RIESGOS INHER Y RESID'!$M$16)))</f>
        <v>MODERADO</v>
      </c>
      <c r="Z81" s="70" t="str">
        <f>VLOOKUP('MATRIZ DE RIESGOS DE SST'!Y81,'TABLA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2" spans="1:26" ht="409.5">
      <c r="A82" s="114" t="s">
        <v>112</v>
      </c>
      <c r="B82" s="116"/>
      <c r="C82" s="116"/>
      <c r="D82" s="116"/>
      <c r="E82" s="116"/>
      <c r="F82" s="116"/>
      <c r="G82" s="116"/>
      <c r="H82" s="113" t="s">
        <v>356</v>
      </c>
      <c r="I82" s="106" t="s">
        <v>99</v>
      </c>
      <c r="J82" s="106" t="s">
        <v>399</v>
      </c>
      <c r="K82" s="106" t="s">
        <v>101</v>
      </c>
      <c r="L82" s="85" t="s">
        <v>78</v>
      </c>
      <c r="M82" s="110">
        <f>VLOOKUP('MATRIZ DE RIESGOS DE SST'!L82,'MAPAS DE RIESGOS INHER Y RESID'!$E$3:$F$7,2,FALSE)</f>
        <v>3</v>
      </c>
      <c r="N82" s="85" t="s">
        <v>146</v>
      </c>
      <c r="O82" s="110">
        <f>VLOOKUP('MATRIZ DE RIESGOS DE SST'!N82,'MAPAS DE RIESGOS INHER Y RESID'!$O$3:$P$7,2,FALSE)</f>
        <v>256</v>
      </c>
      <c r="P82" s="110">
        <f>M82*O82</f>
        <v>768</v>
      </c>
      <c r="Q82" s="86" t="str">
        <f>IF(OR('MAPAS DE RIESGOS INHER Y RESID'!$G$7='MATRIZ DE RIESGOS DE SST'!P82,P82&lt;'MAPAS DE RIESGOS INHER Y RESID'!$G$3+1),'MAPAS DE RIESGOS INHER Y RESID'!$M$6,IF(OR('MAPAS DE RIESGOS INHER Y RESID'!$H$5='MATRIZ DE RIESGOS DE SST'!P82,P82&lt;'MAPAS DE RIESGOS INHER Y RESID'!$I$5+1),'MAPAS DE RIESGOS INHER Y RESID'!$M$5,IF(OR('MAPAS DE RIESGOS INHER Y RESID'!$I$4='MATRIZ DE RIESGOS DE SST'!P82,P82&lt;'MAPAS DE RIESGOS INHER Y RESID'!$J$4+1),'MAPAS DE RIESGOS INHER Y RESID'!$M$4,'MAPAS DE RIESGOS INHER Y RESID'!$M$3)))</f>
        <v>ALTO</v>
      </c>
      <c r="R82" s="104" t="s">
        <v>311</v>
      </c>
      <c r="S82" s="105"/>
      <c r="T82" s="70"/>
      <c r="U82" s="70" t="s">
        <v>312</v>
      </c>
      <c r="V82" s="79" t="s">
        <v>47</v>
      </c>
      <c r="W82" s="80">
        <f>VLOOKUP(V82,'MAPAS DE RIESGOS INHER Y RESID'!$E$16:$F$18,2,FALSE)</f>
        <v>0.9</v>
      </c>
      <c r="X82" s="81">
        <f t="shared" ref="X82:X94" si="9">P82-(W82*P82)</f>
        <v>76.799999999999955</v>
      </c>
      <c r="Y82" s="79" t="str">
        <f>IF(OR('MAPAS DE RIESGOS INHER Y RESID'!$G$18='MATRIZ DE RIESGOS DE SST'!X82,X82&lt;'MAPAS DE RIESGOS INHER Y RESID'!$G$16+1),'MAPAS DE RIESGOS INHER Y RESID'!$M$19,IF(OR('MAPAS DE RIESGOS INHER Y RESID'!$H$17='MATRIZ DE RIESGOS DE SST'!X82,X82&lt;'MAPAS DE RIESGOS INHER Y RESID'!$I$18+1),'MAPAS DE RIESGOS INHER Y RESID'!$M$18,IF(OR('MAPAS DE RIESGOS INHER Y RESID'!$I$17='MATRIZ DE RIESGOS DE SST'!X82,X82&lt;'MAPAS DE RIESGOS INHER Y RESID'!$J$17+1),'MAPAS DE RIESGOS INHER Y RESID'!$M$17,'MAPAS DE RIESGOS INHER Y RESID'!$M$16)))</f>
        <v>MODERADO</v>
      </c>
      <c r="Z82" s="70" t="str">
        <f>VLOOKUP('MATRIZ DE RIESGOS DE SST'!Y82,'TABLA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3" spans="1:26" ht="234">
      <c r="A83" s="114"/>
      <c r="B83" s="117"/>
      <c r="C83" s="117"/>
      <c r="D83" s="117"/>
      <c r="E83" s="117"/>
      <c r="F83" s="117"/>
      <c r="G83" s="117"/>
      <c r="H83" s="114"/>
      <c r="I83" s="106" t="s">
        <v>79</v>
      </c>
      <c r="J83" s="106" t="s">
        <v>395</v>
      </c>
      <c r="K83" s="106" t="s">
        <v>396</v>
      </c>
      <c r="L83" s="88" t="s">
        <v>44</v>
      </c>
      <c r="M83" s="110">
        <f>VLOOKUP('MATRIZ DE RIESGOS DE SST'!L83,'MAPAS DE RIESGOS INHER Y RESID'!$E$3:$F$7,2,FALSE)</f>
        <v>2</v>
      </c>
      <c r="N83" s="85" t="s">
        <v>86</v>
      </c>
      <c r="O83" s="111">
        <f>VLOOKUP('MATRIZ DE RIESGOS DE SST'!N83,'MAPAS DE RIESGOS INHER Y RESID'!$O$3:$P$7,2,FALSE)</f>
        <v>16</v>
      </c>
      <c r="P83" s="111">
        <f t="shared" si="8"/>
        <v>32</v>
      </c>
      <c r="Q83" s="88" t="str">
        <f>IF(OR('MAPAS DE RIESGOS INHER Y RESID'!$G$7='MATRIZ DE RIESGOS DE SST'!P83,P83&lt;'MAPAS DE RIESGOS INHER Y RESID'!$G$3+1),'MAPAS DE RIESGOS INHER Y RESID'!$M$6,IF(OR('MAPAS DE RIESGOS INHER Y RESID'!$H$5='MATRIZ DE RIESGOS DE SST'!P83,P83&lt;'MAPAS DE RIESGOS INHER Y RESID'!$I$5+1),'MAPAS DE RIESGOS INHER Y RESID'!$M$5,IF(OR('MAPAS DE RIESGOS INHER Y RESID'!$I$4='MATRIZ DE RIESGOS DE SST'!P83,P83&lt;'MAPAS DE RIESGOS INHER Y RESID'!$J$4+1),'MAPAS DE RIESGOS INHER Y RESID'!$M$4,'MAPAS DE RIESGOS INHER Y RESID'!$M$3)))</f>
        <v>MODERADO</v>
      </c>
      <c r="R83" s="109"/>
      <c r="S83" s="102"/>
      <c r="T83" s="102"/>
      <c r="U83" s="101" t="s">
        <v>304</v>
      </c>
      <c r="V83" s="85" t="s">
        <v>47</v>
      </c>
      <c r="W83" s="80">
        <f>VLOOKUP(V83,'MAPAS DE RIESGOS INHER Y RESID'!$E$16:$F$18,2,FALSE)</f>
        <v>0.9</v>
      </c>
      <c r="X83" s="81">
        <f t="shared" si="9"/>
        <v>3.1999999999999993</v>
      </c>
      <c r="Y83" s="79" t="str">
        <f>IF(OR('MAPAS DE RIESGOS INHER Y RESID'!$G$18='MATRIZ DE RIESGOS DE SST'!X83,X83&lt;'MAPAS DE RIESGOS INHER Y RESID'!$G$16+1),'MAPAS DE RIESGOS INHER Y RESID'!$M$19,IF(OR('MAPAS DE RIESGOS INHER Y RESID'!$H$17='MATRIZ DE RIESGOS DE SST'!X83,X83&lt;'MAPAS DE RIESGOS INHER Y RESID'!$I$18+1),'MAPAS DE RIESGOS INHER Y RESID'!$M$18,IF(OR('MAPAS DE RIESGOS INHER Y RESID'!$I$17='MATRIZ DE RIESGOS DE SST'!X83,X83&lt;'MAPAS DE RIESGOS INHER Y RESID'!$J$17+1),'MAPAS DE RIESGOS INHER Y RESID'!$M$17,'MAPAS DE RIESGOS INHER Y RESID'!$M$16)))</f>
        <v>BAJO</v>
      </c>
      <c r="Z83" s="70" t="str">
        <f>VLOOKUP('MATRIZ DE RIESGOS DE SST'!Y83,'TABLA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4" spans="1:26" ht="273">
      <c r="A84" s="114"/>
      <c r="B84" s="117"/>
      <c r="C84" s="117"/>
      <c r="D84" s="117"/>
      <c r="E84" s="117"/>
      <c r="F84" s="117"/>
      <c r="G84" s="117"/>
      <c r="H84" s="114"/>
      <c r="I84" s="106" t="s">
        <v>74</v>
      </c>
      <c r="J84" s="106" t="s">
        <v>394</v>
      </c>
      <c r="K84" s="106" t="s">
        <v>76</v>
      </c>
      <c r="L84" s="88" t="s">
        <v>44</v>
      </c>
      <c r="M84" s="110">
        <f>VLOOKUP('MATRIZ DE RIESGOS DE SST'!L84,'MAPAS DE RIESGOS INHER Y RESID'!$E$3:$F$7,2,FALSE)</f>
        <v>2</v>
      </c>
      <c r="N84" s="85" t="s">
        <v>86</v>
      </c>
      <c r="O84" s="111">
        <f>VLOOKUP('MATRIZ DE RIESGOS DE SST'!N84,'MAPAS DE RIESGOS INHER Y RESID'!$O$3:$P$7,2,FALSE)</f>
        <v>16</v>
      </c>
      <c r="P84" s="111">
        <f t="shared" si="8"/>
        <v>32</v>
      </c>
      <c r="Q84" s="88" t="str">
        <f>IF(OR('MAPAS DE RIESGOS INHER Y RESID'!$G$7='MATRIZ DE RIESGOS DE SST'!P84,P84&lt;'MAPAS DE RIESGOS INHER Y RESID'!$G$3+1),'MAPAS DE RIESGOS INHER Y RESID'!$M$6,IF(OR('MAPAS DE RIESGOS INHER Y RESID'!$H$5='MATRIZ DE RIESGOS DE SST'!P84,P84&lt;'MAPAS DE RIESGOS INHER Y RESID'!$I$5+1),'MAPAS DE RIESGOS INHER Y RESID'!$M$5,IF(OR('MAPAS DE RIESGOS INHER Y RESID'!$I$4='MATRIZ DE RIESGOS DE SST'!P84,P84&lt;'MAPAS DE RIESGOS INHER Y RESID'!$J$4+1),'MAPAS DE RIESGOS INHER Y RESID'!$M$4,'MAPAS DE RIESGOS INHER Y RESID'!$M$3)))</f>
        <v>MODERADO</v>
      </c>
      <c r="R84" s="102"/>
      <c r="S84" s="102"/>
      <c r="T84" s="102"/>
      <c r="U84" s="101" t="s">
        <v>304</v>
      </c>
      <c r="V84" s="85" t="s">
        <v>47</v>
      </c>
      <c r="W84" s="80">
        <f>VLOOKUP(V84,'MAPAS DE RIESGOS INHER Y RESID'!$E$16:$F$18,2,FALSE)</f>
        <v>0.9</v>
      </c>
      <c r="X84" s="81">
        <f t="shared" si="9"/>
        <v>3.1999999999999993</v>
      </c>
      <c r="Y84" s="79" t="str">
        <f>IF(OR('MAPAS DE RIESGOS INHER Y RESID'!$G$18='MATRIZ DE RIESGOS DE SST'!X84,X84&lt;'MAPAS DE RIESGOS INHER Y RESID'!$G$16+1),'MAPAS DE RIESGOS INHER Y RESID'!$M$19,IF(OR('MAPAS DE RIESGOS INHER Y RESID'!$H$17='MATRIZ DE RIESGOS DE SST'!X84,X84&lt;'MAPAS DE RIESGOS INHER Y RESID'!$I$18+1),'MAPAS DE RIESGOS INHER Y RESID'!$M$18,IF(OR('MAPAS DE RIESGOS INHER Y RESID'!$I$17='MATRIZ DE RIESGOS DE SST'!X84,X84&lt;'MAPAS DE RIESGOS INHER Y RESID'!$J$17+1),'MAPAS DE RIESGOS INHER Y RESID'!$M$17,'MAPAS DE RIESGOS INHER Y RESID'!$M$16)))</f>
        <v>BAJO</v>
      </c>
      <c r="Z84" s="70" t="str">
        <f>VLOOKUP('MATRIZ DE RIESGOS DE SST'!Y84,'TABLA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5" spans="1:26" ht="175.5">
      <c r="A85" s="114"/>
      <c r="B85" s="117"/>
      <c r="C85" s="117"/>
      <c r="D85" s="117"/>
      <c r="E85" s="117"/>
      <c r="F85" s="117"/>
      <c r="G85" s="117"/>
      <c r="H85" s="114"/>
      <c r="I85" s="106" t="s">
        <v>68</v>
      </c>
      <c r="J85" s="106" t="s">
        <v>69</v>
      </c>
      <c r="K85" s="106" t="s">
        <v>70</v>
      </c>
      <c r="L85" s="88" t="s">
        <v>78</v>
      </c>
      <c r="M85" s="110">
        <f>VLOOKUP('MATRIZ DE RIESGOS DE SST'!L85,'MAPAS DE RIESGOS INHER Y RESID'!$E$3:$F$7,2,FALSE)</f>
        <v>3</v>
      </c>
      <c r="N85" s="88" t="s">
        <v>86</v>
      </c>
      <c r="O85" s="111">
        <f>VLOOKUP('MATRIZ DE RIESGOS DE SST'!N85,'MAPAS DE RIESGOS INHER Y RESID'!$O$3:$P$7,2,FALSE)</f>
        <v>16</v>
      </c>
      <c r="P85" s="111">
        <f t="shared" si="8"/>
        <v>48</v>
      </c>
      <c r="Q85" s="88" t="str">
        <f>IF(OR('MAPAS DE RIESGOS INHER Y RESID'!$G$7='MATRIZ DE RIESGOS DE SST'!P85,P85&lt;'MAPAS DE RIESGOS INHER Y RESID'!$G$3+1),'MAPAS DE RIESGOS INHER Y RESID'!$M$6,IF(OR('MAPAS DE RIESGOS INHER Y RESID'!$H$5='MATRIZ DE RIESGOS DE SST'!P85,P85&lt;'MAPAS DE RIESGOS INHER Y RESID'!$I$5+1),'MAPAS DE RIESGOS INHER Y RESID'!$M$5,IF(OR('MAPAS DE RIESGOS INHER Y RESID'!$I$4='MATRIZ DE RIESGOS DE SST'!P85,P85&lt;'MAPAS DE RIESGOS INHER Y RESID'!$J$4+1),'MAPAS DE RIESGOS INHER Y RESID'!$M$4,'MAPAS DE RIESGOS INHER Y RESID'!$M$3)))</f>
        <v>MODERADO</v>
      </c>
      <c r="R85" s="102"/>
      <c r="S85" s="101" t="s">
        <v>71</v>
      </c>
      <c r="T85" s="84" t="s">
        <v>72</v>
      </c>
      <c r="U85" s="84" t="s">
        <v>73</v>
      </c>
      <c r="V85" s="88" t="s">
        <v>78</v>
      </c>
      <c r="W85" s="80">
        <f>VLOOKUP(V85,'MAPAS DE RIESGOS INHER Y RESID'!$E$16:$F$18,2,FALSE)</f>
        <v>0.4</v>
      </c>
      <c r="X85" s="81">
        <f t="shared" si="9"/>
        <v>28.799999999999997</v>
      </c>
      <c r="Y85" s="79" t="str">
        <f>IF(OR('MAPAS DE RIESGOS INHER Y RESID'!$G$18='MATRIZ DE RIESGOS DE SST'!X85,X85&lt;'MAPAS DE RIESGOS INHER Y RESID'!$G$16+1),'MAPAS DE RIESGOS INHER Y RESID'!$M$19,IF(OR('MAPAS DE RIESGOS INHER Y RESID'!$H$17='MATRIZ DE RIESGOS DE SST'!X85,X85&lt;'MAPAS DE RIESGOS INHER Y RESID'!$I$18+1),'MAPAS DE RIESGOS INHER Y RESID'!$M$18,IF(OR('MAPAS DE RIESGOS INHER Y RESID'!$I$17='MATRIZ DE RIESGOS DE SST'!X85,X85&lt;'MAPAS DE RIESGOS INHER Y RESID'!$J$17+1),'MAPAS DE RIESGOS INHER Y RESID'!$M$17,'MAPAS DE RIESGOS INHER Y RESID'!$M$16)))</f>
        <v>MODERADO</v>
      </c>
      <c r="Z85" s="70" t="str">
        <f>VLOOKUP('MATRIZ DE RIESGOS DE SST'!Y85,'TABLA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6" spans="1:26" ht="175.5">
      <c r="A86" s="114"/>
      <c r="B86" s="117"/>
      <c r="C86" s="117"/>
      <c r="D86" s="117"/>
      <c r="E86" s="117"/>
      <c r="F86" s="117"/>
      <c r="G86" s="117"/>
      <c r="H86" s="114"/>
      <c r="I86" s="106" t="s">
        <v>114</v>
      </c>
      <c r="J86" s="106" t="s">
        <v>381</v>
      </c>
      <c r="K86" s="106" t="s">
        <v>382</v>
      </c>
      <c r="L86" s="88" t="s">
        <v>78</v>
      </c>
      <c r="M86" s="110">
        <f>VLOOKUP('MATRIZ DE RIESGOS DE SST'!L86,'MAPAS DE RIESGOS INHER Y RESID'!$E$3:$F$7,2,FALSE)</f>
        <v>3</v>
      </c>
      <c r="N86" s="88" t="s">
        <v>86</v>
      </c>
      <c r="O86" s="111">
        <f>VLOOKUP('MATRIZ DE RIESGOS DE SST'!N86,'MAPAS DE RIESGOS INHER Y RESID'!$O$3:$P$7,2,FALSE)</f>
        <v>16</v>
      </c>
      <c r="P86" s="111">
        <f t="shared" si="8"/>
        <v>48</v>
      </c>
      <c r="Q86" s="88" t="str">
        <f>IF(OR('MAPAS DE RIESGOS INHER Y RESID'!$G$7='MATRIZ DE RIESGOS DE SST'!P86,P86&lt;'MAPAS DE RIESGOS INHER Y RESID'!$G$3+1),'MAPAS DE RIESGOS INHER Y RESID'!$M$6,IF(OR('MAPAS DE RIESGOS INHER Y RESID'!$H$5='MATRIZ DE RIESGOS DE SST'!P86,P86&lt;'MAPAS DE RIESGOS INHER Y RESID'!$I$5+1),'MAPAS DE RIESGOS INHER Y RESID'!$M$5,IF(OR('MAPAS DE RIESGOS INHER Y RESID'!$I$4='MATRIZ DE RIESGOS DE SST'!P86,P86&lt;'MAPAS DE RIESGOS INHER Y RESID'!$J$4+1),'MAPAS DE RIESGOS INHER Y RESID'!$M$4,'MAPAS DE RIESGOS INHER Y RESID'!$M$3)))</f>
        <v>MODERADO</v>
      </c>
      <c r="R86" s="102" t="s">
        <v>296</v>
      </c>
      <c r="S86" s="84" t="s">
        <v>316</v>
      </c>
      <c r="T86" s="84"/>
      <c r="U86" s="24" t="s">
        <v>317</v>
      </c>
      <c r="V86" s="88" t="s">
        <v>78</v>
      </c>
      <c r="W86" s="80">
        <f>VLOOKUP(V86,'MAPAS DE RIESGOS INHER Y RESID'!$E$16:$F$18,2,FALSE)</f>
        <v>0.4</v>
      </c>
      <c r="X86" s="81">
        <f t="shared" si="9"/>
        <v>28.799999999999997</v>
      </c>
      <c r="Y86" s="79" t="str">
        <f>IF(OR('MAPAS DE RIESGOS INHER Y RESID'!$G$18='MATRIZ DE RIESGOS DE SST'!X86,X86&lt;'MAPAS DE RIESGOS INHER Y RESID'!$G$16+1),'MAPAS DE RIESGOS INHER Y RESID'!$M$19,IF(OR('MAPAS DE RIESGOS INHER Y RESID'!$H$17='MATRIZ DE RIESGOS DE SST'!X86,X86&lt;'MAPAS DE RIESGOS INHER Y RESID'!$I$18+1),'MAPAS DE RIESGOS INHER Y RESID'!$M$18,IF(OR('MAPAS DE RIESGOS INHER Y RESID'!$I$17='MATRIZ DE RIESGOS DE SST'!X86,X86&lt;'MAPAS DE RIESGOS INHER Y RESID'!$J$17+1),'MAPAS DE RIESGOS INHER Y RESID'!$M$17,'MAPAS DE RIESGOS INHER Y RESID'!$M$16)))</f>
        <v>MODERADO</v>
      </c>
      <c r="Z86" s="70" t="str">
        <f>VLOOKUP('MATRIZ DE RIESGOS DE SST'!Y86,'TABLA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7" spans="1:26" ht="234">
      <c r="A87" s="114"/>
      <c r="B87" s="117"/>
      <c r="C87" s="117"/>
      <c r="D87" s="117"/>
      <c r="E87" s="117"/>
      <c r="F87" s="117"/>
      <c r="G87" s="117"/>
      <c r="H87" s="114"/>
      <c r="I87" s="106" t="s">
        <v>117</v>
      </c>
      <c r="J87" s="106" t="s">
        <v>118</v>
      </c>
      <c r="K87" s="106" t="s">
        <v>376</v>
      </c>
      <c r="L87" s="88" t="s">
        <v>44</v>
      </c>
      <c r="M87" s="110">
        <f>VLOOKUP('MATRIZ DE RIESGOS DE SST'!L87,'MAPAS DE RIESGOS INHER Y RESID'!$E$3:$F$7,2,FALSE)</f>
        <v>2</v>
      </c>
      <c r="N87" s="88" t="s">
        <v>45</v>
      </c>
      <c r="O87" s="111">
        <f>VLOOKUP('MATRIZ DE RIESGOS DE SST'!N87,'MAPAS DE RIESGOS INHER Y RESID'!$O$3:$P$7,2,FALSE)</f>
        <v>4</v>
      </c>
      <c r="P87" s="111">
        <f t="shared" si="8"/>
        <v>8</v>
      </c>
      <c r="Q87" s="88" t="str">
        <f>IF(OR('MAPAS DE RIESGOS INHER Y RESID'!$G$7='MATRIZ DE RIESGOS DE SST'!P87,P87&lt;'MAPAS DE RIESGOS INHER Y RESID'!$G$3+1),'MAPAS DE RIESGOS INHER Y RESID'!$M$6,IF(OR('MAPAS DE RIESGOS INHER Y RESID'!$H$5='MATRIZ DE RIESGOS DE SST'!P87,P87&lt;'MAPAS DE RIESGOS INHER Y RESID'!$I$5+1),'MAPAS DE RIESGOS INHER Y RESID'!$M$5,IF(OR('MAPAS DE RIESGOS INHER Y RESID'!$I$4='MATRIZ DE RIESGOS DE SST'!P87,P87&lt;'MAPAS DE RIESGOS INHER Y RESID'!$J$4+1),'MAPAS DE RIESGOS INHER Y RESID'!$M$4,'MAPAS DE RIESGOS INHER Y RESID'!$M$3)))</f>
        <v>BAJO</v>
      </c>
      <c r="R87" s="102"/>
      <c r="S87" s="102"/>
      <c r="T87" s="102"/>
      <c r="U87" s="84" t="s">
        <v>377</v>
      </c>
      <c r="V87" s="88" t="s">
        <v>78</v>
      </c>
      <c r="W87" s="80">
        <f>VLOOKUP(V87,'MAPAS DE RIESGOS INHER Y RESID'!$E$16:$F$18,2,FALSE)</f>
        <v>0.4</v>
      </c>
      <c r="X87" s="81">
        <f t="shared" si="9"/>
        <v>4.8</v>
      </c>
      <c r="Y87" s="79" t="str">
        <f>IF(OR('MAPAS DE RIESGOS INHER Y RESID'!$G$18='MATRIZ DE RIESGOS DE SST'!X87,X87&lt;'MAPAS DE RIESGOS INHER Y RESID'!$G$16+1),'MAPAS DE RIESGOS INHER Y RESID'!$M$19,IF(OR('MAPAS DE RIESGOS INHER Y RESID'!$H$17='MATRIZ DE RIESGOS DE SST'!X87,X87&lt;'MAPAS DE RIESGOS INHER Y RESID'!$I$18+1),'MAPAS DE RIESGOS INHER Y RESID'!$M$18,IF(OR('MAPAS DE RIESGOS INHER Y RESID'!$I$17='MATRIZ DE RIESGOS DE SST'!X87,X87&lt;'MAPAS DE RIESGOS INHER Y RESID'!$J$17+1),'MAPAS DE RIESGOS INHER Y RESID'!$M$17,'MAPAS DE RIESGOS INHER Y RESID'!$M$16)))</f>
        <v>BAJO</v>
      </c>
      <c r="Z87" s="70" t="str">
        <f>VLOOKUP('MATRIZ DE RIESGOS DE SST'!Y87,'TABLA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8" spans="1:26" ht="234">
      <c r="A88" s="114"/>
      <c r="B88" s="117"/>
      <c r="C88" s="117"/>
      <c r="D88" s="117"/>
      <c r="E88" s="117"/>
      <c r="F88" s="117"/>
      <c r="G88" s="117"/>
      <c r="H88" s="114"/>
      <c r="I88" s="106" t="s">
        <v>120</v>
      </c>
      <c r="J88" s="106" t="s">
        <v>118</v>
      </c>
      <c r="K88" s="106" t="s">
        <v>376</v>
      </c>
      <c r="L88" s="88" t="s">
        <v>44</v>
      </c>
      <c r="M88" s="110">
        <f>VLOOKUP('MATRIZ DE RIESGOS DE SST'!L88,'MAPAS DE RIESGOS INHER Y RESID'!$E$3:$F$7,2,FALSE)</f>
        <v>2</v>
      </c>
      <c r="N88" s="88" t="s">
        <v>45</v>
      </c>
      <c r="O88" s="111">
        <f>VLOOKUP('MATRIZ DE RIESGOS DE SST'!N88,'MAPAS DE RIESGOS INHER Y RESID'!$O$3:$P$7,2,FALSE)</f>
        <v>4</v>
      </c>
      <c r="P88" s="111">
        <f t="shared" si="8"/>
        <v>8</v>
      </c>
      <c r="Q88" s="88" t="str">
        <f>IF(OR('MAPAS DE RIESGOS INHER Y RESID'!$G$7='MATRIZ DE RIESGOS DE SST'!P88,P88&lt;'MAPAS DE RIESGOS INHER Y RESID'!$G$3+1),'MAPAS DE RIESGOS INHER Y RESID'!$M$6,IF(OR('MAPAS DE RIESGOS INHER Y RESID'!$H$5='MATRIZ DE RIESGOS DE SST'!P88,P88&lt;'MAPAS DE RIESGOS INHER Y RESID'!$I$5+1),'MAPAS DE RIESGOS INHER Y RESID'!$M$5,IF(OR('MAPAS DE RIESGOS INHER Y RESID'!$I$4='MATRIZ DE RIESGOS DE SST'!P88,P88&lt;'MAPAS DE RIESGOS INHER Y RESID'!$J$4+1),'MAPAS DE RIESGOS INHER Y RESID'!$M$4,'MAPAS DE RIESGOS INHER Y RESID'!$M$3)))</f>
        <v>BAJO</v>
      </c>
      <c r="R88" s="102"/>
      <c r="S88" s="84"/>
      <c r="T88" s="102"/>
      <c r="U88" s="84" t="s">
        <v>318</v>
      </c>
      <c r="V88" s="88" t="s">
        <v>78</v>
      </c>
      <c r="W88" s="80">
        <f>VLOOKUP(V88,'MAPAS DE RIESGOS INHER Y RESID'!$E$16:$F$18,2,FALSE)</f>
        <v>0.4</v>
      </c>
      <c r="X88" s="81">
        <f t="shared" si="9"/>
        <v>4.8</v>
      </c>
      <c r="Y88" s="79" t="str">
        <f>IF(OR('MAPAS DE RIESGOS INHER Y RESID'!$G$18='MATRIZ DE RIESGOS DE SST'!X88,X88&lt;'MAPAS DE RIESGOS INHER Y RESID'!$G$16+1),'MAPAS DE RIESGOS INHER Y RESID'!$M$19,IF(OR('MAPAS DE RIESGOS INHER Y RESID'!$H$17='MATRIZ DE RIESGOS DE SST'!X88,X88&lt;'MAPAS DE RIESGOS INHER Y RESID'!$I$18+1),'MAPAS DE RIESGOS INHER Y RESID'!$M$18,IF(OR('MAPAS DE RIESGOS INHER Y RESID'!$I$17='MATRIZ DE RIESGOS DE SST'!X88,X88&lt;'MAPAS DE RIESGOS INHER Y RESID'!$J$17+1),'MAPAS DE RIESGOS INHER Y RESID'!$M$17,'MAPAS DE RIESGOS INHER Y RESID'!$M$16)))</f>
        <v>BAJO</v>
      </c>
      <c r="Z88" s="70" t="str">
        <f>VLOOKUP('MATRIZ DE RIESGOS DE SST'!Y88,'TABLA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9" spans="1:26" ht="234">
      <c r="A89" s="114"/>
      <c r="B89" s="117"/>
      <c r="C89" s="117"/>
      <c r="D89" s="117"/>
      <c r="E89" s="117"/>
      <c r="F89" s="117"/>
      <c r="G89" s="117"/>
      <c r="H89" s="114"/>
      <c r="I89" s="106" t="s">
        <v>53</v>
      </c>
      <c r="J89" s="106" t="s">
        <v>156</v>
      </c>
      <c r="K89" s="70" t="s">
        <v>388</v>
      </c>
      <c r="L89" s="88" t="s">
        <v>44</v>
      </c>
      <c r="M89" s="110">
        <f>VLOOKUP('MATRIZ DE RIESGOS DE SST'!L89,'MAPAS DE RIESGOS INHER Y RESID'!$E$3:$F$7,2,FALSE)</f>
        <v>2</v>
      </c>
      <c r="N89" s="88" t="s">
        <v>45</v>
      </c>
      <c r="O89" s="111">
        <f>VLOOKUP('MATRIZ DE RIESGOS DE SST'!N89,'MAPAS DE RIESGOS INHER Y RESID'!$O$3:$P$7,2,FALSE)</f>
        <v>4</v>
      </c>
      <c r="P89" s="111">
        <f t="shared" si="8"/>
        <v>8</v>
      </c>
      <c r="Q89" s="88" t="str">
        <f>IF(OR('MAPAS DE RIESGOS INHER Y RESID'!$G$7='MATRIZ DE RIESGOS DE SST'!P89,P89&lt;'MAPAS DE RIESGOS INHER Y RESID'!$G$3+1),'MAPAS DE RIESGOS INHER Y RESID'!$M$6,IF(OR('MAPAS DE RIESGOS INHER Y RESID'!$H$5='MATRIZ DE RIESGOS DE SST'!P89,P89&lt;'MAPAS DE RIESGOS INHER Y RESID'!$I$5+1),'MAPAS DE RIESGOS INHER Y RESID'!$M$5,IF(OR('MAPAS DE RIESGOS INHER Y RESID'!$I$4='MATRIZ DE RIESGOS DE SST'!P89,P89&lt;'MAPAS DE RIESGOS INHER Y RESID'!$J$4+1),'MAPAS DE RIESGOS INHER Y RESID'!$M$4,'MAPAS DE RIESGOS INHER Y RESID'!$M$3)))</f>
        <v>BAJO</v>
      </c>
      <c r="R89" s="70"/>
      <c r="S89" s="102"/>
      <c r="T89" s="84" t="s">
        <v>319</v>
      </c>
      <c r="U89" s="84" t="s">
        <v>335</v>
      </c>
      <c r="V89" s="88" t="s">
        <v>78</v>
      </c>
      <c r="W89" s="80">
        <f>VLOOKUP(V89,'MAPAS DE RIESGOS INHER Y RESID'!$E$16:$F$18,2,FALSE)</f>
        <v>0.4</v>
      </c>
      <c r="X89" s="81">
        <f t="shared" si="9"/>
        <v>4.8</v>
      </c>
      <c r="Y89" s="79" t="str">
        <f>IF(OR('MAPAS DE RIESGOS INHER Y RESID'!$G$18='MATRIZ DE RIESGOS DE SST'!X89,X89&lt;'MAPAS DE RIESGOS INHER Y RESID'!$G$16+1),'MAPAS DE RIESGOS INHER Y RESID'!$M$19,IF(OR('MAPAS DE RIESGOS INHER Y RESID'!$H$17='MATRIZ DE RIESGOS DE SST'!X89,X89&lt;'MAPAS DE RIESGOS INHER Y RESID'!$I$18+1),'MAPAS DE RIESGOS INHER Y RESID'!$M$18,IF(OR('MAPAS DE RIESGOS INHER Y RESID'!$I$17='MATRIZ DE RIESGOS DE SST'!X89,X89&lt;'MAPAS DE RIESGOS INHER Y RESID'!$J$17+1),'MAPAS DE RIESGOS INHER Y RESID'!$M$17,'MAPAS DE RIESGOS INHER Y RESID'!$M$16)))</f>
        <v>BAJO</v>
      </c>
      <c r="Z89" s="70" t="str">
        <f>VLOOKUP('MATRIZ DE RIESGOS DE SST'!Y89,'TABLA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0" spans="1:26" ht="234">
      <c r="A90" s="114"/>
      <c r="B90" s="117"/>
      <c r="C90" s="117"/>
      <c r="D90" s="117"/>
      <c r="E90" s="117"/>
      <c r="F90" s="117"/>
      <c r="G90" s="117"/>
      <c r="H90" s="114"/>
      <c r="I90" s="106" t="s">
        <v>385</v>
      </c>
      <c r="J90" s="106" t="s">
        <v>122</v>
      </c>
      <c r="K90" s="106" t="s">
        <v>384</v>
      </c>
      <c r="L90" s="88" t="s">
        <v>44</v>
      </c>
      <c r="M90" s="110">
        <f>VLOOKUP('MATRIZ DE RIESGOS DE SST'!L90,'MAPAS DE RIESGOS INHER Y RESID'!$E$3:$F$7,2,FALSE)</f>
        <v>2</v>
      </c>
      <c r="N90" s="88" t="s">
        <v>45</v>
      </c>
      <c r="O90" s="111">
        <f>VLOOKUP('MATRIZ DE RIESGOS DE SST'!N90,'MAPAS DE RIESGOS INHER Y RESID'!$O$3:$P$7,2,FALSE)</f>
        <v>4</v>
      </c>
      <c r="P90" s="111">
        <f t="shared" si="8"/>
        <v>8</v>
      </c>
      <c r="Q90" s="88" t="str">
        <f>IF(OR('MAPAS DE RIESGOS INHER Y RESID'!$G$7='MATRIZ DE RIESGOS DE SST'!P90,P90&lt;'MAPAS DE RIESGOS INHER Y RESID'!$G$3+1),'MAPAS DE RIESGOS INHER Y RESID'!$M$6,IF(OR('MAPAS DE RIESGOS INHER Y RESID'!$H$5='MATRIZ DE RIESGOS DE SST'!P90,P90&lt;'MAPAS DE RIESGOS INHER Y RESID'!$I$5+1),'MAPAS DE RIESGOS INHER Y RESID'!$M$5,IF(OR('MAPAS DE RIESGOS INHER Y RESID'!$I$4='MATRIZ DE RIESGOS DE SST'!P90,P90&lt;'MAPAS DE RIESGOS INHER Y RESID'!$J$4+1),'MAPAS DE RIESGOS INHER Y RESID'!$M$4,'MAPAS DE RIESGOS INHER Y RESID'!$M$3)))</f>
        <v>BAJO</v>
      </c>
      <c r="R90" s="101"/>
      <c r="S90" s="101"/>
      <c r="T90" s="101" t="s">
        <v>320</v>
      </c>
      <c r="U90" s="101"/>
      <c r="V90" s="88" t="s">
        <v>78</v>
      </c>
      <c r="W90" s="80">
        <f>VLOOKUP(V90,'MAPAS DE RIESGOS INHER Y RESID'!$E$16:$F$18,2,FALSE)</f>
        <v>0.4</v>
      </c>
      <c r="X90" s="81">
        <f t="shared" si="9"/>
        <v>4.8</v>
      </c>
      <c r="Y90" s="79" t="str">
        <f>IF(OR('MAPAS DE RIESGOS INHER Y RESID'!$G$18='MATRIZ DE RIESGOS DE SST'!X90,X90&lt;'MAPAS DE RIESGOS INHER Y RESID'!$G$16+1),'MAPAS DE RIESGOS INHER Y RESID'!$M$19,IF(OR('MAPAS DE RIESGOS INHER Y RESID'!$H$17='MATRIZ DE RIESGOS DE SST'!X90,X90&lt;'MAPAS DE RIESGOS INHER Y RESID'!$I$18+1),'MAPAS DE RIESGOS INHER Y RESID'!$M$18,IF(OR('MAPAS DE RIESGOS INHER Y RESID'!$I$17='MATRIZ DE RIESGOS DE SST'!X90,X90&lt;'MAPAS DE RIESGOS INHER Y RESID'!$J$17+1),'MAPAS DE RIESGOS INHER Y RESID'!$M$17,'MAPAS DE RIESGOS INHER Y RESID'!$M$16)))</f>
        <v>BAJO</v>
      </c>
      <c r="Z90" s="70" t="str">
        <f>VLOOKUP('MATRIZ DE RIESGOS DE SST'!Y90,'TABLA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1" spans="1:26" ht="175.5">
      <c r="A91" s="114"/>
      <c r="B91" s="117"/>
      <c r="C91" s="117"/>
      <c r="D91" s="117"/>
      <c r="E91" s="117"/>
      <c r="F91" s="117"/>
      <c r="G91" s="117"/>
      <c r="H91" s="114"/>
      <c r="I91" s="106" t="s">
        <v>107</v>
      </c>
      <c r="J91" s="106" t="s">
        <v>108</v>
      </c>
      <c r="K91" s="106" t="s">
        <v>397</v>
      </c>
      <c r="L91" s="85" t="s">
        <v>44</v>
      </c>
      <c r="M91" s="110">
        <f>VLOOKUP('MATRIZ DE RIESGOS DE SST'!L91,'MAPAS DE RIESGOS INHER Y RESID'!$E$3:$F$7,2,FALSE)</f>
        <v>2</v>
      </c>
      <c r="N91" s="85" t="s">
        <v>86</v>
      </c>
      <c r="O91" s="111">
        <f>VLOOKUP('MATRIZ DE RIESGOS DE SST'!N91,'MAPAS DE RIESGOS INHER Y RESID'!$O$3:$P$7,2,FALSE)</f>
        <v>16</v>
      </c>
      <c r="P91" s="111">
        <f t="shared" ref="P91:P101" si="10">+M91*O91</f>
        <v>32</v>
      </c>
      <c r="Q91" s="85" t="str">
        <f>IF(OR('MAPAS DE RIESGOS INHER Y RESID'!$G$7='MATRIZ DE RIESGOS DE SST'!P91,P91&lt;'MAPAS DE RIESGOS INHER Y RESID'!$G$3+1),'MAPAS DE RIESGOS INHER Y RESID'!$M$6,IF(OR('MAPAS DE RIESGOS INHER Y RESID'!$H$5='MATRIZ DE RIESGOS DE SST'!P91,P91&lt;'MAPAS DE RIESGOS INHER Y RESID'!$I$5+1),'MAPAS DE RIESGOS INHER Y RESID'!$M$5,IF(OR('MAPAS DE RIESGOS INHER Y RESID'!$I$4='MATRIZ DE RIESGOS DE SST'!P91,P91&lt;'MAPAS DE RIESGOS INHER Y RESID'!$J$4+1),'MAPAS DE RIESGOS INHER Y RESID'!$M$4,'MAPAS DE RIESGOS INHER Y RESID'!$M$3)))</f>
        <v>MODERADO</v>
      </c>
      <c r="R91" s="70"/>
      <c r="S91" s="70" t="s">
        <v>314</v>
      </c>
      <c r="T91" s="70"/>
      <c r="U91" s="101" t="s">
        <v>350</v>
      </c>
      <c r="V91" s="85" t="s">
        <v>78</v>
      </c>
      <c r="W91" s="80">
        <f>VLOOKUP(V91,'MAPAS DE RIESGOS INHER Y RESID'!$E$16:$F$18,2,FALSE)</f>
        <v>0.4</v>
      </c>
      <c r="X91" s="81">
        <f t="shared" si="9"/>
        <v>19.2</v>
      </c>
      <c r="Y91" s="85" t="str">
        <f>IF(OR('MAPAS DE RIESGOS INHER Y RESID'!$G$18='MATRIZ DE RIESGOS DE SST'!X91,X91&lt;'MAPAS DE RIESGOS INHER Y RESID'!$G$16+1),'MAPAS DE RIESGOS INHER Y RESID'!$M$19,IF(OR('MAPAS DE RIESGOS INHER Y RESID'!$H$17='MATRIZ DE RIESGOS DE SST'!X91,X91&lt;'MAPAS DE RIESGOS INHER Y RESID'!$I$18+1),'MAPAS DE RIESGOS INHER Y RESID'!$M$18,IF(OR('MAPAS DE RIESGOS INHER Y RESID'!$I$17='MATRIZ DE RIESGOS DE SST'!X91,X91&lt;'MAPAS DE RIESGOS INHER Y RESID'!$J$17+1),'MAPAS DE RIESGOS INHER Y RESID'!$M$17,'MAPAS DE RIESGOS INHER Y RESID'!$M$16)))</f>
        <v>MODERADO</v>
      </c>
      <c r="Z91" s="70" t="str">
        <f>VLOOKUP('MATRIZ DE RIESGOS DE SST'!Y91,'TABLA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2" spans="1:26" ht="175.5">
      <c r="A92" s="114"/>
      <c r="B92" s="117"/>
      <c r="C92" s="117"/>
      <c r="D92" s="117"/>
      <c r="E92" s="117"/>
      <c r="F92" s="117"/>
      <c r="G92" s="117"/>
      <c r="H92" s="114"/>
      <c r="I92" s="106" t="s">
        <v>110</v>
      </c>
      <c r="J92" s="106" t="s">
        <v>111</v>
      </c>
      <c r="K92" s="106" t="s">
        <v>397</v>
      </c>
      <c r="L92" s="85" t="s">
        <v>173</v>
      </c>
      <c r="M92" s="110">
        <f>VLOOKUP('MATRIZ DE RIESGOS DE SST'!L92,'MAPAS DE RIESGOS INHER Y RESID'!$E$3:$F$7,2,FALSE)</f>
        <v>1</v>
      </c>
      <c r="N92" s="85" t="s">
        <v>86</v>
      </c>
      <c r="O92" s="111">
        <f>VLOOKUP('MATRIZ DE RIESGOS DE SST'!N92,'MAPAS DE RIESGOS INHER Y RESID'!$O$3:$P$7,2,FALSE)</f>
        <v>16</v>
      </c>
      <c r="P92" s="111">
        <f t="shared" si="10"/>
        <v>16</v>
      </c>
      <c r="Q92" s="85" t="str">
        <f>IF(OR('MAPAS DE RIESGOS INHER Y RESID'!$G$7='MATRIZ DE RIESGOS DE SST'!P92,P92&lt;'MAPAS DE RIESGOS INHER Y RESID'!$G$3+1),'MAPAS DE RIESGOS INHER Y RESID'!$M$6,IF(OR('MAPAS DE RIESGOS INHER Y RESID'!$H$5='MATRIZ DE RIESGOS DE SST'!P92,P92&lt;'MAPAS DE RIESGOS INHER Y RESID'!$I$5+1),'MAPAS DE RIESGOS INHER Y RESID'!$M$5,IF(OR('MAPAS DE RIESGOS INHER Y RESID'!$I$4='MATRIZ DE RIESGOS DE SST'!P92,P92&lt;'MAPAS DE RIESGOS INHER Y RESID'!$J$4+1),'MAPAS DE RIESGOS INHER Y RESID'!$M$4,'MAPAS DE RIESGOS INHER Y RESID'!$M$3)))</f>
        <v>MODERADO</v>
      </c>
      <c r="R92" s="70"/>
      <c r="S92" s="70" t="s">
        <v>314</v>
      </c>
      <c r="T92" s="70"/>
      <c r="U92" s="101" t="s">
        <v>351</v>
      </c>
      <c r="V92" s="85" t="s">
        <v>78</v>
      </c>
      <c r="W92" s="80">
        <f>VLOOKUP(V92,'MAPAS DE RIESGOS INHER Y RESID'!$E$16:$F$18,2,FALSE)</f>
        <v>0.4</v>
      </c>
      <c r="X92" s="81">
        <f t="shared" si="9"/>
        <v>9.6</v>
      </c>
      <c r="Y92" s="85" t="str">
        <f>IF(OR('MAPAS DE RIESGOS INHER Y RESID'!$G$18='MATRIZ DE RIESGOS DE SST'!X92,X92&lt;'MAPAS DE RIESGOS INHER Y RESID'!$G$16+1),'MAPAS DE RIESGOS INHER Y RESID'!$M$19,IF(OR('MAPAS DE RIESGOS INHER Y RESID'!$H$17='MATRIZ DE RIESGOS DE SST'!X92,X92&lt;'MAPAS DE RIESGOS INHER Y RESID'!$I$18+1),'MAPAS DE RIESGOS INHER Y RESID'!$M$18,IF(OR('MAPAS DE RIESGOS INHER Y RESID'!$I$17='MATRIZ DE RIESGOS DE SST'!X92,X92&lt;'MAPAS DE RIESGOS INHER Y RESID'!$J$17+1),'MAPAS DE RIESGOS INHER Y RESID'!$M$17,'MAPAS DE RIESGOS INHER Y RESID'!$M$16)))</f>
        <v>MODERADO</v>
      </c>
      <c r="Z92" s="70" t="str">
        <f>VLOOKUP('MATRIZ DE RIESGOS DE SST'!Y92,'TABLA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3" spans="1:26" ht="253.5">
      <c r="A93" s="114"/>
      <c r="B93" s="117"/>
      <c r="C93" s="117"/>
      <c r="D93" s="117"/>
      <c r="E93" s="117"/>
      <c r="F93" s="117"/>
      <c r="G93" s="117"/>
      <c r="H93" s="114"/>
      <c r="I93" s="106" t="s">
        <v>102</v>
      </c>
      <c r="J93" s="106" t="s">
        <v>103</v>
      </c>
      <c r="K93" s="106" t="s">
        <v>411</v>
      </c>
      <c r="L93" s="88" t="s">
        <v>44</v>
      </c>
      <c r="M93" s="110">
        <f>VLOOKUP('MATRIZ DE RIESGOS DE SST'!L93,'MAPAS DE RIESGOS INHER Y RESID'!$E$3:$F$7,2,FALSE)</f>
        <v>2</v>
      </c>
      <c r="N93" s="85" t="s">
        <v>146</v>
      </c>
      <c r="O93" s="111">
        <f>VLOOKUP('MATRIZ DE RIESGOS DE SST'!N93,'MAPAS DE RIESGOS INHER Y RESID'!$O$3:$P$7,2,FALSE)</f>
        <v>256</v>
      </c>
      <c r="P93" s="111">
        <f t="shared" si="10"/>
        <v>512</v>
      </c>
      <c r="Q93" s="88" t="str">
        <f>IF(OR('MAPAS DE RIESGOS INHER Y RESID'!$G$7='MATRIZ DE RIESGOS DE SST'!P93,P93&lt;'MAPAS DE RIESGOS INHER Y RESID'!$G$3+1),'MAPAS DE RIESGOS INHER Y RESID'!$M$6,IF(OR('MAPAS DE RIESGOS INHER Y RESID'!$H$5='MATRIZ DE RIESGOS DE SST'!P93,P93&lt;'MAPAS DE RIESGOS INHER Y RESID'!$I$5+1),'MAPAS DE RIESGOS INHER Y RESID'!$M$5,IF(OR('MAPAS DE RIESGOS INHER Y RESID'!$I$4='MATRIZ DE RIESGOS DE SST'!P93,P93&lt;'MAPAS DE RIESGOS INHER Y RESID'!$J$4+1),'MAPAS DE RIESGOS INHER Y RESID'!$M$4,'MAPAS DE RIESGOS INHER Y RESID'!$M$3)))</f>
        <v>ALTO</v>
      </c>
      <c r="R93" s="70"/>
      <c r="S93" s="70" t="s">
        <v>307</v>
      </c>
      <c r="T93" s="70"/>
      <c r="U93" s="70" t="s">
        <v>306</v>
      </c>
      <c r="V93" s="85" t="s">
        <v>47</v>
      </c>
      <c r="W93" s="80">
        <f>VLOOKUP(V93,'MAPAS DE RIESGOS INHER Y RESID'!$E$16:$F$18,2,FALSE)</f>
        <v>0.9</v>
      </c>
      <c r="X93" s="81">
        <f t="shared" si="9"/>
        <v>51.199999999999989</v>
      </c>
      <c r="Y93" s="79" t="str">
        <f>IF(OR('MAPAS DE RIESGOS INHER Y RESID'!$G$18='MATRIZ DE RIESGOS DE SST'!X93,X93&lt;'MAPAS DE RIESGOS INHER Y RESID'!$G$16+1),'MAPAS DE RIESGOS INHER Y RESID'!$M$19,IF(OR('MAPAS DE RIESGOS INHER Y RESID'!$H$17='MATRIZ DE RIESGOS DE SST'!X93,X93&lt;'MAPAS DE RIESGOS INHER Y RESID'!$I$18+1),'MAPAS DE RIESGOS INHER Y RESID'!$M$18,IF(OR('MAPAS DE RIESGOS INHER Y RESID'!$I$17='MATRIZ DE RIESGOS DE SST'!X93,X93&lt;'MAPAS DE RIESGOS INHER Y RESID'!$J$17+1),'MAPAS DE RIESGOS INHER Y RESID'!$M$17,'MAPAS DE RIESGOS INHER Y RESID'!$M$16)))</f>
        <v>MODERADO</v>
      </c>
      <c r="Z93" s="70" t="str">
        <f>VLOOKUP('MATRIZ DE RIESGOS DE SST'!Y93,'TABLA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4" spans="1:26" ht="175.5">
      <c r="A94" s="114"/>
      <c r="B94" s="117"/>
      <c r="C94" s="117"/>
      <c r="D94" s="117"/>
      <c r="E94" s="117"/>
      <c r="F94" s="117"/>
      <c r="G94" s="117"/>
      <c r="H94" s="114"/>
      <c r="I94" s="106" t="s">
        <v>123</v>
      </c>
      <c r="J94" s="106" t="s">
        <v>124</v>
      </c>
      <c r="K94" s="106" t="s">
        <v>338</v>
      </c>
      <c r="L94" s="88" t="s">
        <v>44</v>
      </c>
      <c r="M94" s="110">
        <f>VLOOKUP('MATRIZ DE RIESGOS DE SST'!L94,'MAPAS DE RIESGOS INHER Y RESID'!$E$3:$F$7,2,FALSE)</f>
        <v>2</v>
      </c>
      <c r="N94" s="88" t="s">
        <v>146</v>
      </c>
      <c r="O94" s="111">
        <f>VLOOKUP('MATRIZ DE RIESGOS DE SST'!N94,'MAPAS DE RIESGOS INHER Y RESID'!$O$3:$P$7,2,FALSE)</f>
        <v>256</v>
      </c>
      <c r="P94" s="111">
        <f t="shared" si="10"/>
        <v>512</v>
      </c>
      <c r="Q94" s="88" t="str">
        <f>IF(OR('MAPAS DE RIESGOS INHER Y RESID'!$G$7='MATRIZ DE RIESGOS DE SST'!P94,P94&lt;'MAPAS DE RIESGOS INHER Y RESID'!$G$3+1),'MAPAS DE RIESGOS INHER Y RESID'!$M$6,IF(OR('MAPAS DE RIESGOS INHER Y RESID'!$H$5='MATRIZ DE RIESGOS DE SST'!P94,P94&lt;'MAPAS DE RIESGOS INHER Y RESID'!$I$5+1),'MAPAS DE RIESGOS INHER Y RESID'!$M$5,IF(OR('MAPAS DE RIESGOS INHER Y RESID'!$I$4='MATRIZ DE RIESGOS DE SST'!P94,P94&lt;'MAPAS DE RIESGOS INHER Y RESID'!$J$4+1),'MAPAS DE RIESGOS INHER Y RESID'!$M$4,'MAPAS DE RIESGOS INHER Y RESID'!$M$3)))</f>
        <v>ALTO</v>
      </c>
      <c r="R94" s="84" t="s">
        <v>321</v>
      </c>
      <c r="S94" s="84" t="s">
        <v>322</v>
      </c>
      <c r="T94" s="84"/>
      <c r="U94" s="70" t="s">
        <v>306</v>
      </c>
      <c r="V94" s="88" t="s">
        <v>47</v>
      </c>
      <c r="W94" s="80">
        <f>VLOOKUP(V94,'MAPAS DE RIESGOS INHER Y RESID'!$E$16:$F$18,2,FALSE)</f>
        <v>0.9</v>
      </c>
      <c r="X94" s="81">
        <f t="shared" si="9"/>
        <v>51.199999999999989</v>
      </c>
      <c r="Y94" s="79" t="str">
        <f>IF(OR('MAPAS DE RIESGOS INHER Y RESID'!$G$18='MATRIZ DE RIESGOS DE SST'!X94,X94&lt;'MAPAS DE RIESGOS INHER Y RESID'!$G$16+1),'MAPAS DE RIESGOS INHER Y RESID'!$M$19,IF(OR('MAPAS DE RIESGOS INHER Y RESID'!$H$17='MATRIZ DE RIESGOS DE SST'!X94,X94&lt;'MAPAS DE RIESGOS INHER Y RESID'!$I$18+1),'MAPAS DE RIESGOS INHER Y RESID'!$M$18,IF(OR('MAPAS DE RIESGOS INHER Y RESID'!$I$17='MATRIZ DE RIESGOS DE SST'!X94,X94&lt;'MAPAS DE RIESGOS INHER Y RESID'!$J$17+1),'MAPAS DE RIESGOS INHER Y RESID'!$M$17,'MAPAS DE RIESGOS INHER Y RESID'!$M$16)))</f>
        <v>MODERADO</v>
      </c>
      <c r="Z94" s="70" t="str">
        <f>VLOOKUP('MATRIZ DE RIESGOS DE SST'!Y94,'TABLA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5" spans="1:26" ht="175.5">
      <c r="A95" s="114"/>
      <c r="B95" s="117"/>
      <c r="C95" s="117"/>
      <c r="D95" s="117"/>
      <c r="E95" s="117"/>
      <c r="F95" s="117"/>
      <c r="G95" s="117"/>
      <c r="H95" s="114"/>
      <c r="I95" s="106" t="s">
        <v>125</v>
      </c>
      <c r="J95" s="106" t="s">
        <v>126</v>
      </c>
      <c r="K95" s="106" t="s">
        <v>338</v>
      </c>
      <c r="L95" s="88" t="s">
        <v>44</v>
      </c>
      <c r="M95" s="110">
        <f>VLOOKUP('MATRIZ DE RIESGOS DE SST'!L95,'MAPAS DE RIESGOS INHER Y RESID'!$E$3:$F$7,2,FALSE)</f>
        <v>2</v>
      </c>
      <c r="N95" s="88" t="s">
        <v>146</v>
      </c>
      <c r="O95" s="111">
        <f>VLOOKUP('MATRIZ DE RIESGOS DE SST'!N95,'MAPAS DE RIESGOS INHER Y RESID'!$O$3:$P$7,2,FALSE)</f>
        <v>256</v>
      </c>
      <c r="P95" s="111">
        <f t="shared" si="10"/>
        <v>512</v>
      </c>
      <c r="Q95" s="88" t="str">
        <f>IF(OR('MAPAS DE RIESGOS INHER Y RESID'!$G$7='MATRIZ DE RIESGOS DE SST'!P95,P95&lt;'MAPAS DE RIESGOS INHER Y RESID'!$G$3+1),'MAPAS DE RIESGOS INHER Y RESID'!$M$6,IF(OR('MAPAS DE RIESGOS INHER Y RESID'!$H$5='MATRIZ DE RIESGOS DE SST'!P95,P95&lt;'MAPAS DE RIESGOS INHER Y RESID'!$I$5+1),'MAPAS DE RIESGOS INHER Y RESID'!$M$5,IF(OR('MAPAS DE RIESGOS INHER Y RESID'!$I$4='MATRIZ DE RIESGOS DE SST'!P95,P95&lt;'MAPAS DE RIESGOS INHER Y RESID'!$J$4+1),'MAPAS DE RIESGOS INHER Y RESID'!$M$4,'MAPAS DE RIESGOS INHER Y RESID'!$M$3)))</f>
        <v>ALTO</v>
      </c>
      <c r="R95" s="84" t="s">
        <v>321</v>
      </c>
      <c r="S95" s="84" t="s">
        <v>322</v>
      </c>
      <c r="T95" s="84"/>
      <c r="U95" s="70" t="s">
        <v>306</v>
      </c>
      <c r="V95" s="88" t="s">
        <v>47</v>
      </c>
      <c r="W95" s="80">
        <f>VLOOKUP(V95,'MAPAS DE RIESGOS INHER Y RESID'!$E$16:$F$18,2,FALSE)</f>
        <v>0.9</v>
      </c>
      <c r="X95" s="81">
        <f t="shared" ref="X95:X110" si="11">P95-(W95*P95)</f>
        <v>51.199999999999989</v>
      </c>
      <c r="Y95" s="79" t="str">
        <f>IF(OR('MAPAS DE RIESGOS INHER Y RESID'!$G$18='MATRIZ DE RIESGOS DE SST'!X95,X95&lt;'MAPAS DE RIESGOS INHER Y RESID'!$G$16+1),'MAPAS DE RIESGOS INHER Y RESID'!$M$19,IF(OR('MAPAS DE RIESGOS INHER Y RESID'!$H$17='MATRIZ DE RIESGOS DE SST'!X95,X95&lt;'MAPAS DE RIESGOS INHER Y RESID'!$I$18+1),'MAPAS DE RIESGOS INHER Y RESID'!$M$18,IF(OR('MAPAS DE RIESGOS INHER Y RESID'!$I$17='MATRIZ DE RIESGOS DE SST'!X95,X95&lt;'MAPAS DE RIESGOS INHER Y RESID'!$J$17+1),'MAPAS DE RIESGOS INHER Y RESID'!$M$17,'MAPAS DE RIESGOS INHER Y RESID'!$M$16)))</f>
        <v>MODERADO</v>
      </c>
      <c r="Z95" s="70" t="str">
        <f>VLOOKUP('MATRIZ DE RIESGOS DE SST'!Y95,'TABLA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6" spans="1:26" ht="214.5">
      <c r="A96" s="114"/>
      <c r="B96" s="117"/>
      <c r="C96" s="117"/>
      <c r="D96" s="117"/>
      <c r="E96" s="117"/>
      <c r="F96" s="117"/>
      <c r="G96" s="117"/>
      <c r="H96" s="114"/>
      <c r="I96" s="106" t="s">
        <v>93</v>
      </c>
      <c r="J96" s="106" t="s">
        <v>127</v>
      </c>
      <c r="K96" s="106" t="s">
        <v>404</v>
      </c>
      <c r="L96" s="85" t="s">
        <v>78</v>
      </c>
      <c r="M96" s="110">
        <f>VLOOKUP('MATRIZ DE RIESGOS DE SST'!L96,'MAPAS DE RIESGOS INHER Y RESID'!$E$3:$F$7,2,FALSE)</f>
        <v>3</v>
      </c>
      <c r="N96" s="85" t="s">
        <v>86</v>
      </c>
      <c r="O96" s="111">
        <f>VLOOKUP('MATRIZ DE RIESGOS DE SST'!N96,'MAPAS DE RIESGOS INHER Y RESID'!$O$3:$P$7,2,FALSE)</f>
        <v>16</v>
      </c>
      <c r="P96" s="111">
        <f t="shared" si="10"/>
        <v>48</v>
      </c>
      <c r="Q96" s="85" t="str">
        <f>IF(OR('MAPAS DE RIESGOS INHER Y RESID'!$G$7='MATRIZ DE RIESGOS DE SST'!P96,P96&lt;'MAPAS DE RIESGOS INHER Y RESID'!$G$3+1),'MAPAS DE RIESGOS INHER Y RESID'!$M$6,IF(OR('MAPAS DE RIESGOS INHER Y RESID'!$H$5='MATRIZ DE RIESGOS DE SST'!P96,P96&lt;'MAPAS DE RIESGOS INHER Y RESID'!$I$5+1),'MAPAS DE RIESGOS INHER Y RESID'!$M$5,IF(OR('MAPAS DE RIESGOS INHER Y RESID'!$I$4='MATRIZ DE RIESGOS DE SST'!P96,P96&lt;'MAPAS DE RIESGOS INHER Y RESID'!$J$4+1),'MAPAS DE RIESGOS INHER Y RESID'!$M$4,'MAPAS DE RIESGOS INHER Y RESID'!$M$3)))</f>
        <v>MODERADO</v>
      </c>
      <c r="R96" s="102"/>
      <c r="S96" s="101"/>
      <c r="T96" s="84" t="s">
        <v>324</v>
      </c>
      <c r="U96" s="101" t="s">
        <v>323</v>
      </c>
      <c r="V96" s="88" t="s">
        <v>78</v>
      </c>
      <c r="W96" s="80">
        <f>VLOOKUP(V96,'MAPAS DE RIESGOS INHER Y RESID'!$E$16:$F$18,2,FALSE)</f>
        <v>0.4</v>
      </c>
      <c r="X96" s="81">
        <f t="shared" si="11"/>
        <v>28.799999999999997</v>
      </c>
      <c r="Y96" s="79" t="str">
        <f>IF(OR('MAPAS DE RIESGOS INHER Y RESID'!$G$18='MATRIZ DE RIESGOS DE SST'!X96,X96&lt;'MAPAS DE RIESGOS INHER Y RESID'!$G$16+1),'MAPAS DE RIESGOS INHER Y RESID'!$M$19,IF(OR('MAPAS DE RIESGOS INHER Y RESID'!$H$17='MATRIZ DE RIESGOS DE SST'!X96,X96&lt;'MAPAS DE RIESGOS INHER Y RESID'!$I$18+1),'MAPAS DE RIESGOS INHER Y RESID'!$M$18,IF(OR('MAPAS DE RIESGOS INHER Y RESID'!$I$17='MATRIZ DE RIESGOS DE SST'!X96,X96&lt;'MAPAS DE RIESGOS INHER Y RESID'!$J$17+1),'MAPAS DE RIESGOS INHER Y RESID'!$M$17,'MAPAS DE RIESGOS INHER Y RESID'!$M$16)))</f>
        <v>MODERADO</v>
      </c>
      <c r="Z96" s="70" t="str">
        <f>VLOOKUP('MATRIZ DE RIESGOS DE SST'!Y96,'TABLA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7" spans="1:26" ht="386.25" customHeight="1">
      <c r="A97" s="114"/>
      <c r="B97" s="117"/>
      <c r="C97" s="117"/>
      <c r="D97" s="117"/>
      <c r="E97" s="117"/>
      <c r="F97" s="117"/>
      <c r="G97" s="117"/>
      <c r="H97" s="114"/>
      <c r="I97" s="106" t="s">
        <v>128</v>
      </c>
      <c r="J97" s="106" t="s">
        <v>325</v>
      </c>
      <c r="K97" s="106" t="s">
        <v>410</v>
      </c>
      <c r="L97" s="88" t="s">
        <v>44</v>
      </c>
      <c r="M97" s="110">
        <f>VLOOKUP('MATRIZ DE RIESGOS DE SST'!L97,'MAPAS DE RIESGOS INHER Y RESID'!$E$3:$F$7,2,FALSE)</f>
        <v>2</v>
      </c>
      <c r="N97" s="88" t="s">
        <v>86</v>
      </c>
      <c r="O97" s="111">
        <f>VLOOKUP('MATRIZ DE RIESGOS DE SST'!N97,'MAPAS DE RIESGOS INHER Y RESID'!$O$3:$P$7,2,FALSE)</f>
        <v>16</v>
      </c>
      <c r="P97" s="111">
        <f t="shared" si="10"/>
        <v>32</v>
      </c>
      <c r="Q97" s="88" t="str">
        <f>IF(OR('MAPAS DE RIESGOS INHER Y RESID'!$G$7='MATRIZ DE RIESGOS DE SST'!P97,P97&lt;'MAPAS DE RIESGOS INHER Y RESID'!$G$3+1),'MAPAS DE RIESGOS INHER Y RESID'!$M$6,IF(OR('MAPAS DE RIESGOS INHER Y RESID'!$H$5='MATRIZ DE RIESGOS DE SST'!P97,P97&lt;'MAPAS DE RIESGOS INHER Y RESID'!$I$5+1),'MAPAS DE RIESGOS INHER Y RESID'!$M$5,IF(OR('MAPAS DE RIESGOS INHER Y RESID'!$I$4='MATRIZ DE RIESGOS DE SST'!P97,P97&lt;'MAPAS DE RIESGOS INHER Y RESID'!$J$4+1),'MAPAS DE RIESGOS INHER Y RESID'!$M$4,'MAPAS DE RIESGOS INHER Y RESID'!$M$3)))</f>
        <v>MODERADO</v>
      </c>
      <c r="R97" s="84" t="s">
        <v>321</v>
      </c>
      <c r="S97" s="84" t="s">
        <v>326</v>
      </c>
      <c r="T97" s="84"/>
      <c r="U97" s="70" t="s">
        <v>306</v>
      </c>
      <c r="V97" s="88" t="s">
        <v>47</v>
      </c>
      <c r="W97" s="80">
        <f>VLOOKUP(V97,'MAPAS DE RIESGOS INHER Y RESID'!$E$16:$F$18,2,FALSE)</f>
        <v>0.9</v>
      </c>
      <c r="X97" s="81">
        <f t="shared" si="11"/>
        <v>3.1999999999999993</v>
      </c>
      <c r="Y97" s="79" t="str">
        <f>IF(OR('MAPAS DE RIESGOS INHER Y RESID'!$G$18='MATRIZ DE RIESGOS DE SST'!X97,X97&lt;'MAPAS DE RIESGOS INHER Y RESID'!$G$16+1),'MAPAS DE RIESGOS INHER Y RESID'!$M$19,IF(OR('MAPAS DE RIESGOS INHER Y RESID'!$H$17='MATRIZ DE RIESGOS DE SST'!X97,X97&lt;'MAPAS DE RIESGOS INHER Y RESID'!$I$18+1),'MAPAS DE RIESGOS INHER Y RESID'!$M$18,IF(OR('MAPAS DE RIESGOS INHER Y RESID'!$I$17='MATRIZ DE RIESGOS DE SST'!X97,X97&lt;'MAPAS DE RIESGOS INHER Y RESID'!$J$17+1),'MAPAS DE RIESGOS INHER Y RESID'!$M$17,'MAPAS DE RIESGOS INHER Y RESID'!$M$16)))</f>
        <v>BAJO</v>
      </c>
      <c r="Z97" s="70" t="str">
        <f>VLOOKUP('MATRIZ DE RIESGOS DE SST'!Y97,'TABLA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8" spans="1:26" ht="386.25" customHeight="1">
      <c r="A98" s="114"/>
      <c r="B98" s="117"/>
      <c r="C98" s="117"/>
      <c r="D98" s="117"/>
      <c r="E98" s="117"/>
      <c r="F98" s="117"/>
      <c r="G98" s="117"/>
      <c r="H98" s="114"/>
      <c r="I98" s="106" t="s">
        <v>129</v>
      </c>
      <c r="J98" s="106" t="s">
        <v>130</v>
      </c>
      <c r="K98" s="106" t="s">
        <v>406</v>
      </c>
      <c r="L98" s="88" t="s">
        <v>44</v>
      </c>
      <c r="M98" s="110">
        <f>VLOOKUP('MATRIZ DE RIESGOS DE SST'!L98,'MAPAS DE RIESGOS INHER Y RESID'!$E$3:$F$7,2,FALSE)</f>
        <v>2</v>
      </c>
      <c r="N98" s="88" t="s">
        <v>86</v>
      </c>
      <c r="O98" s="111">
        <f>VLOOKUP('MATRIZ DE RIESGOS DE SST'!N98,'MAPAS DE RIESGOS INHER Y RESID'!$O$3:$P$7,2,FALSE)</f>
        <v>16</v>
      </c>
      <c r="P98" s="111">
        <f t="shared" si="10"/>
        <v>32</v>
      </c>
      <c r="Q98" s="88" t="str">
        <f>IF(OR('MAPAS DE RIESGOS INHER Y RESID'!$G$7='MATRIZ DE RIESGOS DE SST'!P98,P98&lt;'MAPAS DE RIESGOS INHER Y RESID'!$G$3+1),'MAPAS DE RIESGOS INHER Y RESID'!$M$6,IF(OR('MAPAS DE RIESGOS INHER Y RESID'!$H$5='MATRIZ DE RIESGOS DE SST'!P98,P98&lt;'MAPAS DE RIESGOS INHER Y RESID'!$I$5+1),'MAPAS DE RIESGOS INHER Y RESID'!$M$5,IF(OR('MAPAS DE RIESGOS INHER Y RESID'!$I$4='MATRIZ DE RIESGOS DE SST'!P98,P98&lt;'MAPAS DE RIESGOS INHER Y RESID'!$J$4+1),'MAPAS DE RIESGOS INHER Y RESID'!$M$4,'MAPAS DE RIESGOS INHER Y RESID'!$M$3)))</f>
        <v>MODERADO</v>
      </c>
      <c r="R98" s="102"/>
      <c r="S98" s="102"/>
      <c r="T98" s="84" t="s">
        <v>327</v>
      </c>
      <c r="U98" s="84" t="s">
        <v>328</v>
      </c>
      <c r="V98" s="88" t="s">
        <v>47</v>
      </c>
      <c r="W98" s="80">
        <f>VLOOKUP(V98,'MAPAS DE RIESGOS INHER Y RESID'!$E$16:$F$18,2,FALSE)</f>
        <v>0.9</v>
      </c>
      <c r="X98" s="81">
        <f t="shared" si="11"/>
        <v>3.1999999999999993</v>
      </c>
      <c r="Y98" s="79" t="str">
        <f>IF(OR('MAPAS DE RIESGOS INHER Y RESID'!$G$18='MATRIZ DE RIESGOS DE SST'!X98,X98&lt;'MAPAS DE RIESGOS INHER Y RESID'!$G$16+1),'MAPAS DE RIESGOS INHER Y RESID'!$M$19,IF(OR('MAPAS DE RIESGOS INHER Y RESID'!$H$17='MATRIZ DE RIESGOS DE SST'!X98,X98&lt;'MAPAS DE RIESGOS INHER Y RESID'!$I$18+1),'MAPAS DE RIESGOS INHER Y RESID'!$M$18,IF(OR('MAPAS DE RIESGOS INHER Y RESID'!$I$17='MATRIZ DE RIESGOS DE SST'!X98,X98&lt;'MAPAS DE RIESGOS INHER Y RESID'!$J$17+1),'MAPAS DE RIESGOS INHER Y RESID'!$M$17,'MAPAS DE RIESGOS INHER Y RESID'!$M$16)))</f>
        <v>BAJO</v>
      </c>
      <c r="Z98" s="70" t="str">
        <f>VLOOKUP('MATRIZ DE RIESGOS DE SST'!Y98,'TABLA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9" spans="1:26" ht="175.5">
      <c r="A99" s="115"/>
      <c r="B99" s="118"/>
      <c r="C99" s="118"/>
      <c r="D99" s="118"/>
      <c r="E99" s="118"/>
      <c r="F99" s="118"/>
      <c r="G99" s="118"/>
      <c r="H99" s="115"/>
      <c r="I99" s="106" t="s">
        <v>132</v>
      </c>
      <c r="J99" s="106" t="s">
        <v>133</v>
      </c>
      <c r="K99" s="106" t="s">
        <v>408</v>
      </c>
      <c r="L99" s="88" t="s">
        <v>44</v>
      </c>
      <c r="M99" s="110">
        <f>VLOOKUP('MATRIZ DE RIESGOS DE SST'!L99,'MAPAS DE RIESGOS INHER Y RESID'!$E$3:$F$7,2,FALSE)</f>
        <v>2</v>
      </c>
      <c r="N99" s="88" t="s">
        <v>86</v>
      </c>
      <c r="O99" s="111">
        <f>VLOOKUP('MATRIZ DE RIESGOS DE SST'!N99,'MAPAS DE RIESGOS INHER Y RESID'!$O$3:$P$7,2,FALSE)</f>
        <v>16</v>
      </c>
      <c r="P99" s="111">
        <f t="shared" si="10"/>
        <v>32</v>
      </c>
      <c r="Q99" s="88" t="str">
        <f>IF(OR('MAPAS DE RIESGOS INHER Y RESID'!$G$7='MATRIZ DE RIESGOS DE SST'!P99,P99&lt;'MAPAS DE RIESGOS INHER Y RESID'!$G$3+1),'MAPAS DE RIESGOS INHER Y RESID'!$M$6,IF(OR('MAPAS DE RIESGOS INHER Y RESID'!$H$5='MATRIZ DE RIESGOS DE SST'!P99,P99&lt;'MAPAS DE RIESGOS INHER Y RESID'!$I$5+1),'MAPAS DE RIESGOS INHER Y RESID'!$M$5,IF(OR('MAPAS DE RIESGOS INHER Y RESID'!$I$4='MATRIZ DE RIESGOS DE SST'!P99,P99&lt;'MAPAS DE RIESGOS INHER Y RESID'!$J$4+1),'MAPAS DE RIESGOS INHER Y RESID'!$M$4,'MAPAS DE RIESGOS INHER Y RESID'!$M$3)))</f>
        <v>MODERADO</v>
      </c>
      <c r="R99" s="102"/>
      <c r="S99" s="102"/>
      <c r="T99" s="84" t="s">
        <v>327</v>
      </c>
      <c r="U99" s="84" t="s">
        <v>328</v>
      </c>
      <c r="V99" s="88" t="s">
        <v>78</v>
      </c>
      <c r="W99" s="80">
        <f>VLOOKUP(V99,'MAPAS DE RIESGOS INHER Y RESID'!$E$16:$F$18,2,FALSE)</f>
        <v>0.4</v>
      </c>
      <c r="X99" s="81">
        <f t="shared" si="11"/>
        <v>19.2</v>
      </c>
      <c r="Y99" s="79" t="str">
        <f>IF(OR('MAPAS DE RIESGOS INHER Y RESID'!$G$18='MATRIZ DE RIESGOS DE SST'!X99,X99&lt;'MAPAS DE RIESGOS INHER Y RESID'!$G$16+1),'MAPAS DE RIESGOS INHER Y RESID'!$M$19,IF(OR('MAPAS DE RIESGOS INHER Y RESID'!$H$17='MATRIZ DE RIESGOS DE SST'!X99,X99&lt;'MAPAS DE RIESGOS INHER Y RESID'!$I$18+1),'MAPAS DE RIESGOS INHER Y RESID'!$M$18,IF(OR('MAPAS DE RIESGOS INHER Y RESID'!$I$17='MATRIZ DE RIESGOS DE SST'!X99,X99&lt;'MAPAS DE RIESGOS INHER Y RESID'!$J$17+1),'MAPAS DE RIESGOS INHER Y RESID'!$M$17,'MAPAS DE RIESGOS INHER Y RESID'!$M$16)))</f>
        <v>MODERADO</v>
      </c>
      <c r="Z99" s="70" t="str">
        <f>VLOOKUP('MATRIZ DE RIESGOS DE SST'!Y99,'TABLA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0" spans="1:26" ht="234">
      <c r="A100" s="119" t="s">
        <v>366</v>
      </c>
      <c r="B100" s="143" t="s">
        <v>40</v>
      </c>
      <c r="C100" s="143"/>
      <c r="D100" s="143" t="s">
        <v>40</v>
      </c>
      <c r="E100" s="143"/>
      <c r="F100" s="143"/>
      <c r="G100" s="143"/>
      <c r="H100" s="119" t="s">
        <v>357</v>
      </c>
      <c r="I100" s="106" t="s">
        <v>68</v>
      </c>
      <c r="J100" s="106" t="s">
        <v>69</v>
      </c>
      <c r="K100" s="106" t="s">
        <v>70</v>
      </c>
      <c r="L100" s="96" t="s">
        <v>78</v>
      </c>
      <c r="M100" s="110">
        <f>VLOOKUP('MATRIZ DE RIESGOS DE SST'!L100,'MAPAS DE RIESGOS INHER Y RESID'!$E$3:$F$7,2,FALSE)</f>
        <v>3</v>
      </c>
      <c r="N100" s="96" t="s">
        <v>86</v>
      </c>
      <c r="O100" s="111">
        <f>VLOOKUP('MATRIZ DE RIESGOS DE SST'!N100,'MAPAS DE RIESGOS INHER Y RESID'!$O$3:$P$7,2,FALSE)</f>
        <v>16</v>
      </c>
      <c r="P100" s="111">
        <f t="shared" si="10"/>
        <v>48</v>
      </c>
      <c r="Q100" s="96" t="str">
        <f>IF(OR('MAPAS DE RIESGOS INHER Y RESID'!$G$7='MATRIZ DE RIESGOS DE SST'!P100,P100&lt;'MAPAS DE RIESGOS INHER Y RESID'!$G$3+1),'MAPAS DE RIESGOS INHER Y RESID'!$M$6,IF(OR('MAPAS DE RIESGOS INHER Y RESID'!$H$5='MATRIZ DE RIESGOS DE SST'!P100,P100&lt;'MAPAS DE RIESGOS INHER Y RESID'!$I$5+1),'MAPAS DE RIESGOS INHER Y RESID'!$M$5,IF(OR('MAPAS DE RIESGOS INHER Y RESID'!$I$4='MATRIZ DE RIESGOS DE SST'!P100,P100&lt;'MAPAS DE RIESGOS INHER Y RESID'!$J$4+1),'MAPAS DE RIESGOS INHER Y RESID'!$M$4,'MAPAS DE RIESGOS INHER Y RESID'!$M$3)))</f>
        <v>MODERADO</v>
      </c>
      <c r="R100" s="102"/>
      <c r="S100" s="101" t="s">
        <v>71</v>
      </c>
      <c r="T100" s="84" t="s">
        <v>72</v>
      </c>
      <c r="U100" s="84" t="s">
        <v>73</v>
      </c>
      <c r="V100" s="96" t="s">
        <v>47</v>
      </c>
      <c r="W100" s="80">
        <f>VLOOKUP(V100,'MAPAS DE RIESGOS INHER Y RESID'!$E$16:$F$18,2,FALSE)</f>
        <v>0.9</v>
      </c>
      <c r="X100" s="81">
        <f t="shared" si="11"/>
        <v>4.7999999999999972</v>
      </c>
      <c r="Y100" s="96" t="str">
        <f>IF(OR('MAPAS DE RIESGOS INHER Y RESID'!$G$18='MATRIZ DE RIESGOS DE SST'!X100,X100&lt;'MAPAS DE RIESGOS INHER Y RESID'!$G$16+1),'MAPAS DE RIESGOS INHER Y RESID'!$M$19,IF(OR('MAPAS DE RIESGOS INHER Y RESID'!$H$17='MATRIZ DE RIESGOS DE SST'!X100,X100&lt;'MAPAS DE RIESGOS INHER Y RESID'!$I$18+1),'MAPAS DE RIESGOS INHER Y RESID'!$M$18,IF(OR('MAPAS DE RIESGOS INHER Y RESID'!$I$17='MATRIZ DE RIESGOS DE SST'!X100,X100&lt;'MAPAS DE RIESGOS INHER Y RESID'!$J$17+1),'MAPAS DE RIESGOS INHER Y RESID'!$M$17,'MAPAS DE RIESGOS INHER Y RESID'!$M$16)))</f>
        <v>BAJO</v>
      </c>
      <c r="Z100" s="70" t="str">
        <f>VLOOKUP('MATRIZ DE RIESGOS DE SST'!Y100,'TABLA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1" spans="1:26" ht="234">
      <c r="A101" s="119"/>
      <c r="B101" s="143"/>
      <c r="C101" s="143"/>
      <c r="D101" s="143"/>
      <c r="E101" s="143"/>
      <c r="F101" s="143"/>
      <c r="G101" s="143"/>
      <c r="H101" s="119"/>
      <c r="I101" s="106" t="s">
        <v>135</v>
      </c>
      <c r="J101" s="106" t="s">
        <v>136</v>
      </c>
      <c r="K101" s="106" t="s">
        <v>375</v>
      </c>
      <c r="L101" s="96" t="s">
        <v>44</v>
      </c>
      <c r="M101" s="110">
        <f>VLOOKUP('MATRIZ DE RIESGOS DE SST'!L101,'MAPAS DE RIESGOS INHER Y RESID'!$E$3:$F$7,2,FALSE)</f>
        <v>2</v>
      </c>
      <c r="N101" s="96" t="s">
        <v>45</v>
      </c>
      <c r="O101" s="111">
        <f>VLOOKUP('MATRIZ DE RIESGOS DE SST'!N101,'MAPAS DE RIESGOS INHER Y RESID'!$O$3:$P$7,2,FALSE)</f>
        <v>4</v>
      </c>
      <c r="P101" s="111">
        <f t="shared" si="10"/>
        <v>8</v>
      </c>
      <c r="Q101" s="96" t="str">
        <f>IF(OR('MAPAS DE RIESGOS INHER Y RESID'!$G$7='MATRIZ DE RIESGOS DE SST'!P101,P101&lt;'MAPAS DE RIESGOS INHER Y RESID'!$G$3+1),'MAPAS DE RIESGOS INHER Y RESID'!$M$6,IF(OR('MAPAS DE RIESGOS INHER Y RESID'!$H$5='MATRIZ DE RIESGOS DE SST'!P101,P101&lt;'MAPAS DE RIESGOS INHER Y RESID'!$I$5+1),'MAPAS DE RIESGOS INHER Y RESID'!$M$5,IF(OR('MAPAS DE RIESGOS INHER Y RESID'!$I$4='MATRIZ DE RIESGOS DE SST'!P101,P101&lt;'MAPAS DE RIESGOS INHER Y RESID'!$J$4+1),'MAPAS DE RIESGOS INHER Y RESID'!$M$4,'MAPAS DE RIESGOS INHER Y RESID'!$M$3)))</f>
        <v>BAJO</v>
      </c>
      <c r="R101" s="102"/>
      <c r="S101" s="102"/>
      <c r="T101" s="102"/>
      <c r="U101" s="84" t="s">
        <v>318</v>
      </c>
      <c r="V101" s="96" t="s">
        <v>78</v>
      </c>
      <c r="W101" s="80">
        <f>VLOOKUP(V101,'MAPAS DE RIESGOS INHER Y RESID'!$E$16:$F$18,2,FALSE)</f>
        <v>0.4</v>
      </c>
      <c r="X101" s="81">
        <f t="shared" si="11"/>
        <v>4.8</v>
      </c>
      <c r="Y101" s="96" t="str">
        <f>IF(OR('MAPAS DE RIESGOS INHER Y RESID'!$G$18='MATRIZ DE RIESGOS DE SST'!X101,X101&lt;'MAPAS DE RIESGOS INHER Y RESID'!$G$16+1),'MAPAS DE RIESGOS INHER Y RESID'!$M$19,IF(OR('MAPAS DE RIESGOS INHER Y RESID'!$H$17='MATRIZ DE RIESGOS DE SST'!X101,X101&lt;'MAPAS DE RIESGOS INHER Y RESID'!$I$18+1),'MAPAS DE RIESGOS INHER Y RESID'!$M$18,IF(OR('MAPAS DE RIESGOS INHER Y RESID'!$I$17='MATRIZ DE RIESGOS DE SST'!X101,X101&lt;'MAPAS DE RIESGOS INHER Y RESID'!$J$17+1),'MAPAS DE RIESGOS INHER Y RESID'!$M$17,'MAPAS DE RIESGOS INHER Y RESID'!$M$16)))</f>
        <v>BAJO</v>
      </c>
      <c r="Z101" s="70" t="str">
        <f>VLOOKUP('MATRIZ DE RIESGOS DE SST'!Y101,'TABLA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2" spans="1:26" ht="234">
      <c r="A102" s="119"/>
      <c r="B102" s="143"/>
      <c r="C102" s="143"/>
      <c r="D102" s="143"/>
      <c r="E102" s="143"/>
      <c r="F102" s="143"/>
      <c r="G102" s="143"/>
      <c r="H102" s="119"/>
      <c r="I102" s="106" t="s">
        <v>117</v>
      </c>
      <c r="J102" s="106" t="s">
        <v>118</v>
      </c>
      <c r="K102" s="106" t="s">
        <v>376</v>
      </c>
      <c r="L102" s="96" t="s">
        <v>44</v>
      </c>
      <c r="M102" s="110">
        <f>VLOOKUP('MATRIZ DE RIESGOS DE SST'!L102,'MAPAS DE RIESGOS INHER Y RESID'!$E$3:$F$7,2,FALSE)</f>
        <v>2</v>
      </c>
      <c r="N102" s="96" t="s">
        <v>45</v>
      </c>
      <c r="O102" s="111">
        <f>VLOOKUP('MATRIZ DE RIESGOS DE SST'!N102,'MAPAS DE RIESGOS INHER Y RESID'!$O$3:$P$7,2,FALSE)</f>
        <v>4</v>
      </c>
      <c r="P102" s="111">
        <f t="shared" ref="P102:P109" si="12">+M102*O102</f>
        <v>8</v>
      </c>
      <c r="Q102" s="96" t="str">
        <f>IF(OR('MAPAS DE RIESGOS INHER Y RESID'!$G$7='MATRIZ DE RIESGOS DE SST'!P102,P102&lt;'MAPAS DE RIESGOS INHER Y RESID'!$G$3+1),'MAPAS DE RIESGOS INHER Y RESID'!$M$6,IF(OR('MAPAS DE RIESGOS INHER Y RESID'!$H$5='MATRIZ DE RIESGOS DE SST'!P102,P102&lt;'MAPAS DE RIESGOS INHER Y RESID'!$I$5+1),'MAPAS DE RIESGOS INHER Y RESID'!$M$5,IF(OR('MAPAS DE RIESGOS INHER Y RESID'!$I$4='MATRIZ DE RIESGOS DE SST'!P102,P102&lt;'MAPAS DE RIESGOS INHER Y RESID'!$J$4+1),'MAPAS DE RIESGOS INHER Y RESID'!$M$4,'MAPAS DE RIESGOS INHER Y RESID'!$M$3)))</f>
        <v>BAJO</v>
      </c>
      <c r="R102" s="102"/>
      <c r="S102" s="102"/>
      <c r="T102" s="102"/>
      <c r="U102" s="84" t="s">
        <v>318</v>
      </c>
      <c r="V102" s="96" t="s">
        <v>78</v>
      </c>
      <c r="W102" s="80">
        <f>VLOOKUP(V102,'MAPAS DE RIESGOS INHER Y RESID'!$E$16:$F$18,2,FALSE)</f>
        <v>0.4</v>
      </c>
      <c r="X102" s="81">
        <f t="shared" si="11"/>
        <v>4.8</v>
      </c>
      <c r="Y102" s="96" t="str">
        <f>IF(OR('MAPAS DE RIESGOS INHER Y RESID'!$G$18='MATRIZ DE RIESGOS DE SST'!X102,X102&lt;'MAPAS DE RIESGOS INHER Y RESID'!$G$16+1),'MAPAS DE RIESGOS INHER Y RESID'!$M$19,IF(OR('MAPAS DE RIESGOS INHER Y RESID'!$H$17='MATRIZ DE RIESGOS DE SST'!X102,X102&lt;'MAPAS DE RIESGOS INHER Y RESID'!$I$18+1),'MAPAS DE RIESGOS INHER Y RESID'!$M$18,IF(OR('MAPAS DE RIESGOS INHER Y RESID'!$I$17='MATRIZ DE RIESGOS DE SST'!X102,X102&lt;'MAPAS DE RIESGOS INHER Y RESID'!$J$17+1),'MAPAS DE RIESGOS INHER Y RESID'!$M$17,'MAPAS DE RIESGOS INHER Y RESID'!$M$16)))</f>
        <v>BAJO</v>
      </c>
      <c r="Z102" s="70" t="str">
        <f>VLOOKUP('MATRIZ DE RIESGOS DE SST'!Y102,'TABLA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3" spans="1:26" ht="234">
      <c r="A103" s="119"/>
      <c r="B103" s="143"/>
      <c r="C103" s="143"/>
      <c r="D103" s="143"/>
      <c r="E103" s="143"/>
      <c r="F103" s="143"/>
      <c r="G103" s="143"/>
      <c r="H103" s="119"/>
      <c r="I103" s="106" t="s">
        <v>120</v>
      </c>
      <c r="J103" s="106" t="s">
        <v>118</v>
      </c>
      <c r="K103" s="106" t="s">
        <v>376</v>
      </c>
      <c r="L103" s="96" t="s">
        <v>44</v>
      </c>
      <c r="M103" s="110">
        <f>VLOOKUP('MATRIZ DE RIESGOS DE SST'!L103,'MAPAS DE RIESGOS INHER Y RESID'!$E$3:$F$7,2,FALSE)</f>
        <v>2</v>
      </c>
      <c r="N103" s="96" t="s">
        <v>45</v>
      </c>
      <c r="O103" s="111">
        <f>VLOOKUP('MATRIZ DE RIESGOS DE SST'!N103,'MAPAS DE RIESGOS INHER Y RESID'!$O$3:$P$7,2,FALSE)</f>
        <v>4</v>
      </c>
      <c r="P103" s="111">
        <f t="shared" si="12"/>
        <v>8</v>
      </c>
      <c r="Q103" s="96" t="str">
        <f>IF(OR('MAPAS DE RIESGOS INHER Y RESID'!$G$7='MATRIZ DE RIESGOS DE SST'!P103,P103&lt;'MAPAS DE RIESGOS INHER Y RESID'!$G$3+1),'MAPAS DE RIESGOS INHER Y RESID'!$M$6,IF(OR('MAPAS DE RIESGOS INHER Y RESID'!$H$5='MATRIZ DE RIESGOS DE SST'!P103,P103&lt;'MAPAS DE RIESGOS INHER Y RESID'!$I$5+1),'MAPAS DE RIESGOS INHER Y RESID'!$M$5,IF(OR('MAPAS DE RIESGOS INHER Y RESID'!$I$4='MATRIZ DE RIESGOS DE SST'!P103,P103&lt;'MAPAS DE RIESGOS INHER Y RESID'!$J$4+1),'MAPAS DE RIESGOS INHER Y RESID'!$M$4,'MAPAS DE RIESGOS INHER Y RESID'!$M$3)))</f>
        <v>BAJO</v>
      </c>
      <c r="R103" s="102"/>
      <c r="S103" s="102"/>
      <c r="T103" s="102"/>
      <c r="U103" s="84" t="s">
        <v>318</v>
      </c>
      <c r="V103" s="88" t="s">
        <v>78</v>
      </c>
      <c r="W103" s="80">
        <f>VLOOKUP(V103,'MAPAS DE RIESGOS INHER Y RESID'!$E$16:$F$18,2,FALSE)</f>
        <v>0.4</v>
      </c>
      <c r="X103" s="81">
        <f t="shared" si="11"/>
        <v>4.8</v>
      </c>
      <c r="Y103" s="96" t="str">
        <f>IF(OR('MAPAS DE RIESGOS INHER Y RESID'!$G$18='MATRIZ DE RIESGOS DE SST'!X103,X103&lt;'MAPAS DE RIESGOS INHER Y RESID'!$G$16+1),'MAPAS DE RIESGOS INHER Y RESID'!$M$19,IF(OR('MAPAS DE RIESGOS INHER Y RESID'!$H$17='MATRIZ DE RIESGOS DE SST'!X103,X103&lt;'MAPAS DE RIESGOS INHER Y RESID'!$I$18+1),'MAPAS DE RIESGOS INHER Y RESID'!$M$18,IF(OR('MAPAS DE RIESGOS INHER Y RESID'!$I$17='MATRIZ DE RIESGOS DE SST'!X103,X103&lt;'MAPAS DE RIESGOS INHER Y RESID'!$J$17+1),'MAPAS DE RIESGOS INHER Y RESID'!$M$17,'MAPAS DE RIESGOS INHER Y RESID'!$M$16)))</f>
        <v>BAJO</v>
      </c>
      <c r="Z103" s="70" t="str">
        <f>VLOOKUP('MATRIZ DE RIESGOS DE SST'!Y103,'TABLA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4" spans="1:26" ht="131.25" customHeight="1">
      <c r="A104" s="119"/>
      <c r="B104" s="143"/>
      <c r="C104" s="143"/>
      <c r="D104" s="143"/>
      <c r="E104" s="143"/>
      <c r="F104" s="143"/>
      <c r="G104" s="143"/>
      <c r="H104" s="119"/>
      <c r="I104" s="106" t="s">
        <v>385</v>
      </c>
      <c r="J104" s="106" t="s">
        <v>122</v>
      </c>
      <c r="K104" s="106" t="s">
        <v>384</v>
      </c>
      <c r="L104" s="98" t="s">
        <v>78</v>
      </c>
      <c r="M104" s="110">
        <f>VLOOKUP('MATRIZ DE RIESGOS DE SST'!L104,'MAPAS DE RIESGOS INHER Y RESID'!$E$3:$F$7,2,FALSE)</f>
        <v>3</v>
      </c>
      <c r="N104" s="98" t="s">
        <v>86</v>
      </c>
      <c r="O104" s="111">
        <f>VLOOKUP('MATRIZ DE RIESGOS DE SST'!N104,'MAPAS DE RIESGOS INHER Y RESID'!$O$3:$P$7,2,FALSE)</f>
        <v>16</v>
      </c>
      <c r="P104" s="111">
        <f t="shared" si="12"/>
        <v>48</v>
      </c>
      <c r="Q104" s="98" t="str">
        <f>IF(OR('MAPAS DE RIESGOS INHER Y RESID'!$G$7='MATRIZ DE RIESGOS DE SST'!P104,P104&lt;'MAPAS DE RIESGOS INHER Y RESID'!$G$3+1),'MAPAS DE RIESGOS INHER Y RESID'!$M$6,IF(OR('MAPAS DE RIESGOS INHER Y RESID'!$H$5='MATRIZ DE RIESGOS DE SST'!P104,P104&lt;'MAPAS DE RIESGOS INHER Y RESID'!$I$5+1),'MAPAS DE RIESGOS INHER Y RESID'!$M$5,IF(OR('MAPAS DE RIESGOS INHER Y RESID'!$I$4='MATRIZ DE RIESGOS DE SST'!P104,P104&lt;'MAPAS DE RIESGOS INHER Y RESID'!$J$4+1),'MAPAS DE RIESGOS INHER Y RESID'!$M$4,'MAPAS DE RIESGOS INHER Y RESID'!$M$3)))</f>
        <v>MODERADO</v>
      </c>
      <c r="R104" s="102"/>
      <c r="S104" s="102"/>
      <c r="T104" s="101" t="s">
        <v>320</v>
      </c>
      <c r="U104" s="84"/>
      <c r="V104" s="98" t="s">
        <v>47</v>
      </c>
      <c r="W104" s="80">
        <f>VLOOKUP(V104,'MAPAS DE RIESGOS INHER Y RESID'!$E$16:$F$18,2,FALSE)</f>
        <v>0.9</v>
      </c>
      <c r="X104" s="81">
        <f t="shared" si="11"/>
        <v>4.7999999999999972</v>
      </c>
      <c r="Y104" s="98" t="str">
        <f>IF(OR('MAPAS DE RIESGOS INHER Y RESID'!$G$18='MATRIZ DE RIESGOS DE SST'!X104,X104&lt;'MAPAS DE RIESGOS INHER Y RESID'!$G$16+1),'MAPAS DE RIESGOS INHER Y RESID'!$M$19,IF(OR('MAPAS DE RIESGOS INHER Y RESID'!$H$17='MATRIZ DE RIESGOS DE SST'!X104,X104&lt;'MAPAS DE RIESGOS INHER Y RESID'!$I$18+1),'MAPAS DE RIESGOS INHER Y RESID'!$M$18,IF(OR('MAPAS DE RIESGOS INHER Y RESID'!$I$17='MATRIZ DE RIESGOS DE SST'!X104,X104&lt;'MAPAS DE RIESGOS INHER Y RESID'!$J$17+1),'MAPAS DE RIESGOS INHER Y RESID'!$M$17,'MAPAS DE RIESGOS INHER Y RESID'!$M$16)))</f>
        <v>BAJO</v>
      </c>
      <c r="Z104" s="70" t="str">
        <f>VLOOKUP('MATRIZ DE RIESGOS DE SST'!Y104,'TABLA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5" spans="1:26" ht="234">
      <c r="A105" s="119"/>
      <c r="B105" s="143"/>
      <c r="C105" s="143"/>
      <c r="D105" s="143"/>
      <c r="E105" s="143"/>
      <c r="F105" s="143"/>
      <c r="G105" s="143"/>
      <c r="H105" s="119"/>
      <c r="I105" s="106" t="s">
        <v>53</v>
      </c>
      <c r="J105" s="106" t="s">
        <v>121</v>
      </c>
      <c r="K105" s="70" t="s">
        <v>388</v>
      </c>
      <c r="L105" s="96" t="s">
        <v>44</v>
      </c>
      <c r="M105" s="110">
        <f>VLOOKUP('MATRIZ DE RIESGOS DE SST'!L105,'MAPAS DE RIESGOS INHER Y RESID'!$E$3:$F$7,2,FALSE)</f>
        <v>2</v>
      </c>
      <c r="N105" s="96" t="s">
        <v>45</v>
      </c>
      <c r="O105" s="111">
        <f>VLOOKUP('MATRIZ DE RIESGOS DE SST'!N105,'MAPAS DE RIESGOS INHER Y RESID'!$O$3:$P$7,2,FALSE)</f>
        <v>4</v>
      </c>
      <c r="P105" s="111">
        <f t="shared" si="12"/>
        <v>8</v>
      </c>
      <c r="Q105" s="96" t="str">
        <f>IF(OR('MAPAS DE RIESGOS INHER Y RESID'!$G$7='MATRIZ DE RIESGOS DE SST'!P105,P105&lt;'MAPAS DE RIESGOS INHER Y RESID'!$G$3+1),'MAPAS DE RIESGOS INHER Y RESID'!$M$6,IF(OR('MAPAS DE RIESGOS INHER Y RESID'!$H$5='MATRIZ DE RIESGOS DE SST'!P105,P105&lt;'MAPAS DE RIESGOS INHER Y RESID'!$I$5+1),'MAPAS DE RIESGOS INHER Y RESID'!$M$5,IF(OR('MAPAS DE RIESGOS INHER Y RESID'!$I$4='MATRIZ DE RIESGOS DE SST'!P105,P105&lt;'MAPAS DE RIESGOS INHER Y RESID'!$J$4+1),'MAPAS DE RIESGOS INHER Y RESID'!$M$4,'MAPAS DE RIESGOS INHER Y RESID'!$M$3)))</f>
        <v>BAJO</v>
      </c>
      <c r="R105" s="70"/>
      <c r="S105" s="102"/>
      <c r="T105" s="84" t="s">
        <v>319</v>
      </c>
      <c r="U105" s="84" t="s">
        <v>335</v>
      </c>
      <c r="V105" s="96" t="s">
        <v>78</v>
      </c>
      <c r="W105" s="80">
        <f>VLOOKUP(V105,'MAPAS DE RIESGOS INHER Y RESID'!$E$16:$F$18,2,FALSE)</f>
        <v>0.4</v>
      </c>
      <c r="X105" s="81">
        <f t="shared" si="11"/>
        <v>4.8</v>
      </c>
      <c r="Y105" s="96" t="str">
        <f>IF(OR('MAPAS DE RIESGOS INHER Y RESID'!$G$18='MATRIZ DE RIESGOS DE SST'!X105,X105&lt;'MAPAS DE RIESGOS INHER Y RESID'!$G$16+1),'MAPAS DE RIESGOS INHER Y RESID'!$M$19,IF(OR('MAPAS DE RIESGOS INHER Y RESID'!$H$17='MATRIZ DE RIESGOS DE SST'!X105,X105&lt;'MAPAS DE RIESGOS INHER Y RESID'!$I$18+1),'MAPAS DE RIESGOS INHER Y RESID'!$M$18,IF(OR('MAPAS DE RIESGOS INHER Y RESID'!$I$17='MATRIZ DE RIESGOS DE SST'!X105,X105&lt;'MAPAS DE RIESGOS INHER Y RESID'!$J$17+1),'MAPAS DE RIESGOS INHER Y RESID'!$M$17,'MAPAS DE RIESGOS INHER Y RESID'!$M$16)))</f>
        <v>BAJO</v>
      </c>
      <c r="Z105" s="70" t="str">
        <f>VLOOKUP('MATRIZ DE RIESGOS DE SST'!Y105,'TABLA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6" spans="1:26" ht="175.5">
      <c r="A106" s="119"/>
      <c r="B106" s="143"/>
      <c r="C106" s="143"/>
      <c r="D106" s="143"/>
      <c r="E106" s="143"/>
      <c r="F106" s="143"/>
      <c r="G106" s="143"/>
      <c r="H106" s="119"/>
      <c r="I106" s="106" t="s">
        <v>63</v>
      </c>
      <c r="J106" s="106" t="s">
        <v>139</v>
      </c>
      <c r="K106" s="106" t="s">
        <v>392</v>
      </c>
      <c r="L106" s="96" t="s">
        <v>44</v>
      </c>
      <c r="M106" s="110">
        <f>VLOOKUP('MATRIZ DE RIESGOS DE SST'!L106,'MAPAS DE RIESGOS INHER Y RESID'!$E$3:$F$7,2,FALSE)</f>
        <v>2</v>
      </c>
      <c r="N106" s="85" t="s">
        <v>86</v>
      </c>
      <c r="O106" s="111">
        <f>VLOOKUP('MATRIZ DE RIESGOS DE SST'!N106,'MAPAS DE RIESGOS INHER Y RESID'!$O$3:$P$7,2,FALSE)</f>
        <v>16</v>
      </c>
      <c r="P106" s="111">
        <f>+M106*O106</f>
        <v>32</v>
      </c>
      <c r="Q106" s="96" t="str">
        <f>IF(OR('MAPAS DE RIESGOS INHER Y RESID'!$G$7='MATRIZ DE RIESGOS DE SST'!P106,P106&lt;'MAPAS DE RIESGOS INHER Y RESID'!$G$3+1),'MAPAS DE RIESGOS INHER Y RESID'!$M$6,IF(OR('MAPAS DE RIESGOS INHER Y RESID'!$H$5='MATRIZ DE RIESGOS DE SST'!P106,P106&lt;'MAPAS DE RIESGOS INHER Y RESID'!$I$5+1),'MAPAS DE RIESGOS INHER Y RESID'!$M$5,IF(OR('MAPAS DE RIESGOS INHER Y RESID'!$I$4='MATRIZ DE RIESGOS DE SST'!P106,P106&lt;'MAPAS DE RIESGOS INHER Y RESID'!$J$4+1),'MAPAS DE RIESGOS INHER Y RESID'!$M$4,'MAPAS DE RIESGOS INHER Y RESID'!$M$3)))</f>
        <v>MODERADO</v>
      </c>
      <c r="R106" s="102"/>
      <c r="S106" s="102"/>
      <c r="T106" s="102"/>
      <c r="U106" s="84" t="s">
        <v>336</v>
      </c>
      <c r="V106" s="96" t="s">
        <v>78</v>
      </c>
      <c r="W106" s="80">
        <f>VLOOKUP(V106,'MAPAS DE RIESGOS INHER Y RESID'!$E$16:$F$18,2,FALSE)</f>
        <v>0.4</v>
      </c>
      <c r="X106" s="81">
        <f>P106-(W106*P106)</f>
        <v>19.2</v>
      </c>
      <c r="Y106" s="96" t="str">
        <f>IF(OR('MAPAS DE RIESGOS INHER Y RESID'!$G$18='MATRIZ DE RIESGOS DE SST'!X106,X106&lt;'MAPAS DE RIESGOS INHER Y RESID'!$G$16+1),'MAPAS DE RIESGOS INHER Y RESID'!$M$19,IF(OR('MAPAS DE RIESGOS INHER Y RESID'!$H$17='MATRIZ DE RIESGOS DE SST'!X106,X106&lt;'MAPAS DE RIESGOS INHER Y RESID'!$I$18+1),'MAPAS DE RIESGOS INHER Y RESID'!$M$18,IF(OR('MAPAS DE RIESGOS INHER Y RESID'!$I$17='MATRIZ DE RIESGOS DE SST'!X106,X106&lt;'MAPAS DE RIESGOS INHER Y RESID'!$J$17+1),'MAPAS DE RIESGOS INHER Y RESID'!$M$17,'MAPAS DE RIESGOS INHER Y RESID'!$M$16)))</f>
        <v>MODERADO</v>
      </c>
      <c r="Z106" s="70" t="str">
        <f>VLOOKUP('MATRIZ DE RIESGOS DE SST'!Y106,'TABLA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7" spans="1:26" ht="296.25" customHeight="1">
      <c r="A107" s="119"/>
      <c r="B107" s="143"/>
      <c r="C107" s="143"/>
      <c r="D107" s="143"/>
      <c r="E107" s="143"/>
      <c r="F107" s="143"/>
      <c r="G107" s="143"/>
      <c r="H107" s="119"/>
      <c r="I107" s="106" t="s">
        <v>74</v>
      </c>
      <c r="J107" s="106" t="s">
        <v>394</v>
      </c>
      <c r="K107" s="106" t="s">
        <v>76</v>
      </c>
      <c r="L107" s="96" t="s">
        <v>44</v>
      </c>
      <c r="M107" s="110">
        <f>VLOOKUP('MATRIZ DE RIESGOS DE SST'!L107,'MAPAS DE RIESGOS INHER Y RESID'!$E$3:$F$7,2,FALSE)</f>
        <v>2</v>
      </c>
      <c r="N107" s="85" t="s">
        <v>86</v>
      </c>
      <c r="O107" s="111">
        <f>VLOOKUP('MATRIZ DE RIESGOS DE SST'!N107,'MAPAS DE RIESGOS INHER Y RESID'!$O$3:$P$7,2,FALSE)</f>
        <v>16</v>
      </c>
      <c r="P107" s="111">
        <f t="shared" si="12"/>
        <v>32</v>
      </c>
      <c r="Q107" s="96" t="str">
        <f>IF(OR('MAPAS DE RIESGOS INHER Y RESID'!$G$7='MATRIZ DE RIESGOS DE SST'!P107,P107&lt;'MAPAS DE RIESGOS INHER Y RESID'!$G$3+1),'MAPAS DE RIESGOS INHER Y RESID'!$M$6,IF(OR('MAPAS DE RIESGOS INHER Y RESID'!$H$5='MATRIZ DE RIESGOS DE SST'!P107,P107&lt;'MAPAS DE RIESGOS INHER Y RESID'!$I$5+1),'MAPAS DE RIESGOS INHER Y RESID'!$M$5,IF(OR('MAPAS DE RIESGOS INHER Y RESID'!$I$4='MATRIZ DE RIESGOS DE SST'!P107,P107&lt;'MAPAS DE RIESGOS INHER Y RESID'!$J$4+1),'MAPAS DE RIESGOS INHER Y RESID'!$M$4,'MAPAS DE RIESGOS INHER Y RESID'!$M$3)))</f>
        <v>MODERADO</v>
      </c>
      <c r="R107" s="102"/>
      <c r="S107" s="102"/>
      <c r="T107" s="102"/>
      <c r="U107" s="101" t="s">
        <v>304</v>
      </c>
      <c r="V107" s="85" t="s">
        <v>47</v>
      </c>
      <c r="W107" s="80">
        <f>VLOOKUP(V107,'MAPAS DE RIESGOS INHER Y RESID'!$E$16:$F$18,2,FALSE)</f>
        <v>0.9</v>
      </c>
      <c r="X107" s="81">
        <f t="shared" si="11"/>
        <v>3.1999999999999993</v>
      </c>
      <c r="Y107" s="96" t="str">
        <f>IF(OR('MAPAS DE RIESGOS INHER Y RESID'!$G$18='MATRIZ DE RIESGOS DE SST'!X107,X107&lt;'MAPAS DE RIESGOS INHER Y RESID'!$G$16+1),'MAPAS DE RIESGOS INHER Y RESID'!$M$19,IF(OR('MAPAS DE RIESGOS INHER Y RESID'!$H$17='MATRIZ DE RIESGOS DE SST'!X107,X107&lt;'MAPAS DE RIESGOS INHER Y RESID'!$I$18+1),'MAPAS DE RIESGOS INHER Y RESID'!$M$18,IF(OR('MAPAS DE RIESGOS INHER Y RESID'!$I$17='MATRIZ DE RIESGOS DE SST'!X107,X107&lt;'MAPAS DE RIESGOS INHER Y RESID'!$J$17+1),'MAPAS DE RIESGOS INHER Y RESID'!$M$17,'MAPAS DE RIESGOS INHER Y RESID'!$M$16)))</f>
        <v>BAJO</v>
      </c>
      <c r="Z107" s="70" t="str">
        <f>VLOOKUP('MATRIZ DE RIESGOS DE SST'!Y107,'TABLA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8" spans="1:26" ht="294.75" customHeight="1">
      <c r="A108" s="119"/>
      <c r="B108" s="143"/>
      <c r="C108" s="143"/>
      <c r="D108" s="143"/>
      <c r="E108" s="143"/>
      <c r="F108" s="143"/>
      <c r="G108" s="143"/>
      <c r="H108" s="119"/>
      <c r="I108" s="106" t="s">
        <v>79</v>
      </c>
      <c r="J108" s="106" t="s">
        <v>395</v>
      </c>
      <c r="K108" s="106" t="s">
        <v>396</v>
      </c>
      <c r="L108" s="96" t="s">
        <v>44</v>
      </c>
      <c r="M108" s="110">
        <f>VLOOKUP('MATRIZ DE RIESGOS DE SST'!L108,'MAPAS DE RIESGOS INHER Y RESID'!$E$3:$F$7,2,FALSE)</f>
        <v>2</v>
      </c>
      <c r="N108" s="85" t="s">
        <v>86</v>
      </c>
      <c r="O108" s="111">
        <f>VLOOKUP('MATRIZ DE RIESGOS DE SST'!N108,'MAPAS DE RIESGOS INHER Y RESID'!$O$3:$P$7,2,FALSE)</f>
        <v>16</v>
      </c>
      <c r="P108" s="111">
        <f t="shared" si="12"/>
        <v>32</v>
      </c>
      <c r="Q108" s="96" t="str">
        <f>IF(OR('MAPAS DE RIESGOS INHER Y RESID'!$G$7='MATRIZ DE RIESGOS DE SST'!P108,P108&lt;'MAPAS DE RIESGOS INHER Y RESID'!$G$3+1),'MAPAS DE RIESGOS INHER Y RESID'!$M$6,IF(OR('MAPAS DE RIESGOS INHER Y RESID'!$H$5='MATRIZ DE RIESGOS DE SST'!P108,P108&lt;'MAPAS DE RIESGOS INHER Y RESID'!$I$5+1),'MAPAS DE RIESGOS INHER Y RESID'!$M$5,IF(OR('MAPAS DE RIESGOS INHER Y RESID'!$I$4='MATRIZ DE RIESGOS DE SST'!P108,P108&lt;'MAPAS DE RIESGOS INHER Y RESID'!$J$4+1),'MAPAS DE RIESGOS INHER Y RESID'!$M$4,'MAPAS DE RIESGOS INHER Y RESID'!$M$3)))</f>
        <v>MODERADO</v>
      </c>
      <c r="R108" s="102"/>
      <c r="S108" s="102"/>
      <c r="T108" s="102"/>
      <c r="U108" s="101" t="s">
        <v>304</v>
      </c>
      <c r="V108" s="85" t="s">
        <v>47</v>
      </c>
      <c r="W108" s="80">
        <f>VLOOKUP(V108,'MAPAS DE RIESGOS INHER Y RESID'!$E$16:$F$18,2,FALSE)</f>
        <v>0.9</v>
      </c>
      <c r="X108" s="81">
        <f t="shared" si="11"/>
        <v>3.1999999999999993</v>
      </c>
      <c r="Y108" s="96" t="str">
        <f>IF(OR('MAPAS DE RIESGOS INHER Y RESID'!$G$18='MATRIZ DE RIESGOS DE SST'!X108,X108&lt;'MAPAS DE RIESGOS INHER Y RESID'!$G$16+1),'MAPAS DE RIESGOS INHER Y RESID'!$M$19,IF(OR('MAPAS DE RIESGOS INHER Y RESID'!$H$17='MATRIZ DE RIESGOS DE SST'!X108,X108&lt;'MAPAS DE RIESGOS INHER Y RESID'!$I$18+1),'MAPAS DE RIESGOS INHER Y RESID'!$M$18,IF(OR('MAPAS DE RIESGOS INHER Y RESID'!$I$17='MATRIZ DE RIESGOS DE SST'!X108,X108&lt;'MAPAS DE RIESGOS INHER Y RESID'!$J$17+1),'MAPAS DE RIESGOS INHER Y RESID'!$M$17,'MAPAS DE RIESGOS INHER Y RESID'!$M$16)))</f>
        <v>BAJO</v>
      </c>
      <c r="Z108" s="70" t="str">
        <f>VLOOKUP('MATRIZ DE RIESGOS DE SST'!Y108,'TABLA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9" spans="1:26" ht="175.5">
      <c r="A109" s="119"/>
      <c r="B109" s="143"/>
      <c r="C109" s="143"/>
      <c r="D109" s="143"/>
      <c r="E109" s="143"/>
      <c r="F109" s="143"/>
      <c r="G109" s="143"/>
      <c r="H109" s="119"/>
      <c r="I109" s="106" t="s">
        <v>140</v>
      </c>
      <c r="J109" s="106" t="s">
        <v>297</v>
      </c>
      <c r="K109" s="106" t="s">
        <v>109</v>
      </c>
      <c r="L109" s="96" t="s">
        <v>78</v>
      </c>
      <c r="M109" s="110">
        <f>VLOOKUP('MATRIZ DE RIESGOS DE SST'!L109,'MAPAS DE RIESGOS INHER Y RESID'!$E$3:$F$7,2,FALSE)</f>
        <v>3</v>
      </c>
      <c r="N109" s="96" t="s">
        <v>146</v>
      </c>
      <c r="O109" s="111">
        <f>VLOOKUP('MATRIZ DE RIESGOS DE SST'!N109,'MAPAS DE RIESGOS INHER Y RESID'!$O$3:$P$7,2,FALSE)</f>
        <v>256</v>
      </c>
      <c r="P109" s="111">
        <f t="shared" si="12"/>
        <v>768</v>
      </c>
      <c r="Q109" s="96" t="str">
        <f>IF(OR('MAPAS DE RIESGOS INHER Y RESID'!$G$7='MATRIZ DE RIESGOS DE SST'!P109,P109&lt;'MAPAS DE RIESGOS INHER Y RESID'!$G$3+1),'MAPAS DE RIESGOS INHER Y RESID'!$M$6,IF(OR('MAPAS DE RIESGOS INHER Y RESID'!$H$5='MATRIZ DE RIESGOS DE SST'!P109,P109&lt;'MAPAS DE RIESGOS INHER Y RESID'!$I$5+1),'MAPAS DE RIESGOS INHER Y RESID'!$M$5,IF(OR('MAPAS DE RIESGOS INHER Y RESID'!$I$4='MATRIZ DE RIESGOS DE SST'!P109,P109&lt;'MAPAS DE RIESGOS INHER Y RESID'!$J$4+1),'MAPAS DE RIESGOS INHER Y RESID'!$M$4,'MAPAS DE RIESGOS INHER Y RESID'!$M$3)))</f>
        <v>ALTO</v>
      </c>
      <c r="R109" s="70"/>
      <c r="S109" s="70" t="s">
        <v>314</v>
      </c>
      <c r="T109" s="70"/>
      <c r="U109" s="101" t="s">
        <v>315</v>
      </c>
      <c r="V109" s="96" t="s">
        <v>47</v>
      </c>
      <c r="W109" s="80">
        <f>VLOOKUP(V109,'MAPAS DE RIESGOS INHER Y RESID'!$E$16:$F$18,2,FALSE)</f>
        <v>0.9</v>
      </c>
      <c r="X109" s="81">
        <f t="shared" si="11"/>
        <v>76.799999999999955</v>
      </c>
      <c r="Y109" s="96" t="str">
        <f>IF(OR('MAPAS DE RIESGOS INHER Y RESID'!$G$18='MATRIZ DE RIESGOS DE SST'!X109,X109&lt;'MAPAS DE RIESGOS INHER Y RESID'!$G$16+1),'MAPAS DE RIESGOS INHER Y RESID'!$M$19,IF(OR('MAPAS DE RIESGOS INHER Y RESID'!$H$17='MATRIZ DE RIESGOS DE SST'!X109,X109&lt;'MAPAS DE RIESGOS INHER Y RESID'!$I$18+1),'MAPAS DE RIESGOS INHER Y RESID'!$M$18,IF(OR('MAPAS DE RIESGOS INHER Y RESID'!$I$17='MATRIZ DE RIESGOS DE SST'!X109,X109&lt;'MAPAS DE RIESGOS INHER Y RESID'!$J$17+1),'MAPAS DE RIESGOS INHER Y RESID'!$M$17,'MAPAS DE RIESGOS INHER Y RESID'!$M$16)))</f>
        <v>MODERADO</v>
      </c>
      <c r="Z109" s="70" t="str">
        <f>VLOOKUP('MATRIZ DE RIESGOS DE SST'!Y109,'TABLA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0" spans="1:26" ht="214.5">
      <c r="A110" s="119"/>
      <c r="B110" s="143"/>
      <c r="C110" s="143"/>
      <c r="D110" s="143"/>
      <c r="E110" s="143"/>
      <c r="F110" s="143"/>
      <c r="G110" s="143"/>
      <c r="H110" s="119"/>
      <c r="I110" s="106" t="s">
        <v>107</v>
      </c>
      <c r="J110" s="106" t="s">
        <v>142</v>
      </c>
      <c r="K110" s="106" t="s">
        <v>397</v>
      </c>
      <c r="L110" s="85" t="s">
        <v>44</v>
      </c>
      <c r="M110" s="110">
        <f>VLOOKUP('MATRIZ DE RIESGOS DE SST'!L110,'MAPAS DE RIESGOS INHER Y RESID'!$E$3:$F$7,2,FALSE)</f>
        <v>2</v>
      </c>
      <c r="N110" s="85" t="s">
        <v>86</v>
      </c>
      <c r="O110" s="111">
        <f>VLOOKUP('MATRIZ DE RIESGOS DE SST'!N110,'MAPAS DE RIESGOS INHER Y RESID'!$O$3:$P$7,2,FALSE)</f>
        <v>16</v>
      </c>
      <c r="P110" s="111">
        <f>+M110*O110</f>
        <v>32</v>
      </c>
      <c r="Q110" s="85" t="str">
        <f>IF(OR('MAPAS DE RIESGOS INHER Y RESID'!$G$7='MATRIZ DE RIESGOS DE SST'!P110,P110&lt;'MAPAS DE RIESGOS INHER Y RESID'!$G$3+1),'MAPAS DE RIESGOS INHER Y RESID'!$M$6,IF(OR('MAPAS DE RIESGOS INHER Y RESID'!$H$5='MATRIZ DE RIESGOS DE SST'!P110,P110&lt;'MAPAS DE RIESGOS INHER Y RESID'!$I$5+1),'MAPAS DE RIESGOS INHER Y RESID'!$M$5,IF(OR('MAPAS DE RIESGOS INHER Y RESID'!$I$4='MATRIZ DE RIESGOS DE SST'!P110,P110&lt;'MAPAS DE RIESGOS INHER Y RESID'!$J$4+1),'MAPAS DE RIESGOS INHER Y RESID'!$M$4,'MAPAS DE RIESGOS INHER Y RESID'!$M$3)))</f>
        <v>MODERADO</v>
      </c>
      <c r="R110" s="70"/>
      <c r="S110" s="70" t="s">
        <v>314</v>
      </c>
      <c r="T110" s="70"/>
      <c r="U110" s="101" t="s">
        <v>350</v>
      </c>
      <c r="V110" s="85" t="s">
        <v>78</v>
      </c>
      <c r="W110" s="80">
        <f>VLOOKUP(V110,'MAPAS DE RIESGOS INHER Y RESID'!$E$16:$F$18,2,FALSE)</f>
        <v>0.4</v>
      </c>
      <c r="X110" s="81">
        <f t="shared" si="11"/>
        <v>19.2</v>
      </c>
      <c r="Y110" s="85" t="str">
        <f>IF(OR('MAPAS DE RIESGOS INHER Y RESID'!$G$18='MATRIZ DE RIESGOS DE SST'!X110,X110&lt;'MAPAS DE RIESGOS INHER Y RESID'!$G$16+1),'MAPAS DE RIESGOS INHER Y RESID'!$M$19,IF(OR('MAPAS DE RIESGOS INHER Y RESID'!$H$17='MATRIZ DE RIESGOS DE SST'!X110,X110&lt;'MAPAS DE RIESGOS INHER Y RESID'!$I$18+1),'MAPAS DE RIESGOS INHER Y RESID'!$M$18,IF(OR('MAPAS DE RIESGOS INHER Y RESID'!$I$17='MATRIZ DE RIESGOS DE SST'!X110,X110&lt;'MAPAS DE RIESGOS INHER Y RESID'!$J$17+1),'MAPAS DE RIESGOS INHER Y RESID'!$M$17,'MAPAS DE RIESGOS INHER Y RESID'!$M$16)))</f>
        <v>MODERADO</v>
      </c>
      <c r="Z110" s="70" t="str">
        <f>VLOOKUP('MATRIZ DE RIESGOS DE SST'!Y110,'TABLA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1" spans="1:26" ht="175.5">
      <c r="A111" s="119"/>
      <c r="B111" s="143"/>
      <c r="C111" s="143"/>
      <c r="D111" s="143"/>
      <c r="E111" s="143"/>
      <c r="F111" s="143"/>
      <c r="G111" s="143"/>
      <c r="H111" s="119"/>
      <c r="I111" s="106" t="s">
        <v>110</v>
      </c>
      <c r="J111" s="106" t="s">
        <v>143</v>
      </c>
      <c r="K111" s="106" t="s">
        <v>397</v>
      </c>
      <c r="L111" s="85" t="s">
        <v>173</v>
      </c>
      <c r="M111" s="110">
        <f>VLOOKUP('MATRIZ DE RIESGOS DE SST'!L111,'MAPAS DE RIESGOS INHER Y RESID'!$E$3:$F$7,2,FALSE)</f>
        <v>1</v>
      </c>
      <c r="N111" s="85" t="s">
        <v>86</v>
      </c>
      <c r="O111" s="111">
        <f>VLOOKUP('MATRIZ DE RIESGOS DE SST'!N111,'MAPAS DE RIESGOS INHER Y RESID'!$O$3:$P$7,2,FALSE)</f>
        <v>16</v>
      </c>
      <c r="P111" s="111">
        <f>+M111*O111</f>
        <v>16</v>
      </c>
      <c r="Q111" s="85" t="str">
        <f>IF(OR('MAPAS DE RIESGOS INHER Y RESID'!$G$7='MATRIZ DE RIESGOS DE SST'!P111,P111&lt;'MAPAS DE RIESGOS INHER Y RESID'!$G$3+1),'MAPAS DE RIESGOS INHER Y RESID'!$M$6,IF(OR('MAPAS DE RIESGOS INHER Y RESID'!$H$5='MATRIZ DE RIESGOS DE SST'!P111,P111&lt;'MAPAS DE RIESGOS INHER Y RESID'!$I$5+1),'MAPAS DE RIESGOS INHER Y RESID'!$M$5,IF(OR('MAPAS DE RIESGOS INHER Y RESID'!$I$4='MATRIZ DE RIESGOS DE SST'!P111,P111&lt;'MAPAS DE RIESGOS INHER Y RESID'!$J$4+1),'MAPAS DE RIESGOS INHER Y RESID'!$M$4,'MAPAS DE RIESGOS INHER Y RESID'!$M$3)))</f>
        <v>MODERADO</v>
      </c>
      <c r="R111" s="70"/>
      <c r="S111" s="70" t="s">
        <v>314</v>
      </c>
      <c r="T111" s="70"/>
      <c r="U111" s="101" t="s">
        <v>351</v>
      </c>
      <c r="V111" s="85" t="s">
        <v>78</v>
      </c>
      <c r="W111" s="80">
        <f>VLOOKUP(V111,'MAPAS DE RIESGOS INHER Y RESID'!$E$16:$F$18,2,FALSE)</f>
        <v>0.4</v>
      </c>
      <c r="X111" s="81">
        <f t="shared" ref="X111:X132" si="13">P111-(W111*P111)</f>
        <v>9.6</v>
      </c>
      <c r="Y111" s="85" t="str">
        <f>IF(OR('MAPAS DE RIESGOS INHER Y RESID'!$G$18='MATRIZ DE RIESGOS DE SST'!X111,X111&lt;'MAPAS DE RIESGOS INHER Y RESID'!$G$16+1),'MAPAS DE RIESGOS INHER Y RESID'!$M$19,IF(OR('MAPAS DE RIESGOS INHER Y RESID'!$H$17='MATRIZ DE RIESGOS DE SST'!X111,X111&lt;'MAPAS DE RIESGOS INHER Y RESID'!$I$18+1),'MAPAS DE RIESGOS INHER Y RESID'!$M$18,IF(OR('MAPAS DE RIESGOS INHER Y RESID'!$I$17='MATRIZ DE RIESGOS DE SST'!X111,X111&lt;'MAPAS DE RIESGOS INHER Y RESID'!$J$17+1),'MAPAS DE RIESGOS INHER Y RESID'!$M$17,'MAPAS DE RIESGOS INHER Y RESID'!$M$16)))</f>
        <v>MODERADO</v>
      </c>
      <c r="Z111" s="70" t="str">
        <f>VLOOKUP('MATRIZ DE RIESGOS DE SST'!Y111,'TABLA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2" spans="1:26" ht="234">
      <c r="A112" s="119"/>
      <c r="B112" s="143"/>
      <c r="C112" s="143"/>
      <c r="D112" s="143"/>
      <c r="E112" s="143"/>
      <c r="F112" s="143"/>
      <c r="G112" s="143"/>
      <c r="H112" s="119"/>
      <c r="I112" s="106" t="s">
        <v>99</v>
      </c>
      <c r="J112" s="106" t="s">
        <v>144</v>
      </c>
      <c r="K112" s="106" t="s">
        <v>101</v>
      </c>
      <c r="L112" s="85" t="s">
        <v>78</v>
      </c>
      <c r="M112" s="110">
        <f>VLOOKUP('MATRIZ DE RIESGOS DE SST'!L112,'MAPAS DE RIESGOS INHER Y RESID'!$E$3:$F$7,2,FALSE)</f>
        <v>3</v>
      </c>
      <c r="N112" s="85" t="s">
        <v>146</v>
      </c>
      <c r="O112" s="110">
        <f>VLOOKUP('MATRIZ DE RIESGOS DE SST'!N112,'MAPAS DE RIESGOS INHER Y RESID'!$O$3:$P$7,2,FALSE)</f>
        <v>256</v>
      </c>
      <c r="P112" s="110">
        <f>M112*O112</f>
        <v>768</v>
      </c>
      <c r="Q112" s="86" t="str">
        <f>IF(OR('MAPAS DE RIESGOS INHER Y RESID'!$G$7='MATRIZ DE RIESGOS DE SST'!P112,P112&lt;'MAPAS DE RIESGOS INHER Y RESID'!$G$3+1),'MAPAS DE RIESGOS INHER Y RESID'!$M$6,IF(OR('MAPAS DE RIESGOS INHER Y RESID'!$H$5='MATRIZ DE RIESGOS DE SST'!P112,P112&lt;'MAPAS DE RIESGOS INHER Y RESID'!$I$5+1),'MAPAS DE RIESGOS INHER Y RESID'!$M$5,IF(OR('MAPAS DE RIESGOS INHER Y RESID'!$I$4='MATRIZ DE RIESGOS DE SST'!P112,P112&lt;'MAPAS DE RIESGOS INHER Y RESID'!$J$4+1),'MAPAS DE RIESGOS INHER Y RESID'!$M$4,'MAPAS DE RIESGOS INHER Y RESID'!$M$3)))</f>
        <v>ALTO</v>
      </c>
      <c r="R112" s="104" t="s">
        <v>311</v>
      </c>
      <c r="S112" s="105"/>
      <c r="T112" s="70"/>
      <c r="U112" s="70" t="s">
        <v>312</v>
      </c>
      <c r="V112" s="85" t="s">
        <v>47</v>
      </c>
      <c r="W112" s="80">
        <f>VLOOKUP(V112,'MAPAS DE RIESGOS INHER Y RESID'!$E$16:$F$18,2,FALSE)</f>
        <v>0.9</v>
      </c>
      <c r="X112" s="81">
        <f t="shared" si="13"/>
        <v>76.799999999999955</v>
      </c>
      <c r="Y112" s="96" t="str">
        <f>IF(OR('MAPAS DE RIESGOS INHER Y RESID'!$G$18='MATRIZ DE RIESGOS DE SST'!X112,X112&lt;'MAPAS DE RIESGOS INHER Y RESID'!$G$16+1),'MAPAS DE RIESGOS INHER Y RESID'!$M$19,IF(OR('MAPAS DE RIESGOS INHER Y RESID'!$H$17='MATRIZ DE RIESGOS DE SST'!X112,X112&lt;'MAPAS DE RIESGOS INHER Y RESID'!$I$18+1),'MAPAS DE RIESGOS INHER Y RESID'!$M$18,IF(OR('MAPAS DE RIESGOS INHER Y RESID'!$I$17='MATRIZ DE RIESGOS DE SST'!X112,X112&lt;'MAPAS DE RIESGOS INHER Y RESID'!$J$17+1),'MAPAS DE RIESGOS INHER Y RESID'!$M$17,'MAPAS DE RIESGOS INHER Y RESID'!$M$16)))</f>
        <v>MODERADO</v>
      </c>
      <c r="Z112" s="70" t="str">
        <f>VLOOKUP('MATRIZ DE RIESGOS DE SST'!Y112,'TABLA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3" spans="1:27" ht="234">
      <c r="A113" s="119" t="s">
        <v>359</v>
      </c>
      <c r="B113" s="143" t="s">
        <v>40</v>
      </c>
      <c r="C113" s="143"/>
      <c r="D113" s="143" t="s">
        <v>40</v>
      </c>
      <c r="E113" s="143"/>
      <c r="F113" s="143"/>
      <c r="G113" s="116"/>
      <c r="H113" s="119" t="s">
        <v>356</v>
      </c>
      <c r="I113" s="106" t="s">
        <v>147</v>
      </c>
      <c r="J113" s="106" t="s">
        <v>378</v>
      </c>
      <c r="K113" s="106" t="s">
        <v>379</v>
      </c>
      <c r="L113" s="98" t="s">
        <v>44</v>
      </c>
      <c r="M113" s="110">
        <f>VLOOKUP('MATRIZ DE RIESGOS DE SST'!L113,'MAPAS DE RIESGOS INHER Y RESID'!$E$3:$F$7,2,FALSE)</f>
        <v>2</v>
      </c>
      <c r="N113" s="98" t="s">
        <v>45</v>
      </c>
      <c r="O113" s="111">
        <f>VLOOKUP('MATRIZ DE RIESGOS DE SST'!N113,'MAPAS DE RIESGOS INHER Y RESID'!$O$3:$P$7,2,FALSE)</f>
        <v>4</v>
      </c>
      <c r="P113" s="111">
        <f>+M113*O113</f>
        <v>8</v>
      </c>
      <c r="Q113" s="98" t="str">
        <f>IF(OR('MAPAS DE RIESGOS INHER Y RESID'!$G$7='MATRIZ DE RIESGOS DE SST'!P113,P113&lt;'MAPAS DE RIESGOS INHER Y RESID'!$G$3+1),'MAPAS DE RIESGOS INHER Y RESID'!$M$6,IF(OR('MAPAS DE RIESGOS INHER Y RESID'!$H$5='MATRIZ DE RIESGOS DE SST'!P113,P113&lt;'MAPAS DE RIESGOS INHER Y RESID'!$I$5+1),'MAPAS DE RIESGOS INHER Y RESID'!$M$5,IF(OR('MAPAS DE RIESGOS INHER Y RESID'!$I$4='MATRIZ DE RIESGOS DE SST'!P113,P113&lt;'MAPAS DE RIESGOS INHER Y RESID'!$J$4+1),'MAPAS DE RIESGOS INHER Y RESID'!$M$4,'MAPAS DE RIESGOS INHER Y RESID'!$M$3)))</f>
        <v>BAJO</v>
      </c>
      <c r="R113" s="102"/>
      <c r="S113" s="102"/>
      <c r="T113" s="84" t="s">
        <v>329</v>
      </c>
      <c r="U113" s="84" t="s">
        <v>349</v>
      </c>
      <c r="V113" s="98" t="s">
        <v>78</v>
      </c>
      <c r="W113" s="80">
        <f>VLOOKUP(V113,'MAPAS DE RIESGOS INHER Y RESID'!$E$16:$F$18,2,FALSE)</f>
        <v>0.4</v>
      </c>
      <c r="X113" s="81">
        <f t="shared" si="13"/>
        <v>4.8</v>
      </c>
      <c r="Y113" s="98" t="str">
        <f>IF(OR('MAPAS DE RIESGOS INHER Y RESID'!$G$18='MATRIZ DE RIESGOS DE SST'!X113,X113&lt;'MAPAS DE RIESGOS INHER Y RESID'!$G$16+1),'MAPAS DE RIESGOS INHER Y RESID'!$M$19,IF(OR('MAPAS DE RIESGOS INHER Y RESID'!$H$17='MATRIZ DE RIESGOS DE SST'!X113,X113&lt;'MAPAS DE RIESGOS INHER Y RESID'!$I$18+1),'MAPAS DE RIESGOS INHER Y RESID'!$M$18,IF(OR('MAPAS DE RIESGOS INHER Y RESID'!$I$17='MATRIZ DE RIESGOS DE SST'!X113,X113&lt;'MAPAS DE RIESGOS INHER Y RESID'!$J$17+1),'MAPAS DE RIESGOS INHER Y RESID'!$M$17,'MAPAS DE RIESGOS INHER Y RESID'!$M$16)))</f>
        <v>BAJO</v>
      </c>
      <c r="Z113" s="70" t="str">
        <f>VLOOKUP('MATRIZ DE RIESGOS DE SST'!Y113,'TABLA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4" spans="1:27" ht="234">
      <c r="A114" s="119"/>
      <c r="B114" s="143"/>
      <c r="C114" s="143"/>
      <c r="D114" s="143"/>
      <c r="E114" s="143"/>
      <c r="F114" s="143"/>
      <c r="G114" s="117"/>
      <c r="H114" s="119"/>
      <c r="I114" s="106" t="s">
        <v>68</v>
      </c>
      <c r="J114" s="106" t="s">
        <v>69</v>
      </c>
      <c r="K114" s="106" t="s">
        <v>70</v>
      </c>
      <c r="L114" s="98" t="s">
        <v>78</v>
      </c>
      <c r="M114" s="110">
        <f>VLOOKUP('MATRIZ DE RIESGOS DE SST'!L114,'MAPAS DE RIESGOS INHER Y RESID'!$E$3:$F$7,2,FALSE)</f>
        <v>3</v>
      </c>
      <c r="N114" s="98" t="s">
        <v>86</v>
      </c>
      <c r="O114" s="111">
        <f>VLOOKUP('MATRIZ DE RIESGOS DE SST'!N114,'MAPAS DE RIESGOS INHER Y RESID'!$O$3:$P$7,2,FALSE)</f>
        <v>16</v>
      </c>
      <c r="P114" s="111">
        <f>+M114*O114</f>
        <v>48</v>
      </c>
      <c r="Q114" s="98" t="str">
        <f>IF(OR('MAPAS DE RIESGOS INHER Y RESID'!$G$7='MATRIZ DE RIESGOS DE SST'!P114,P114&lt;'MAPAS DE RIESGOS INHER Y RESID'!$G$3+1),'MAPAS DE RIESGOS INHER Y RESID'!$M$6,IF(OR('MAPAS DE RIESGOS INHER Y RESID'!$H$5='MATRIZ DE RIESGOS DE SST'!P114,P114&lt;'MAPAS DE RIESGOS INHER Y RESID'!$I$5+1),'MAPAS DE RIESGOS INHER Y RESID'!$M$5,IF(OR('MAPAS DE RIESGOS INHER Y RESID'!$I$4='MATRIZ DE RIESGOS DE SST'!P114,P114&lt;'MAPAS DE RIESGOS INHER Y RESID'!$J$4+1),'MAPAS DE RIESGOS INHER Y RESID'!$M$4,'MAPAS DE RIESGOS INHER Y RESID'!$M$3)))</f>
        <v>MODERADO</v>
      </c>
      <c r="R114" s="102"/>
      <c r="S114" s="101" t="s">
        <v>71</v>
      </c>
      <c r="T114" s="84" t="s">
        <v>72</v>
      </c>
      <c r="U114" s="84" t="s">
        <v>341</v>
      </c>
      <c r="V114" s="98" t="s">
        <v>47</v>
      </c>
      <c r="W114" s="80">
        <f>VLOOKUP(V114,'MAPAS DE RIESGOS INHER Y RESID'!$E$16:$F$18,2,FALSE)</f>
        <v>0.9</v>
      </c>
      <c r="X114" s="81">
        <f t="shared" si="13"/>
        <v>4.7999999999999972</v>
      </c>
      <c r="Y114" s="98" t="str">
        <f>IF(OR('MAPAS DE RIESGOS INHER Y RESID'!$G$18='MATRIZ DE RIESGOS DE SST'!X114,X114&lt;'MAPAS DE RIESGOS INHER Y RESID'!$G$16+1),'MAPAS DE RIESGOS INHER Y RESID'!$M$19,IF(OR('MAPAS DE RIESGOS INHER Y RESID'!$H$17='MATRIZ DE RIESGOS DE SST'!X114,X114&lt;'MAPAS DE RIESGOS INHER Y RESID'!$I$18+1),'MAPAS DE RIESGOS INHER Y RESID'!$M$18,IF(OR('MAPAS DE RIESGOS INHER Y RESID'!$I$17='MATRIZ DE RIESGOS DE SST'!X114,X114&lt;'MAPAS DE RIESGOS INHER Y RESID'!$J$17+1),'MAPAS DE RIESGOS INHER Y RESID'!$M$17,'MAPAS DE RIESGOS INHER Y RESID'!$M$16)))</f>
        <v>BAJO</v>
      </c>
      <c r="Z114" s="70" t="str">
        <f>VLOOKUP('MATRIZ DE RIESGOS DE SST'!Y114,'TABLA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5" spans="1:27" ht="175.5">
      <c r="A115" s="119"/>
      <c r="B115" s="143"/>
      <c r="C115" s="143"/>
      <c r="D115" s="143"/>
      <c r="E115" s="143"/>
      <c r="F115" s="143"/>
      <c r="G115" s="117"/>
      <c r="H115" s="119"/>
      <c r="I115" s="106" t="s">
        <v>114</v>
      </c>
      <c r="J115" s="106" t="s">
        <v>381</v>
      </c>
      <c r="K115" s="106" t="s">
        <v>382</v>
      </c>
      <c r="L115" s="98" t="s">
        <v>78</v>
      </c>
      <c r="M115" s="110">
        <f>VLOOKUP('MATRIZ DE RIESGOS DE SST'!L115,'MAPAS DE RIESGOS INHER Y RESID'!$E$3:$F$7,2,FALSE)</f>
        <v>3</v>
      </c>
      <c r="N115" s="98" t="s">
        <v>86</v>
      </c>
      <c r="O115" s="111">
        <f>VLOOKUP('MATRIZ DE RIESGOS DE SST'!N115,'MAPAS DE RIESGOS INHER Y RESID'!$O$3:$P$7,2,FALSE)</f>
        <v>16</v>
      </c>
      <c r="P115" s="111">
        <f>+M115*O115</f>
        <v>48</v>
      </c>
      <c r="Q115" s="98" t="str">
        <f>IF(OR('MAPAS DE RIESGOS INHER Y RESID'!$G$7='MATRIZ DE RIESGOS DE SST'!P115,P115&lt;'MAPAS DE RIESGOS INHER Y RESID'!$G$3+1),'MAPAS DE RIESGOS INHER Y RESID'!$M$6,IF(OR('MAPAS DE RIESGOS INHER Y RESID'!$H$5='MATRIZ DE RIESGOS DE SST'!P115,P115&lt;'MAPAS DE RIESGOS INHER Y RESID'!$I$5+1),'MAPAS DE RIESGOS INHER Y RESID'!$M$5,IF(OR('MAPAS DE RIESGOS INHER Y RESID'!$I$4='MATRIZ DE RIESGOS DE SST'!P115,P115&lt;'MAPAS DE RIESGOS INHER Y RESID'!$J$4+1),'MAPAS DE RIESGOS INHER Y RESID'!$M$4,'MAPAS DE RIESGOS INHER Y RESID'!$M$3)))</f>
        <v>MODERADO</v>
      </c>
      <c r="R115" s="102"/>
      <c r="S115" s="102"/>
      <c r="T115" s="84" t="s">
        <v>329</v>
      </c>
      <c r="U115" s="84" t="s">
        <v>349</v>
      </c>
      <c r="V115" s="98" t="s">
        <v>78</v>
      </c>
      <c r="W115" s="80">
        <f>VLOOKUP(V115,'MAPAS DE RIESGOS INHER Y RESID'!$E$16:$F$18,2,FALSE)</f>
        <v>0.4</v>
      </c>
      <c r="X115" s="81">
        <f t="shared" si="13"/>
        <v>28.799999999999997</v>
      </c>
      <c r="Y115" s="98" t="str">
        <f>IF(OR('MAPAS DE RIESGOS INHER Y RESID'!$G$18='MATRIZ DE RIESGOS DE SST'!X115,X115&lt;'MAPAS DE RIESGOS INHER Y RESID'!$G$16+1),'MAPAS DE RIESGOS INHER Y RESID'!$M$19,IF(OR('MAPAS DE RIESGOS INHER Y RESID'!$H$17='MATRIZ DE RIESGOS DE SST'!X115,X115&lt;'MAPAS DE RIESGOS INHER Y RESID'!$I$18+1),'MAPAS DE RIESGOS INHER Y RESID'!$M$18,IF(OR('MAPAS DE RIESGOS INHER Y RESID'!$I$17='MATRIZ DE RIESGOS DE SST'!X115,X115&lt;'MAPAS DE RIESGOS INHER Y RESID'!$J$17+1),'MAPAS DE RIESGOS INHER Y RESID'!$M$17,'MAPAS DE RIESGOS INHER Y RESID'!$M$16)))</f>
        <v>MODERADO</v>
      </c>
      <c r="Z115" s="70" t="str">
        <f>VLOOKUP('MATRIZ DE RIESGOS DE SST'!Y115,'TABLA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6" spans="1:27" ht="234">
      <c r="A116" s="119"/>
      <c r="B116" s="143"/>
      <c r="C116" s="143"/>
      <c r="D116" s="143"/>
      <c r="E116" s="143"/>
      <c r="F116" s="143"/>
      <c r="G116" s="117"/>
      <c r="H116" s="119"/>
      <c r="I116" s="106" t="s">
        <v>149</v>
      </c>
      <c r="J116" s="107" t="s">
        <v>150</v>
      </c>
      <c r="K116" s="107" t="s">
        <v>380</v>
      </c>
      <c r="L116" s="98" t="s">
        <v>44</v>
      </c>
      <c r="M116" s="110">
        <f>VLOOKUP('MATRIZ DE RIESGOS DE SST'!L116,'MAPAS DE RIESGOS INHER Y RESID'!$E$3:$F$7,2,FALSE)</f>
        <v>2</v>
      </c>
      <c r="N116" s="98" t="s">
        <v>45</v>
      </c>
      <c r="O116" s="111">
        <f>VLOOKUP('MATRIZ DE RIESGOS DE SST'!N116,'MAPAS DE RIESGOS INHER Y RESID'!$O$3:$P$7,2,FALSE)</f>
        <v>4</v>
      </c>
      <c r="P116" s="111">
        <f>+M116*O116</f>
        <v>8</v>
      </c>
      <c r="Q116" s="98" t="str">
        <f>IF(OR('MAPAS DE RIESGOS INHER Y RESID'!$G$7='MATRIZ DE RIESGOS DE SST'!P116,P116&lt;'MAPAS DE RIESGOS INHER Y RESID'!$G$3+1),'MAPAS DE RIESGOS INHER Y RESID'!$M$6,IF(OR('MAPAS DE RIESGOS INHER Y RESID'!$H$5='MATRIZ DE RIESGOS DE SST'!P116,P116&lt;'MAPAS DE RIESGOS INHER Y RESID'!$I$5+1),'MAPAS DE RIESGOS INHER Y RESID'!$M$5,IF(OR('MAPAS DE RIESGOS INHER Y RESID'!$I$4='MATRIZ DE RIESGOS DE SST'!P116,P116&lt;'MAPAS DE RIESGOS INHER Y RESID'!$J$4+1),'MAPAS DE RIESGOS INHER Y RESID'!$M$4,'MAPAS DE RIESGOS INHER Y RESID'!$M$3)))</f>
        <v>BAJO</v>
      </c>
      <c r="R116" s="102"/>
      <c r="S116" s="102"/>
      <c r="T116" s="84" t="s">
        <v>329</v>
      </c>
      <c r="U116" s="84" t="s">
        <v>349</v>
      </c>
      <c r="V116" s="98" t="s">
        <v>47</v>
      </c>
      <c r="W116" s="80">
        <f>VLOOKUP(V116,'MAPAS DE RIESGOS INHER Y RESID'!$E$16:$F$18,2,FALSE)</f>
        <v>0.9</v>
      </c>
      <c r="X116" s="81">
        <f t="shared" si="13"/>
        <v>0.79999999999999982</v>
      </c>
      <c r="Y116" s="98" t="str">
        <f>IF(OR('MAPAS DE RIESGOS INHER Y RESID'!$G$18='MATRIZ DE RIESGOS DE SST'!X116,X116&lt;'MAPAS DE RIESGOS INHER Y RESID'!$G$16+1),'MAPAS DE RIESGOS INHER Y RESID'!$M$19,IF(OR('MAPAS DE RIESGOS INHER Y RESID'!$H$17='MATRIZ DE RIESGOS DE SST'!X116,X116&lt;'MAPAS DE RIESGOS INHER Y RESID'!$I$18+1),'MAPAS DE RIESGOS INHER Y RESID'!$M$18,IF(OR('MAPAS DE RIESGOS INHER Y RESID'!$I$17='MATRIZ DE RIESGOS DE SST'!X116,X116&lt;'MAPAS DE RIESGOS INHER Y RESID'!$J$17+1),'MAPAS DE RIESGOS INHER Y RESID'!$M$17,'MAPAS DE RIESGOS INHER Y RESID'!$M$16)))</f>
        <v>BAJO</v>
      </c>
      <c r="Z116" s="70" t="str">
        <f>VLOOKUP('MATRIZ DE RIESGOS DE SST'!Y116,'TABLA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7" spans="1:27" ht="234">
      <c r="A117" s="119"/>
      <c r="B117" s="143"/>
      <c r="C117" s="143"/>
      <c r="D117" s="143"/>
      <c r="E117" s="143"/>
      <c r="F117" s="143"/>
      <c r="G117" s="117"/>
      <c r="H117" s="119"/>
      <c r="I117" s="106" t="s">
        <v>152</v>
      </c>
      <c r="J117" s="106" t="s">
        <v>378</v>
      </c>
      <c r="K117" s="106" t="s">
        <v>379</v>
      </c>
      <c r="L117" s="98" t="s">
        <v>44</v>
      </c>
      <c r="M117" s="110">
        <f>VLOOKUP('MATRIZ DE RIESGOS DE SST'!L117,'MAPAS DE RIESGOS INHER Y RESID'!$E$3:$F$7,2,FALSE)</f>
        <v>2</v>
      </c>
      <c r="N117" s="98" t="s">
        <v>86</v>
      </c>
      <c r="O117" s="111">
        <f>VLOOKUP('MATRIZ DE RIESGOS DE SST'!N117,'MAPAS DE RIESGOS INHER Y RESID'!$O$3:$P$7,2,FALSE)</f>
        <v>16</v>
      </c>
      <c r="P117" s="111">
        <f>+M117*O117</f>
        <v>32</v>
      </c>
      <c r="Q117" s="98" t="str">
        <f>IF(OR('MAPAS DE RIESGOS INHER Y RESID'!$G$7='MATRIZ DE RIESGOS DE SST'!P117,P117&lt;'MAPAS DE RIESGOS INHER Y RESID'!$G$3+1),'MAPAS DE RIESGOS INHER Y RESID'!$M$6,IF(OR('MAPAS DE RIESGOS INHER Y RESID'!$H$5='MATRIZ DE RIESGOS DE SST'!P117,P117&lt;'MAPAS DE RIESGOS INHER Y RESID'!$I$5+1),'MAPAS DE RIESGOS INHER Y RESID'!$M$5,IF(OR('MAPAS DE RIESGOS INHER Y RESID'!$I$4='MATRIZ DE RIESGOS DE SST'!P117,P117&lt;'MAPAS DE RIESGOS INHER Y RESID'!$J$4+1),'MAPAS DE RIESGOS INHER Y RESID'!$M$4,'MAPAS DE RIESGOS INHER Y RESID'!$M$3)))</f>
        <v>MODERADO</v>
      </c>
      <c r="R117" s="102"/>
      <c r="S117" s="102"/>
      <c r="T117" s="84" t="s">
        <v>329</v>
      </c>
      <c r="U117" s="84" t="s">
        <v>349</v>
      </c>
      <c r="V117" s="98" t="s">
        <v>47</v>
      </c>
      <c r="W117" s="80">
        <f>VLOOKUP(V117,'MAPAS DE RIESGOS INHER Y RESID'!$E$16:$F$18,2,FALSE)</f>
        <v>0.9</v>
      </c>
      <c r="X117" s="81">
        <f t="shared" si="13"/>
        <v>3.1999999999999993</v>
      </c>
      <c r="Y117" s="98" t="str">
        <f>IF(OR('MAPAS DE RIESGOS INHER Y RESID'!$G$18='MATRIZ DE RIESGOS DE SST'!X117,X117&lt;'MAPAS DE RIESGOS INHER Y RESID'!$G$16+1),'MAPAS DE RIESGOS INHER Y RESID'!$M$19,IF(OR('MAPAS DE RIESGOS INHER Y RESID'!$H$17='MATRIZ DE RIESGOS DE SST'!X117,X117&lt;'MAPAS DE RIESGOS INHER Y RESID'!$I$18+1),'MAPAS DE RIESGOS INHER Y RESID'!$M$18,IF(OR('MAPAS DE RIESGOS INHER Y RESID'!$I$17='MATRIZ DE RIESGOS DE SST'!X117,X117&lt;'MAPAS DE RIESGOS INHER Y RESID'!$J$17+1),'MAPAS DE RIESGOS INHER Y RESID'!$M$17,'MAPAS DE RIESGOS INHER Y RESID'!$M$16)))</f>
        <v>BAJO</v>
      </c>
      <c r="Z117" s="70" t="str">
        <f>VLOOKUP('MATRIZ DE RIESGOS DE SST'!Y117,'TABLA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8" spans="1:27" ht="234">
      <c r="A118" s="119"/>
      <c r="B118" s="143"/>
      <c r="C118" s="143"/>
      <c r="D118" s="143"/>
      <c r="E118" s="143"/>
      <c r="F118" s="143"/>
      <c r="G118" s="117"/>
      <c r="H118" s="119"/>
      <c r="I118" s="106" t="s">
        <v>135</v>
      </c>
      <c r="J118" s="106" t="s">
        <v>136</v>
      </c>
      <c r="K118" s="106" t="s">
        <v>375</v>
      </c>
      <c r="L118" s="98" t="s">
        <v>44</v>
      </c>
      <c r="M118" s="110">
        <f>VLOOKUP('MATRIZ DE RIESGOS DE SST'!L118,'MAPAS DE RIESGOS INHER Y RESID'!$E$3:$F$7,2,FALSE)</f>
        <v>2</v>
      </c>
      <c r="N118" s="98" t="s">
        <v>45</v>
      </c>
      <c r="O118" s="111">
        <f>VLOOKUP('MATRIZ DE RIESGOS DE SST'!N118,'MAPAS DE RIESGOS INHER Y RESID'!$O$3:$P$7,2,FALSE)</f>
        <v>4</v>
      </c>
      <c r="P118" s="111">
        <f t="shared" ref="P118:P126" si="14">+M118*O118</f>
        <v>8</v>
      </c>
      <c r="Q118" s="98" t="str">
        <f>IF(OR('MAPAS DE RIESGOS INHER Y RESID'!$G$7='MATRIZ DE RIESGOS DE SST'!P118,P118&lt;'MAPAS DE RIESGOS INHER Y RESID'!$G$3+1),'MAPAS DE RIESGOS INHER Y RESID'!$M$6,IF(OR('MAPAS DE RIESGOS INHER Y RESID'!$H$5='MATRIZ DE RIESGOS DE SST'!P118,P118&lt;'MAPAS DE RIESGOS INHER Y RESID'!$I$5+1),'MAPAS DE RIESGOS INHER Y RESID'!$M$5,IF(OR('MAPAS DE RIESGOS INHER Y RESID'!$I$4='MATRIZ DE RIESGOS DE SST'!P118,P118&lt;'MAPAS DE RIESGOS INHER Y RESID'!$J$4+1),'MAPAS DE RIESGOS INHER Y RESID'!$M$4,'MAPAS DE RIESGOS INHER Y RESID'!$M$3)))</f>
        <v>BAJO</v>
      </c>
      <c r="R118" s="102"/>
      <c r="S118" s="102"/>
      <c r="T118" s="102"/>
      <c r="U118" s="84" t="s">
        <v>318</v>
      </c>
      <c r="V118" s="98" t="s">
        <v>78</v>
      </c>
      <c r="W118" s="80">
        <f>VLOOKUP(V118,'MAPAS DE RIESGOS INHER Y RESID'!$E$16:$F$18,2,FALSE)</f>
        <v>0.4</v>
      </c>
      <c r="X118" s="81">
        <f t="shared" si="13"/>
        <v>4.8</v>
      </c>
      <c r="Y118" s="98" t="str">
        <f>IF(OR('MAPAS DE RIESGOS INHER Y RESID'!$G$18='MATRIZ DE RIESGOS DE SST'!X118,X118&lt;'MAPAS DE RIESGOS INHER Y RESID'!$G$16+1),'MAPAS DE RIESGOS INHER Y RESID'!$M$19,IF(OR('MAPAS DE RIESGOS INHER Y RESID'!$H$17='MATRIZ DE RIESGOS DE SST'!X118,X118&lt;'MAPAS DE RIESGOS INHER Y RESID'!$I$18+1),'MAPAS DE RIESGOS INHER Y RESID'!$M$18,IF(OR('MAPAS DE RIESGOS INHER Y RESID'!$I$17='MATRIZ DE RIESGOS DE SST'!X118,X118&lt;'MAPAS DE RIESGOS INHER Y RESID'!$J$17+1),'MAPAS DE RIESGOS INHER Y RESID'!$M$17,'MAPAS DE RIESGOS INHER Y RESID'!$M$16)))</f>
        <v>BAJO</v>
      </c>
      <c r="Z118" s="70" t="str">
        <f>VLOOKUP('MATRIZ DE RIESGOS DE SST'!Y118,'TABLA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9" spans="1:27" ht="234">
      <c r="A119" s="119"/>
      <c r="B119" s="143"/>
      <c r="C119" s="143"/>
      <c r="D119" s="143"/>
      <c r="E119" s="143"/>
      <c r="F119" s="143"/>
      <c r="G119" s="117"/>
      <c r="H119" s="119"/>
      <c r="I119" s="106" t="s">
        <v>154</v>
      </c>
      <c r="J119" s="106" t="s">
        <v>294</v>
      </c>
      <c r="K119" s="106" t="s">
        <v>376</v>
      </c>
      <c r="L119" s="98" t="s">
        <v>44</v>
      </c>
      <c r="M119" s="110">
        <f>VLOOKUP('MATRIZ DE RIESGOS DE SST'!L119,'MAPAS DE RIESGOS INHER Y RESID'!$E$3:$F$7,2,FALSE)</f>
        <v>2</v>
      </c>
      <c r="N119" s="98" t="s">
        <v>45</v>
      </c>
      <c r="O119" s="111">
        <f>VLOOKUP('MATRIZ DE RIESGOS DE SST'!N119,'MAPAS DE RIESGOS INHER Y RESID'!$O$3:$P$7,2,FALSE)</f>
        <v>4</v>
      </c>
      <c r="P119" s="111">
        <f t="shared" si="14"/>
        <v>8</v>
      </c>
      <c r="Q119" s="98" t="str">
        <f>IF(OR('MAPAS DE RIESGOS INHER Y RESID'!$G$7='MATRIZ DE RIESGOS DE SST'!P119,P119&lt;'MAPAS DE RIESGOS INHER Y RESID'!$G$3+1),'MAPAS DE RIESGOS INHER Y RESID'!$M$6,IF(OR('MAPAS DE RIESGOS INHER Y RESID'!$H$5='MATRIZ DE RIESGOS DE SST'!P119,P119&lt;'MAPAS DE RIESGOS INHER Y RESID'!$I$5+1),'MAPAS DE RIESGOS INHER Y RESID'!$M$5,IF(OR('MAPAS DE RIESGOS INHER Y RESID'!$I$4='MATRIZ DE RIESGOS DE SST'!P119,P119&lt;'MAPAS DE RIESGOS INHER Y RESID'!$J$4+1),'MAPAS DE RIESGOS INHER Y RESID'!$M$4,'MAPAS DE RIESGOS INHER Y RESID'!$M$3)))</f>
        <v>BAJO</v>
      </c>
      <c r="R119" s="102"/>
      <c r="S119" s="102"/>
      <c r="T119" s="102"/>
      <c r="U119" s="84" t="s">
        <v>318</v>
      </c>
      <c r="V119" s="98" t="s">
        <v>67</v>
      </c>
      <c r="W119" s="80">
        <f>VLOOKUP(V119,'MAPAS DE RIESGOS INHER Y RESID'!$E$16:$F$18,2,FALSE)</f>
        <v>0.15</v>
      </c>
      <c r="X119" s="81">
        <f t="shared" si="13"/>
        <v>6.8</v>
      </c>
      <c r="Y119" s="98" t="str">
        <f>IF(OR('MAPAS DE RIESGOS INHER Y RESID'!$G$18='MATRIZ DE RIESGOS DE SST'!X119,X119&lt;'MAPAS DE RIESGOS INHER Y RESID'!$G$16+1),'MAPAS DE RIESGOS INHER Y RESID'!$M$19,IF(OR('MAPAS DE RIESGOS INHER Y RESID'!$H$17='MATRIZ DE RIESGOS DE SST'!X119,X119&lt;'MAPAS DE RIESGOS INHER Y RESID'!$I$18+1),'MAPAS DE RIESGOS INHER Y RESID'!$M$18,IF(OR('MAPAS DE RIESGOS INHER Y RESID'!$I$17='MATRIZ DE RIESGOS DE SST'!X119,X119&lt;'MAPAS DE RIESGOS INHER Y RESID'!$J$17+1),'MAPAS DE RIESGOS INHER Y RESID'!$M$17,'MAPAS DE RIESGOS INHER Y RESID'!$M$16)))</f>
        <v>BAJO</v>
      </c>
      <c r="Z119" s="70" t="str">
        <f>VLOOKUP('MATRIZ DE RIESGOS DE SST'!Y119,'TABLA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0" spans="1:27" ht="234">
      <c r="A120" s="119"/>
      <c r="B120" s="143"/>
      <c r="C120" s="143"/>
      <c r="D120" s="143"/>
      <c r="E120" s="143"/>
      <c r="F120" s="143"/>
      <c r="G120" s="117"/>
      <c r="H120" s="119"/>
      <c r="I120" s="106" t="s">
        <v>117</v>
      </c>
      <c r="J120" s="106" t="s">
        <v>118</v>
      </c>
      <c r="K120" s="106" t="s">
        <v>376</v>
      </c>
      <c r="L120" s="98" t="s">
        <v>44</v>
      </c>
      <c r="M120" s="110">
        <f>VLOOKUP('MATRIZ DE RIESGOS DE SST'!L120,'MAPAS DE RIESGOS INHER Y RESID'!$E$3:$F$7,2,FALSE)</f>
        <v>2</v>
      </c>
      <c r="N120" s="98" t="s">
        <v>45</v>
      </c>
      <c r="O120" s="111">
        <f>VLOOKUP('MATRIZ DE RIESGOS DE SST'!N120,'MAPAS DE RIESGOS INHER Y RESID'!$O$3:$P$7,2,FALSE)</f>
        <v>4</v>
      </c>
      <c r="P120" s="111">
        <f t="shared" si="14"/>
        <v>8</v>
      </c>
      <c r="Q120" s="98" t="str">
        <f>IF(OR('MAPAS DE RIESGOS INHER Y RESID'!$G$7='MATRIZ DE RIESGOS DE SST'!P120,P120&lt;'MAPAS DE RIESGOS INHER Y RESID'!$G$3+1),'MAPAS DE RIESGOS INHER Y RESID'!$M$6,IF(OR('MAPAS DE RIESGOS INHER Y RESID'!$H$5='MATRIZ DE RIESGOS DE SST'!P120,P120&lt;'MAPAS DE RIESGOS INHER Y RESID'!$I$5+1),'MAPAS DE RIESGOS INHER Y RESID'!$M$5,IF(OR('MAPAS DE RIESGOS INHER Y RESID'!$I$4='MATRIZ DE RIESGOS DE SST'!P120,P120&lt;'MAPAS DE RIESGOS INHER Y RESID'!$J$4+1),'MAPAS DE RIESGOS INHER Y RESID'!$M$4,'MAPAS DE RIESGOS INHER Y RESID'!$M$3)))</f>
        <v>BAJO</v>
      </c>
      <c r="R120" s="102"/>
      <c r="S120" s="102"/>
      <c r="T120" s="102"/>
      <c r="U120" s="84" t="s">
        <v>318</v>
      </c>
      <c r="V120" s="98" t="s">
        <v>78</v>
      </c>
      <c r="W120" s="80">
        <f>VLOOKUP(V120,'MAPAS DE RIESGOS INHER Y RESID'!$E$16:$F$18,2,FALSE)</f>
        <v>0.4</v>
      </c>
      <c r="X120" s="81">
        <f t="shared" si="13"/>
        <v>4.8</v>
      </c>
      <c r="Y120" s="98" t="str">
        <f>IF(OR('MAPAS DE RIESGOS INHER Y RESID'!$G$18='MATRIZ DE RIESGOS DE SST'!X120,X120&lt;'MAPAS DE RIESGOS INHER Y RESID'!$G$16+1),'MAPAS DE RIESGOS INHER Y RESID'!$M$19,IF(OR('MAPAS DE RIESGOS INHER Y RESID'!$H$17='MATRIZ DE RIESGOS DE SST'!X120,X120&lt;'MAPAS DE RIESGOS INHER Y RESID'!$I$18+1),'MAPAS DE RIESGOS INHER Y RESID'!$M$18,IF(OR('MAPAS DE RIESGOS INHER Y RESID'!$I$17='MATRIZ DE RIESGOS DE SST'!X120,X120&lt;'MAPAS DE RIESGOS INHER Y RESID'!$J$17+1),'MAPAS DE RIESGOS INHER Y RESID'!$M$17,'MAPAS DE RIESGOS INHER Y RESID'!$M$16)))</f>
        <v>BAJO</v>
      </c>
      <c r="Z120" s="70" t="str">
        <f>VLOOKUP('MATRIZ DE RIESGOS DE SST'!Y120,'TABLA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0" s="70"/>
    </row>
    <row r="121" spans="1:27" ht="234">
      <c r="A121" s="119"/>
      <c r="B121" s="143"/>
      <c r="C121" s="143"/>
      <c r="D121" s="143"/>
      <c r="E121" s="143"/>
      <c r="F121" s="143"/>
      <c r="G121" s="117"/>
      <c r="H121" s="119"/>
      <c r="I121" s="106" t="s">
        <v>120</v>
      </c>
      <c r="J121" s="106" t="s">
        <v>118</v>
      </c>
      <c r="K121" s="106" t="s">
        <v>376</v>
      </c>
      <c r="L121" s="98" t="s">
        <v>44</v>
      </c>
      <c r="M121" s="110">
        <f>VLOOKUP('MATRIZ DE RIESGOS DE SST'!L121,'MAPAS DE RIESGOS INHER Y RESID'!$E$3:$F$7,2,FALSE)</f>
        <v>2</v>
      </c>
      <c r="N121" s="98" t="s">
        <v>45</v>
      </c>
      <c r="O121" s="111">
        <f>VLOOKUP('MATRIZ DE RIESGOS DE SST'!N121,'MAPAS DE RIESGOS INHER Y RESID'!$O$3:$P$7,2,FALSE)</f>
        <v>4</v>
      </c>
      <c r="P121" s="111">
        <f t="shared" si="14"/>
        <v>8</v>
      </c>
      <c r="Q121" s="98" t="str">
        <f>IF(OR('MAPAS DE RIESGOS INHER Y RESID'!$G$7='MATRIZ DE RIESGOS DE SST'!P121,P121&lt;'MAPAS DE RIESGOS INHER Y RESID'!$G$3+1),'MAPAS DE RIESGOS INHER Y RESID'!$M$6,IF(OR('MAPAS DE RIESGOS INHER Y RESID'!$H$5='MATRIZ DE RIESGOS DE SST'!P121,P121&lt;'MAPAS DE RIESGOS INHER Y RESID'!$I$5+1),'MAPAS DE RIESGOS INHER Y RESID'!$M$5,IF(OR('MAPAS DE RIESGOS INHER Y RESID'!$I$4='MATRIZ DE RIESGOS DE SST'!P121,P121&lt;'MAPAS DE RIESGOS INHER Y RESID'!$J$4+1),'MAPAS DE RIESGOS INHER Y RESID'!$M$4,'MAPAS DE RIESGOS INHER Y RESID'!$M$3)))</f>
        <v>BAJO</v>
      </c>
      <c r="R121" s="102"/>
      <c r="S121" s="102"/>
      <c r="T121" s="102"/>
      <c r="U121" s="84" t="s">
        <v>318</v>
      </c>
      <c r="V121" s="88" t="s">
        <v>78</v>
      </c>
      <c r="W121" s="80">
        <f>VLOOKUP(V121,'MAPAS DE RIESGOS INHER Y RESID'!$E$16:$F$18,2,FALSE)</f>
        <v>0.4</v>
      </c>
      <c r="X121" s="81">
        <f t="shared" si="13"/>
        <v>4.8</v>
      </c>
      <c r="Y121" s="98" t="str">
        <f>IF(OR('MAPAS DE RIESGOS INHER Y RESID'!$G$18='MATRIZ DE RIESGOS DE SST'!X121,X121&lt;'MAPAS DE RIESGOS INHER Y RESID'!$G$16+1),'MAPAS DE RIESGOS INHER Y RESID'!$M$19,IF(OR('MAPAS DE RIESGOS INHER Y RESID'!$H$17='MATRIZ DE RIESGOS DE SST'!X121,X121&lt;'MAPAS DE RIESGOS INHER Y RESID'!$I$18+1),'MAPAS DE RIESGOS INHER Y RESID'!$M$18,IF(OR('MAPAS DE RIESGOS INHER Y RESID'!$I$17='MATRIZ DE RIESGOS DE SST'!X121,X121&lt;'MAPAS DE RIESGOS INHER Y RESID'!$J$17+1),'MAPAS DE RIESGOS INHER Y RESID'!$M$17,'MAPAS DE RIESGOS INHER Y RESID'!$M$16)))</f>
        <v>BAJO</v>
      </c>
      <c r="Z121" s="70" t="str">
        <f>VLOOKUP('MATRIZ DE RIESGOS DE SST'!Y121,'TABLA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1" s="97"/>
    </row>
    <row r="122" spans="1:27" ht="234">
      <c r="A122" s="119"/>
      <c r="B122" s="143"/>
      <c r="C122" s="143"/>
      <c r="D122" s="143"/>
      <c r="E122" s="143"/>
      <c r="F122" s="143"/>
      <c r="G122" s="117"/>
      <c r="H122" s="119"/>
      <c r="I122" s="106" t="s">
        <v>53</v>
      </c>
      <c r="J122" s="106" t="s">
        <v>156</v>
      </c>
      <c r="K122" s="70" t="s">
        <v>388</v>
      </c>
      <c r="L122" s="98" t="s">
        <v>44</v>
      </c>
      <c r="M122" s="110">
        <f>VLOOKUP('MATRIZ DE RIESGOS DE SST'!L122,'MAPAS DE RIESGOS INHER Y RESID'!$E$3:$F$7,2,FALSE)</f>
        <v>2</v>
      </c>
      <c r="N122" s="98" t="s">
        <v>45</v>
      </c>
      <c r="O122" s="111">
        <f>VLOOKUP('MATRIZ DE RIESGOS DE SST'!N122,'MAPAS DE RIESGOS INHER Y RESID'!$O$3:$P$7,2,FALSE)</f>
        <v>4</v>
      </c>
      <c r="P122" s="111">
        <f t="shared" si="14"/>
        <v>8</v>
      </c>
      <c r="Q122" s="98" t="str">
        <f>IF(OR('MAPAS DE RIESGOS INHER Y RESID'!$G$7='MATRIZ DE RIESGOS DE SST'!P122,P122&lt;'MAPAS DE RIESGOS INHER Y RESID'!$G$3+1),'MAPAS DE RIESGOS INHER Y RESID'!$M$6,IF(OR('MAPAS DE RIESGOS INHER Y RESID'!$H$5='MATRIZ DE RIESGOS DE SST'!P122,P122&lt;'MAPAS DE RIESGOS INHER Y RESID'!$I$5+1),'MAPAS DE RIESGOS INHER Y RESID'!$M$5,IF(OR('MAPAS DE RIESGOS INHER Y RESID'!$I$4='MATRIZ DE RIESGOS DE SST'!P122,P122&lt;'MAPAS DE RIESGOS INHER Y RESID'!$J$4+1),'MAPAS DE RIESGOS INHER Y RESID'!$M$4,'MAPAS DE RIESGOS INHER Y RESID'!$M$3)))</f>
        <v>BAJO</v>
      </c>
      <c r="R122" s="102"/>
      <c r="S122" s="102"/>
      <c r="T122" s="84" t="s">
        <v>319</v>
      </c>
      <c r="U122" s="84" t="s">
        <v>335</v>
      </c>
      <c r="V122" s="98" t="s">
        <v>78</v>
      </c>
      <c r="W122" s="80">
        <f>VLOOKUP(V122,'MAPAS DE RIESGOS INHER Y RESID'!$E$16:$F$18,2,FALSE)</f>
        <v>0.4</v>
      </c>
      <c r="X122" s="81">
        <f t="shared" si="13"/>
        <v>4.8</v>
      </c>
      <c r="Y122" s="98" t="str">
        <f>IF(OR('MAPAS DE RIESGOS INHER Y RESID'!$G$18='MATRIZ DE RIESGOS DE SST'!X122,X122&lt;'MAPAS DE RIESGOS INHER Y RESID'!$G$16+1),'MAPAS DE RIESGOS INHER Y RESID'!$M$19,IF(OR('MAPAS DE RIESGOS INHER Y RESID'!$H$17='MATRIZ DE RIESGOS DE SST'!X122,X122&lt;'MAPAS DE RIESGOS INHER Y RESID'!$I$18+1),'MAPAS DE RIESGOS INHER Y RESID'!$M$18,IF(OR('MAPAS DE RIESGOS INHER Y RESID'!$I$17='MATRIZ DE RIESGOS DE SST'!X122,X122&lt;'MAPAS DE RIESGOS INHER Y RESID'!$J$17+1),'MAPAS DE RIESGOS INHER Y RESID'!$M$17,'MAPAS DE RIESGOS INHER Y RESID'!$M$16)))</f>
        <v>BAJO</v>
      </c>
      <c r="Z122" s="70" t="str">
        <f>VLOOKUP('MATRIZ DE RIESGOS DE SST'!Y122,'TABLA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2" s="97"/>
    </row>
    <row r="123" spans="1:27" ht="234">
      <c r="A123" s="119"/>
      <c r="B123" s="143"/>
      <c r="C123" s="143"/>
      <c r="D123" s="143"/>
      <c r="E123" s="143"/>
      <c r="F123" s="143"/>
      <c r="G123" s="117"/>
      <c r="H123" s="119"/>
      <c r="I123" s="70" t="s">
        <v>389</v>
      </c>
      <c r="J123" s="106" t="s">
        <v>158</v>
      </c>
      <c r="K123" s="106" t="s">
        <v>58</v>
      </c>
      <c r="L123" s="98" t="s">
        <v>44</v>
      </c>
      <c r="M123" s="110">
        <f>VLOOKUP('MATRIZ DE RIESGOS DE SST'!L123,'MAPAS DE RIESGOS INHER Y RESID'!$E$3:$F$7,2,FALSE)</f>
        <v>2</v>
      </c>
      <c r="N123" s="98" t="s">
        <v>45</v>
      </c>
      <c r="O123" s="111">
        <f>VLOOKUP('MATRIZ DE RIESGOS DE SST'!N123,'MAPAS DE RIESGOS INHER Y RESID'!$O$3:$P$7,2,FALSE)</f>
        <v>4</v>
      </c>
      <c r="P123" s="111">
        <f t="shared" si="14"/>
        <v>8</v>
      </c>
      <c r="Q123" s="98" t="str">
        <f>IF(OR('MAPAS DE RIESGOS INHER Y RESID'!$G$7='MATRIZ DE RIESGOS DE SST'!P123,P123&lt;'MAPAS DE RIESGOS INHER Y RESID'!$G$3+1),'MAPAS DE RIESGOS INHER Y RESID'!$M$6,IF(OR('MAPAS DE RIESGOS INHER Y RESID'!$H$5='MATRIZ DE RIESGOS DE SST'!P123,P123&lt;'MAPAS DE RIESGOS INHER Y RESID'!$I$5+1),'MAPAS DE RIESGOS INHER Y RESID'!$M$5,IF(OR('MAPAS DE RIESGOS INHER Y RESID'!$I$4='MATRIZ DE RIESGOS DE SST'!P123,P123&lt;'MAPAS DE RIESGOS INHER Y RESID'!$J$4+1),'MAPAS DE RIESGOS INHER Y RESID'!$M$4,'MAPAS DE RIESGOS INHER Y RESID'!$M$3)))</f>
        <v>BAJO</v>
      </c>
      <c r="R123" s="102"/>
      <c r="S123" s="102"/>
      <c r="T123" s="84" t="s">
        <v>342</v>
      </c>
      <c r="U123" s="84" t="s">
        <v>335</v>
      </c>
      <c r="V123" s="98" t="s">
        <v>78</v>
      </c>
      <c r="W123" s="80">
        <f>VLOOKUP(V123,'MAPAS DE RIESGOS INHER Y RESID'!$E$16:$F$18,2,FALSE)</f>
        <v>0.4</v>
      </c>
      <c r="X123" s="81">
        <f t="shared" si="13"/>
        <v>4.8</v>
      </c>
      <c r="Y123" s="98" t="str">
        <f>IF(OR('MAPAS DE RIESGOS INHER Y RESID'!$G$18='MATRIZ DE RIESGOS DE SST'!X123,X123&lt;'MAPAS DE RIESGOS INHER Y RESID'!$G$16+1),'MAPAS DE RIESGOS INHER Y RESID'!$M$19,IF(OR('MAPAS DE RIESGOS INHER Y RESID'!$H$17='MATRIZ DE RIESGOS DE SST'!X123,X123&lt;'MAPAS DE RIESGOS INHER Y RESID'!$I$18+1),'MAPAS DE RIESGOS INHER Y RESID'!$M$18,IF(OR('MAPAS DE RIESGOS INHER Y RESID'!$I$17='MATRIZ DE RIESGOS DE SST'!X123,X123&lt;'MAPAS DE RIESGOS INHER Y RESID'!$J$17+1),'MAPAS DE RIESGOS INHER Y RESID'!$M$17,'MAPAS DE RIESGOS INHER Y RESID'!$M$16)))</f>
        <v>BAJO</v>
      </c>
      <c r="Z123" s="70" t="str">
        <f>VLOOKUP('MATRIZ DE RIESGOS DE SST'!Y123,'TABLA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3" s="97"/>
    </row>
    <row r="124" spans="1:27" ht="234">
      <c r="A124" s="119"/>
      <c r="B124" s="143"/>
      <c r="C124" s="143"/>
      <c r="D124" s="143"/>
      <c r="E124" s="143"/>
      <c r="F124" s="143"/>
      <c r="G124" s="117"/>
      <c r="H124" s="119"/>
      <c r="I124" s="106" t="s">
        <v>385</v>
      </c>
      <c r="J124" s="106" t="s">
        <v>122</v>
      </c>
      <c r="K124" s="106" t="s">
        <v>384</v>
      </c>
      <c r="L124" s="98" t="s">
        <v>78</v>
      </c>
      <c r="M124" s="110">
        <f>VLOOKUP('MATRIZ DE RIESGOS DE SST'!L124,'MAPAS DE RIESGOS INHER Y RESID'!$E$3:$F$7,2,FALSE)</f>
        <v>3</v>
      </c>
      <c r="N124" s="98" t="s">
        <v>86</v>
      </c>
      <c r="O124" s="111">
        <f>VLOOKUP('MATRIZ DE RIESGOS DE SST'!N124,'MAPAS DE RIESGOS INHER Y RESID'!$O$3:$P$7,2,FALSE)</f>
        <v>16</v>
      </c>
      <c r="P124" s="111">
        <f t="shared" si="14"/>
        <v>48</v>
      </c>
      <c r="Q124" s="98" t="str">
        <f>IF(OR('MAPAS DE RIESGOS INHER Y RESID'!$G$7='MATRIZ DE RIESGOS DE SST'!P124,P124&lt;'MAPAS DE RIESGOS INHER Y RESID'!$G$3+1),'MAPAS DE RIESGOS INHER Y RESID'!$M$6,IF(OR('MAPAS DE RIESGOS INHER Y RESID'!$H$5='MATRIZ DE RIESGOS DE SST'!P124,P124&lt;'MAPAS DE RIESGOS INHER Y RESID'!$I$5+1),'MAPAS DE RIESGOS INHER Y RESID'!$M$5,IF(OR('MAPAS DE RIESGOS INHER Y RESID'!$I$4='MATRIZ DE RIESGOS DE SST'!P124,P124&lt;'MAPAS DE RIESGOS INHER Y RESID'!$J$4+1),'MAPAS DE RIESGOS INHER Y RESID'!$M$4,'MAPAS DE RIESGOS INHER Y RESID'!$M$3)))</f>
        <v>MODERADO</v>
      </c>
      <c r="R124" s="102"/>
      <c r="S124" s="102"/>
      <c r="T124" s="101" t="s">
        <v>320</v>
      </c>
      <c r="U124" s="84"/>
      <c r="V124" s="98" t="s">
        <v>47</v>
      </c>
      <c r="W124" s="80">
        <f>VLOOKUP(V124,'MAPAS DE RIESGOS INHER Y RESID'!$E$16:$F$18,2,FALSE)</f>
        <v>0.9</v>
      </c>
      <c r="X124" s="81">
        <f t="shared" si="13"/>
        <v>4.7999999999999972</v>
      </c>
      <c r="Y124" s="98" t="str">
        <f>IF(OR('MAPAS DE RIESGOS INHER Y RESID'!$G$18='MATRIZ DE RIESGOS DE SST'!X124,X124&lt;'MAPAS DE RIESGOS INHER Y RESID'!$G$16+1),'MAPAS DE RIESGOS INHER Y RESID'!$M$19,IF(OR('MAPAS DE RIESGOS INHER Y RESID'!$H$17='MATRIZ DE RIESGOS DE SST'!X124,X124&lt;'MAPAS DE RIESGOS INHER Y RESID'!$I$18+1),'MAPAS DE RIESGOS INHER Y RESID'!$M$18,IF(OR('MAPAS DE RIESGOS INHER Y RESID'!$I$17='MATRIZ DE RIESGOS DE SST'!X124,X124&lt;'MAPAS DE RIESGOS INHER Y RESID'!$J$17+1),'MAPAS DE RIESGOS INHER Y RESID'!$M$17,'MAPAS DE RIESGOS INHER Y RESID'!$M$16)))</f>
        <v>BAJO</v>
      </c>
      <c r="Z124" s="70" t="str">
        <f>VLOOKUP('MATRIZ DE RIESGOS DE SST'!Y124,'TABLA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4" s="97"/>
    </row>
    <row r="125" spans="1:27" ht="273">
      <c r="A125" s="119"/>
      <c r="B125" s="143"/>
      <c r="C125" s="143"/>
      <c r="D125" s="143"/>
      <c r="E125" s="143"/>
      <c r="F125" s="143"/>
      <c r="G125" s="117"/>
      <c r="H125" s="119"/>
      <c r="I125" s="106" t="s">
        <v>74</v>
      </c>
      <c r="J125" s="106" t="s">
        <v>394</v>
      </c>
      <c r="K125" s="106" t="s">
        <v>76</v>
      </c>
      <c r="L125" s="98" t="s">
        <v>44</v>
      </c>
      <c r="M125" s="110">
        <f>VLOOKUP('MATRIZ DE RIESGOS DE SST'!L125,'MAPAS DE RIESGOS INHER Y RESID'!$E$3:$F$7,2,FALSE)</f>
        <v>2</v>
      </c>
      <c r="N125" s="85" t="s">
        <v>86</v>
      </c>
      <c r="O125" s="111">
        <f>VLOOKUP('MATRIZ DE RIESGOS DE SST'!N125,'MAPAS DE RIESGOS INHER Y RESID'!$O$3:$P$7,2,FALSE)</f>
        <v>16</v>
      </c>
      <c r="P125" s="111">
        <f t="shared" si="14"/>
        <v>32</v>
      </c>
      <c r="Q125" s="98" t="str">
        <f>IF(OR('MAPAS DE RIESGOS INHER Y RESID'!$G$7='MATRIZ DE RIESGOS DE SST'!P125,P125&lt;'MAPAS DE RIESGOS INHER Y RESID'!$G$3+1),'MAPAS DE RIESGOS INHER Y RESID'!$M$6,IF(OR('MAPAS DE RIESGOS INHER Y RESID'!$H$5='MATRIZ DE RIESGOS DE SST'!P125,P125&lt;'MAPAS DE RIESGOS INHER Y RESID'!$I$5+1),'MAPAS DE RIESGOS INHER Y RESID'!$M$5,IF(OR('MAPAS DE RIESGOS INHER Y RESID'!$I$4='MATRIZ DE RIESGOS DE SST'!P125,P125&lt;'MAPAS DE RIESGOS INHER Y RESID'!$J$4+1),'MAPAS DE RIESGOS INHER Y RESID'!$M$4,'MAPAS DE RIESGOS INHER Y RESID'!$M$3)))</f>
        <v>MODERADO</v>
      </c>
      <c r="R125" s="102"/>
      <c r="S125" s="102"/>
      <c r="T125" s="102"/>
      <c r="U125" s="101" t="s">
        <v>304</v>
      </c>
      <c r="V125" s="85" t="s">
        <v>47</v>
      </c>
      <c r="W125" s="80">
        <f>VLOOKUP(V125,'MAPAS DE RIESGOS INHER Y RESID'!$E$16:$F$18,2,FALSE)</f>
        <v>0.9</v>
      </c>
      <c r="X125" s="81">
        <f t="shared" si="13"/>
        <v>3.1999999999999993</v>
      </c>
      <c r="Y125" s="98" t="str">
        <f>IF(OR('MAPAS DE RIESGOS INHER Y RESID'!$G$18='MATRIZ DE RIESGOS DE SST'!X125,X125&lt;'MAPAS DE RIESGOS INHER Y RESID'!$G$16+1),'MAPAS DE RIESGOS INHER Y RESID'!$M$19,IF(OR('MAPAS DE RIESGOS INHER Y RESID'!$H$17='MATRIZ DE RIESGOS DE SST'!X125,X125&lt;'MAPAS DE RIESGOS INHER Y RESID'!$I$18+1),'MAPAS DE RIESGOS INHER Y RESID'!$M$18,IF(OR('MAPAS DE RIESGOS INHER Y RESID'!$I$17='MATRIZ DE RIESGOS DE SST'!X125,X125&lt;'MAPAS DE RIESGOS INHER Y RESID'!$J$17+1),'MAPAS DE RIESGOS INHER Y RESID'!$M$17,'MAPAS DE RIESGOS INHER Y RESID'!$M$16)))</f>
        <v>BAJO</v>
      </c>
      <c r="Z125" s="70" t="str">
        <f>VLOOKUP('MATRIZ DE RIESGOS DE SST'!Y125,'TABLA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5" s="97"/>
    </row>
    <row r="126" spans="1:27" ht="243.75" customHeight="1">
      <c r="A126" s="119"/>
      <c r="B126" s="143"/>
      <c r="C126" s="143"/>
      <c r="D126" s="143"/>
      <c r="E126" s="143"/>
      <c r="F126" s="143"/>
      <c r="G126" s="117"/>
      <c r="H126" s="119"/>
      <c r="I126" s="106" t="s">
        <v>79</v>
      </c>
      <c r="J126" s="106" t="s">
        <v>395</v>
      </c>
      <c r="K126" s="106" t="s">
        <v>396</v>
      </c>
      <c r="L126" s="98" t="s">
        <v>44</v>
      </c>
      <c r="M126" s="110">
        <f>VLOOKUP('MATRIZ DE RIESGOS DE SST'!L126,'MAPAS DE RIESGOS INHER Y RESID'!$E$3:$F$7,2,FALSE)</f>
        <v>2</v>
      </c>
      <c r="N126" s="85" t="s">
        <v>86</v>
      </c>
      <c r="O126" s="111">
        <f>VLOOKUP('MATRIZ DE RIESGOS DE SST'!N126,'MAPAS DE RIESGOS INHER Y RESID'!$O$3:$P$7,2,FALSE)</f>
        <v>16</v>
      </c>
      <c r="P126" s="111">
        <f t="shared" si="14"/>
        <v>32</v>
      </c>
      <c r="Q126" s="98" t="str">
        <f>IF(OR('MAPAS DE RIESGOS INHER Y RESID'!$G$7='MATRIZ DE RIESGOS DE SST'!P126,P126&lt;'MAPAS DE RIESGOS INHER Y RESID'!$G$3+1),'MAPAS DE RIESGOS INHER Y RESID'!$M$6,IF(OR('MAPAS DE RIESGOS INHER Y RESID'!$H$5='MATRIZ DE RIESGOS DE SST'!P126,P126&lt;'MAPAS DE RIESGOS INHER Y RESID'!$I$5+1),'MAPAS DE RIESGOS INHER Y RESID'!$M$5,IF(OR('MAPAS DE RIESGOS INHER Y RESID'!$I$4='MATRIZ DE RIESGOS DE SST'!P126,P126&lt;'MAPAS DE RIESGOS INHER Y RESID'!$J$4+1),'MAPAS DE RIESGOS INHER Y RESID'!$M$4,'MAPAS DE RIESGOS INHER Y RESID'!$M$3)))</f>
        <v>MODERADO</v>
      </c>
      <c r="R126" s="102"/>
      <c r="S126" s="102"/>
      <c r="T126" s="102"/>
      <c r="U126" s="101" t="s">
        <v>304</v>
      </c>
      <c r="V126" s="85" t="s">
        <v>47</v>
      </c>
      <c r="W126" s="80">
        <f>VLOOKUP(V126,'MAPAS DE RIESGOS INHER Y RESID'!$E$16:$F$18,2,FALSE)</f>
        <v>0.9</v>
      </c>
      <c r="X126" s="81">
        <f t="shared" si="13"/>
        <v>3.1999999999999993</v>
      </c>
      <c r="Y126" s="98" t="str">
        <f>IF(OR('MAPAS DE RIESGOS INHER Y RESID'!$G$18='MATRIZ DE RIESGOS DE SST'!X126,X126&lt;'MAPAS DE RIESGOS INHER Y RESID'!$G$16+1),'MAPAS DE RIESGOS INHER Y RESID'!$M$19,IF(OR('MAPAS DE RIESGOS INHER Y RESID'!$H$17='MATRIZ DE RIESGOS DE SST'!X126,X126&lt;'MAPAS DE RIESGOS INHER Y RESID'!$I$18+1),'MAPAS DE RIESGOS INHER Y RESID'!$M$18,IF(OR('MAPAS DE RIESGOS INHER Y RESID'!$I$17='MATRIZ DE RIESGOS DE SST'!X126,X126&lt;'MAPAS DE RIESGOS INHER Y RESID'!$J$17+1),'MAPAS DE RIESGOS INHER Y RESID'!$M$17,'MAPAS DE RIESGOS INHER Y RESID'!$M$16)))</f>
        <v>BAJO</v>
      </c>
      <c r="Z126" s="70" t="str">
        <f>VLOOKUP('MATRIZ DE RIESGOS DE SST'!Y126,'TABLA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6" s="97"/>
    </row>
    <row r="127" spans="1:27" ht="175.5">
      <c r="A127" s="119"/>
      <c r="B127" s="143"/>
      <c r="C127" s="143"/>
      <c r="D127" s="143"/>
      <c r="E127" s="143"/>
      <c r="F127" s="143"/>
      <c r="G127" s="117"/>
      <c r="H127" s="119"/>
      <c r="I127" s="106" t="s">
        <v>140</v>
      </c>
      <c r="J127" s="106" t="s">
        <v>297</v>
      </c>
      <c r="K127" s="106" t="s">
        <v>109</v>
      </c>
      <c r="L127" s="98" t="s">
        <v>78</v>
      </c>
      <c r="M127" s="110">
        <f>VLOOKUP('MATRIZ DE RIESGOS DE SST'!L127,'MAPAS DE RIESGOS INHER Y RESID'!$E$3:$F$7,2,FALSE)</f>
        <v>3</v>
      </c>
      <c r="N127" s="98" t="s">
        <v>146</v>
      </c>
      <c r="O127" s="111">
        <f>VLOOKUP('MATRIZ DE RIESGOS DE SST'!N127,'MAPAS DE RIESGOS INHER Y RESID'!$O$3:$P$7,2,FALSE)</f>
        <v>256</v>
      </c>
      <c r="P127" s="111">
        <f t="shared" ref="P127:P132" si="15">+M127*O127</f>
        <v>768</v>
      </c>
      <c r="Q127" s="98" t="str">
        <f>IF(OR('MAPAS DE RIESGOS INHER Y RESID'!$G$7='MATRIZ DE RIESGOS DE SST'!P127,P127&lt;'MAPAS DE RIESGOS INHER Y RESID'!$G$3+1),'MAPAS DE RIESGOS INHER Y RESID'!$M$6,IF(OR('MAPAS DE RIESGOS INHER Y RESID'!$H$5='MATRIZ DE RIESGOS DE SST'!P127,P127&lt;'MAPAS DE RIESGOS INHER Y RESID'!$I$5+1),'MAPAS DE RIESGOS INHER Y RESID'!$M$5,IF(OR('MAPAS DE RIESGOS INHER Y RESID'!$I$4='MATRIZ DE RIESGOS DE SST'!P127,P127&lt;'MAPAS DE RIESGOS INHER Y RESID'!$J$4+1),'MAPAS DE RIESGOS INHER Y RESID'!$M$4,'MAPAS DE RIESGOS INHER Y RESID'!$M$3)))</f>
        <v>ALTO</v>
      </c>
      <c r="R127" s="70"/>
      <c r="S127" s="70" t="s">
        <v>314</v>
      </c>
      <c r="T127" s="70"/>
      <c r="U127" s="101" t="s">
        <v>315</v>
      </c>
      <c r="V127" s="98" t="s">
        <v>47</v>
      </c>
      <c r="W127" s="80">
        <f>VLOOKUP(V127,'MAPAS DE RIESGOS INHER Y RESID'!$E$16:$F$18,2,FALSE)</f>
        <v>0.9</v>
      </c>
      <c r="X127" s="81">
        <f t="shared" si="13"/>
        <v>76.799999999999955</v>
      </c>
      <c r="Y127" s="98" t="str">
        <f>IF(OR('MAPAS DE RIESGOS INHER Y RESID'!$G$18='MATRIZ DE RIESGOS DE SST'!X127,X127&lt;'MAPAS DE RIESGOS INHER Y RESID'!$G$16+1),'MAPAS DE RIESGOS INHER Y RESID'!$M$19,IF(OR('MAPAS DE RIESGOS INHER Y RESID'!$H$17='MATRIZ DE RIESGOS DE SST'!X127,X127&lt;'MAPAS DE RIESGOS INHER Y RESID'!$I$18+1),'MAPAS DE RIESGOS INHER Y RESID'!$M$18,IF(OR('MAPAS DE RIESGOS INHER Y RESID'!$I$17='MATRIZ DE RIESGOS DE SST'!X127,X127&lt;'MAPAS DE RIESGOS INHER Y RESID'!$J$17+1),'MAPAS DE RIESGOS INHER Y RESID'!$M$17,'MAPAS DE RIESGOS INHER Y RESID'!$M$16)))</f>
        <v>MODERADO</v>
      </c>
      <c r="Z127" s="70" t="str">
        <f>VLOOKUP('MATRIZ DE RIESGOS DE SST'!Y127,'TABLA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8" spans="1:27" ht="240" customHeight="1">
      <c r="A128" s="119"/>
      <c r="B128" s="143"/>
      <c r="C128" s="143"/>
      <c r="D128" s="143"/>
      <c r="E128" s="143"/>
      <c r="F128" s="143"/>
      <c r="G128" s="117"/>
      <c r="H128" s="119"/>
      <c r="I128" s="106" t="s">
        <v>107</v>
      </c>
      <c r="J128" s="106" t="s">
        <v>142</v>
      </c>
      <c r="K128" s="106" t="s">
        <v>397</v>
      </c>
      <c r="L128" s="85" t="s">
        <v>44</v>
      </c>
      <c r="M128" s="110">
        <f>VLOOKUP('MATRIZ DE RIESGOS DE SST'!L128,'MAPAS DE RIESGOS INHER Y RESID'!$E$3:$F$7,2,FALSE)</f>
        <v>2</v>
      </c>
      <c r="N128" s="85" t="s">
        <v>86</v>
      </c>
      <c r="O128" s="111">
        <f>VLOOKUP('MATRIZ DE RIESGOS DE SST'!N128,'MAPAS DE RIESGOS INHER Y RESID'!$O$3:$P$7,2,FALSE)</f>
        <v>16</v>
      </c>
      <c r="P128" s="111">
        <f t="shared" si="15"/>
        <v>32</v>
      </c>
      <c r="Q128" s="85" t="str">
        <f>IF(OR('MAPAS DE RIESGOS INHER Y RESID'!$G$7='MATRIZ DE RIESGOS DE SST'!P128,P128&lt;'MAPAS DE RIESGOS INHER Y RESID'!$G$3+1),'MAPAS DE RIESGOS INHER Y RESID'!$M$6,IF(OR('MAPAS DE RIESGOS INHER Y RESID'!$H$5='MATRIZ DE RIESGOS DE SST'!P128,P128&lt;'MAPAS DE RIESGOS INHER Y RESID'!$I$5+1),'MAPAS DE RIESGOS INHER Y RESID'!$M$5,IF(OR('MAPAS DE RIESGOS INHER Y RESID'!$I$4='MATRIZ DE RIESGOS DE SST'!P128,P128&lt;'MAPAS DE RIESGOS INHER Y RESID'!$J$4+1),'MAPAS DE RIESGOS INHER Y RESID'!$M$4,'MAPAS DE RIESGOS INHER Y RESID'!$M$3)))</f>
        <v>MODERADO</v>
      </c>
      <c r="R128" s="70"/>
      <c r="S128" s="70" t="s">
        <v>314</v>
      </c>
      <c r="T128" s="70"/>
      <c r="U128" s="101" t="s">
        <v>351</v>
      </c>
      <c r="V128" s="85" t="s">
        <v>78</v>
      </c>
      <c r="W128" s="80">
        <f>VLOOKUP(V128,'MAPAS DE RIESGOS INHER Y RESID'!$E$16:$F$18,2,FALSE)</f>
        <v>0.4</v>
      </c>
      <c r="X128" s="81">
        <f t="shared" si="13"/>
        <v>19.2</v>
      </c>
      <c r="Y128" s="85" t="str">
        <f>IF(OR('MAPAS DE RIESGOS INHER Y RESID'!$G$18='MATRIZ DE RIESGOS DE SST'!X128,X128&lt;'MAPAS DE RIESGOS INHER Y RESID'!$G$16+1),'MAPAS DE RIESGOS INHER Y RESID'!$M$19,IF(OR('MAPAS DE RIESGOS INHER Y RESID'!$H$17='MATRIZ DE RIESGOS DE SST'!X128,X128&lt;'MAPAS DE RIESGOS INHER Y RESID'!$I$18+1),'MAPAS DE RIESGOS INHER Y RESID'!$M$18,IF(OR('MAPAS DE RIESGOS INHER Y RESID'!$I$17='MATRIZ DE RIESGOS DE SST'!X128,X128&lt;'MAPAS DE RIESGOS INHER Y RESID'!$J$17+1),'MAPAS DE RIESGOS INHER Y RESID'!$M$17,'MAPAS DE RIESGOS INHER Y RESID'!$M$16)))</f>
        <v>MODERADO</v>
      </c>
      <c r="Z128" s="70" t="str">
        <f>VLOOKUP('MATRIZ DE RIESGOS DE SST'!Y128,'TABLA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9" spans="1:26" ht="240" customHeight="1">
      <c r="A129" s="119"/>
      <c r="B129" s="143"/>
      <c r="C129" s="143"/>
      <c r="D129" s="143"/>
      <c r="E129" s="143"/>
      <c r="F129" s="143"/>
      <c r="G129" s="117"/>
      <c r="H129" s="119"/>
      <c r="I129" s="106" t="s">
        <v>110</v>
      </c>
      <c r="J129" s="106" t="s">
        <v>143</v>
      </c>
      <c r="K129" s="106" t="s">
        <v>397</v>
      </c>
      <c r="L129" s="85" t="s">
        <v>173</v>
      </c>
      <c r="M129" s="110">
        <f>VLOOKUP('MATRIZ DE RIESGOS DE SST'!L129,'MAPAS DE RIESGOS INHER Y RESID'!$E$3:$F$7,2,FALSE)</f>
        <v>1</v>
      </c>
      <c r="N129" s="85" t="s">
        <v>86</v>
      </c>
      <c r="O129" s="111">
        <f>VLOOKUP('MATRIZ DE RIESGOS DE SST'!N129,'MAPAS DE RIESGOS INHER Y RESID'!$O$3:$P$7,2,FALSE)</f>
        <v>16</v>
      </c>
      <c r="P129" s="111">
        <f t="shared" si="15"/>
        <v>16</v>
      </c>
      <c r="Q129" s="85" t="str">
        <f>IF(OR('MAPAS DE RIESGOS INHER Y RESID'!$G$7='MATRIZ DE RIESGOS DE SST'!P129,P129&lt;'MAPAS DE RIESGOS INHER Y RESID'!$G$3+1),'MAPAS DE RIESGOS INHER Y RESID'!$M$6,IF(OR('MAPAS DE RIESGOS INHER Y RESID'!$H$5='MATRIZ DE RIESGOS DE SST'!P129,P129&lt;'MAPAS DE RIESGOS INHER Y RESID'!$I$5+1),'MAPAS DE RIESGOS INHER Y RESID'!$M$5,IF(OR('MAPAS DE RIESGOS INHER Y RESID'!$I$4='MATRIZ DE RIESGOS DE SST'!P129,P129&lt;'MAPAS DE RIESGOS INHER Y RESID'!$J$4+1),'MAPAS DE RIESGOS INHER Y RESID'!$M$4,'MAPAS DE RIESGOS INHER Y RESID'!$M$3)))</f>
        <v>MODERADO</v>
      </c>
      <c r="R129" s="70"/>
      <c r="S129" s="70" t="s">
        <v>314</v>
      </c>
      <c r="T129" s="70"/>
      <c r="U129" s="101" t="s">
        <v>351</v>
      </c>
      <c r="V129" s="85" t="s">
        <v>78</v>
      </c>
      <c r="W129" s="80">
        <f>VLOOKUP(V129,'MAPAS DE RIESGOS INHER Y RESID'!$E$16:$F$18,2,FALSE)</f>
        <v>0.4</v>
      </c>
      <c r="X129" s="81">
        <f t="shared" si="13"/>
        <v>9.6</v>
      </c>
      <c r="Y129" s="85" t="str">
        <f>IF(OR('MAPAS DE RIESGOS INHER Y RESID'!$G$18='MATRIZ DE RIESGOS DE SST'!X129,X129&lt;'MAPAS DE RIESGOS INHER Y RESID'!$G$16+1),'MAPAS DE RIESGOS INHER Y RESID'!$M$19,IF(OR('MAPAS DE RIESGOS INHER Y RESID'!$H$17='MATRIZ DE RIESGOS DE SST'!X129,X129&lt;'MAPAS DE RIESGOS INHER Y RESID'!$I$18+1),'MAPAS DE RIESGOS INHER Y RESID'!$M$18,IF(OR('MAPAS DE RIESGOS INHER Y RESID'!$I$17='MATRIZ DE RIESGOS DE SST'!X129,X129&lt;'MAPAS DE RIESGOS INHER Y RESID'!$J$17+1),'MAPAS DE RIESGOS INHER Y RESID'!$M$17,'MAPAS DE RIESGOS INHER Y RESID'!$M$16)))</f>
        <v>MODERADO</v>
      </c>
      <c r="Z129" s="70" t="str">
        <f>VLOOKUP('MATRIZ DE RIESGOS DE SST'!Y129,'TABLA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0" spans="1:26" ht="234">
      <c r="A130" s="119"/>
      <c r="B130" s="143"/>
      <c r="C130" s="143"/>
      <c r="D130" s="143"/>
      <c r="E130" s="143"/>
      <c r="F130" s="143"/>
      <c r="G130" s="117"/>
      <c r="H130" s="119"/>
      <c r="I130" s="106" t="s">
        <v>89</v>
      </c>
      <c r="J130" s="106" t="s">
        <v>331</v>
      </c>
      <c r="K130" s="106" t="s">
        <v>403</v>
      </c>
      <c r="L130" s="85" t="s">
        <v>78</v>
      </c>
      <c r="M130" s="110">
        <f>VLOOKUP('MATRIZ DE RIESGOS DE SST'!L130,'MAPAS DE RIESGOS INHER Y RESID'!$E$3:$F$7,2,FALSE)</f>
        <v>3</v>
      </c>
      <c r="N130" s="85" t="s">
        <v>86</v>
      </c>
      <c r="O130" s="111">
        <f>VLOOKUP('MATRIZ DE RIESGOS DE SST'!N130,'MAPAS DE RIESGOS INHER Y RESID'!$O$3:$P$7,2,FALSE)</f>
        <v>16</v>
      </c>
      <c r="P130" s="111">
        <f t="shared" si="15"/>
        <v>48</v>
      </c>
      <c r="Q130" s="85" t="str">
        <f>IF(OR('MAPAS DE RIESGOS INHER Y RESID'!$G$7='MATRIZ DE RIESGOS DE SST'!P130,P130&lt;'MAPAS DE RIESGOS INHER Y RESID'!$G$3+1),'MAPAS DE RIESGOS INHER Y RESID'!$M$6,IF(OR('MAPAS DE RIESGOS INHER Y RESID'!$H$5='MATRIZ DE RIESGOS DE SST'!P130,P130&lt;'MAPAS DE RIESGOS INHER Y RESID'!$I$5+1),'MAPAS DE RIESGOS INHER Y RESID'!$M$5,IF(OR('MAPAS DE RIESGOS INHER Y RESID'!$I$4='MATRIZ DE RIESGOS DE SST'!P130,P130&lt;'MAPAS DE RIESGOS INHER Y RESID'!$J$4+1),'MAPAS DE RIESGOS INHER Y RESID'!$M$4,'MAPAS DE RIESGOS INHER Y RESID'!$M$3)))</f>
        <v>MODERADO</v>
      </c>
      <c r="R130" s="101"/>
      <c r="S130" s="101"/>
      <c r="T130" s="70" t="s">
        <v>330</v>
      </c>
      <c r="U130" s="101" t="s">
        <v>323</v>
      </c>
      <c r="V130" s="85" t="s">
        <v>47</v>
      </c>
      <c r="W130" s="80">
        <f>VLOOKUP(V130,'MAPAS DE RIESGOS INHER Y RESID'!$E$16:$F$18,2,FALSE)</f>
        <v>0.9</v>
      </c>
      <c r="X130" s="81">
        <f t="shared" si="13"/>
        <v>4.7999999999999972</v>
      </c>
      <c r="Y130" s="98" t="str">
        <f>IF(OR('MAPAS DE RIESGOS INHER Y RESID'!$G$18='MATRIZ DE RIESGOS DE SST'!X130,X130&lt;'MAPAS DE RIESGOS INHER Y RESID'!$G$16+1),'MAPAS DE RIESGOS INHER Y RESID'!$M$19,IF(OR('MAPAS DE RIESGOS INHER Y RESID'!$H$17='MATRIZ DE RIESGOS DE SST'!X130,X130&lt;'MAPAS DE RIESGOS INHER Y RESID'!$I$18+1),'MAPAS DE RIESGOS INHER Y RESID'!$M$18,IF(OR('MAPAS DE RIESGOS INHER Y RESID'!$I$17='MATRIZ DE RIESGOS DE SST'!X130,X130&lt;'MAPAS DE RIESGOS INHER Y RESID'!$J$17+1),'MAPAS DE RIESGOS INHER Y RESID'!$M$17,'MAPAS DE RIESGOS INHER Y RESID'!$M$16)))</f>
        <v>BAJO</v>
      </c>
      <c r="Z130" s="70" t="str">
        <f>VLOOKUP('MATRIZ DE RIESGOS DE SST'!Y130,'TABLA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1" spans="1:26" ht="195">
      <c r="A131" s="119"/>
      <c r="B131" s="143"/>
      <c r="C131" s="143"/>
      <c r="D131" s="143"/>
      <c r="E131" s="143"/>
      <c r="F131" s="143"/>
      <c r="G131" s="117"/>
      <c r="H131" s="119"/>
      <c r="I131" s="106" t="s">
        <v>93</v>
      </c>
      <c r="J131" s="106" t="s">
        <v>164</v>
      </c>
      <c r="K131" s="106" t="s">
        <v>404</v>
      </c>
      <c r="L131" s="85" t="s">
        <v>78</v>
      </c>
      <c r="M131" s="110">
        <f>VLOOKUP('MATRIZ DE RIESGOS DE SST'!L131,'MAPAS DE RIESGOS INHER Y RESID'!$E$3:$F$7,2,FALSE)</f>
        <v>3</v>
      </c>
      <c r="N131" s="85" t="s">
        <v>86</v>
      </c>
      <c r="O131" s="111">
        <f>VLOOKUP('MATRIZ DE RIESGOS DE SST'!N131,'MAPAS DE RIESGOS INHER Y RESID'!$O$3:$P$7,2,FALSE)</f>
        <v>16</v>
      </c>
      <c r="P131" s="111">
        <f t="shared" si="15"/>
        <v>48</v>
      </c>
      <c r="Q131" s="85" t="str">
        <f>IF(OR('MAPAS DE RIESGOS INHER Y RESID'!$G$7='MATRIZ DE RIESGOS DE SST'!P131,P131&lt;'MAPAS DE RIESGOS INHER Y RESID'!$G$3+1),'MAPAS DE RIESGOS INHER Y RESID'!$M$6,IF(OR('MAPAS DE RIESGOS INHER Y RESID'!$H$5='MATRIZ DE RIESGOS DE SST'!P131,P131&lt;'MAPAS DE RIESGOS INHER Y RESID'!$I$5+1),'MAPAS DE RIESGOS INHER Y RESID'!$M$5,IF(OR('MAPAS DE RIESGOS INHER Y RESID'!$I$4='MATRIZ DE RIESGOS DE SST'!P131,P131&lt;'MAPAS DE RIESGOS INHER Y RESID'!$J$4+1),'MAPAS DE RIESGOS INHER Y RESID'!$M$4,'MAPAS DE RIESGOS INHER Y RESID'!$M$3)))</f>
        <v>MODERADO</v>
      </c>
      <c r="R131" s="102"/>
      <c r="S131" s="101"/>
      <c r="T131" s="70" t="s">
        <v>332</v>
      </c>
      <c r="U131" s="101" t="s">
        <v>323</v>
      </c>
      <c r="V131" s="98" t="s">
        <v>78</v>
      </c>
      <c r="W131" s="80">
        <f>VLOOKUP(V131,'MAPAS DE RIESGOS INHER Y RESID'!$E$16:$F$18,2,FALSE)</f>
        <v>0.4</v>
      </c>
      <c r="X131" s="81">
        <f t="shared" si="13"/>
        <v>28.799999999999997</v>
      </c>
      <c r="Y131" s="98" t="str">
        <f>IF(OR('MAPAS DE RIESGOS INHER Y RESID'!$G$18='MATRIZ DE RIESGOS DE SST'!X131,X131&lt;'MAPAS DE RIESGOS INHER Y RESID'!$G$16+1),'MAPAS DE RIESGOS INHER Y RESID'!$M$19,IF(OR('MAPAS DE RIESGOS INHER Y RESID'!$H$17='MATRIZ DE RIESGOS DE SST'!X131,X131&lt;'MAPAS DE RIESGOS INHER Y RESID'!$I$18+1),'MAPAS DE RIESGOS INHER Y RESID'!$M$18,IF(OR('MAPAS DE RIESGOS INHER Y RESID'!$I$17='MATRIZ DE RIESGOS DE SST'!X131,X131&lt;'MAPAS DE RIESGOS INHER Y RESID'!$J$17+1),'MAPAS DE RIESGOS INHER Y RESID'!$M$17,'MAPAS DE RIESGOS INHER Y RESID'!$M$16)))</f>
        <v>MODERADO</v>
      </c>
      <c r="Z131" s="70" t="str">
        <f>VLOOKUP('MATRIZ DE RIESGOS DE SST'!Y131,'TABLA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2" spans="1:26" ht="234">
      <c r="A132" s="119"/>
      <c r="B132" s="143"/>
      <c r="C132" s="143"/>
      <c r="D132" s="143"/>
      <c r="E132" s="143"/>
      <c r="F132" s="143"/>
      <c r="G132" s="118"/>
      <c r="H132" s="119"/>
      <c r="I132" s="106" t="s">
        <v>165</v>
      </c>
      <c r="J132" s="106" t="s">
        <v>166</v>
      </c>
      <c r="K132" s="106" t="s">
        <v>407</v>
      </c>
      <c r="L132" s="98" t="s">
        <v>44</v>
      </c>
      <c r="M132" s="110">
        <f>VLOOKUP('MATRIZ DE RIESGOS DE SST'!L132,'MAPAS DE RIESGOS INHER Y RESID'!$E$3:$F$7,2,FALSE)</f>
        <v>2</v>
      </c>
      <c r="N132" s="98" t="s">
        <v>45</v>
      </c>
      <c r="O132" s="111">
        <f>VLOOKUP('MATRIZ DE RIESGOS DE SST'!N132,'MAPAS DE RIESGOS INHER Y RESID'!$O$3:$P$7,2,FALSE)</f>
        <v>4</v>
      </c>
      <c r="P132" s="111">
        <f t="shared" si="15"/>
        <v>8</v>
      </c>
      <c r="Q132" s="98" t="str">
        <f>IF(OR('MAPAS DE RIESGOS INHER Y RESID'!$G$7='MATRIZ DE RIESGOS DE SST'!P132,P132&lt;'MAPAS DE RIESGOS INHER Y RESID'!$G$3+1),'MAPAS DE RIESGOS INHER Y RESID'!$M$6,IF(OR('MAPAS DE RIESGOS INHER Y RESID'!$H$5='MATRIZ DE RIESGOS DE SST'!P132,P132&lt;'MAPAS DE RIESGOS INHER Y RESID'!$I$5+1),'MAPAS DE RIESGOS INHER Y RESID'!$M$5,IF(OR('MAPAS DE RIESGOS INHER Y RESID'!$I$4='MATRIZ DE RIESGOS DE SST'!P132,P132&lt;'MAPAS DE RIESGOS INHER Y RESID'!$J$4+1),'MAPAS DE RIESGOS INHER Y RESID'!$M$4,'MAPAS DE RIESGOS INHER Y RESID'!$M$3)))</f>
        <v>BAJO</v>
      </c>
      <c r="R132" s="84"/>
      <c r="S132" s="102"/>
      <c r="T132" s="70" t="s">
        <v>333</v>
      </c>
      <c r="U132" s="101" t="s">
        <v>334</v>
      </c>
      <c r="V132" s="98" t="s">
        <v>78</v>
      </c>
      <c r="W132" s="80">
        <f>VLOOKUP(V132,'MAPAS DE RIESGOS INHER Y RESID'!$E$16:$F$18,2,FALSE)</f>
        <v>0.4</v>
      </c>
      <c r="X132" s="81">
        <f t="shared" si="13"/>
        <v>4.8</v>
      </c>
      <c r="Y132" s="98" t="str">
        <f>IF(OR('MAPAS DE RIESGOS INHER Y RESID'!$G$18='MATRIZ DE RIESGOS DE SST'!X132,X132&lt;'MAPAS DE RIESGOS INHER Y RESID'!$G$16+1),'MAPAS DE RIESGOS INHER Y RESID'!$M$19,IF(OR('MAPAS DE RIESGOS INHER Y RESID'!$H$17='MATRIZ DE RIESGOS DE SST'!X132,X132&lt;'MAPAS DE RIESGOS INHER Y RESID'!$I$18+1),'MAPAS DE RIESGOS INHER Y RESID'!$M$18,IF(OR('MAPAS DE RIESGOS INHER Y RESID'!$I$17='MATRIZ DE RIESGOS DE SST'!X132,X132&lt;'MAPAS DE RIESGOS INHER Y RESID'!$J$17+1),'MAPAS DE RIESGOS INHER Y RESID'!$M$17,'MAPAS DE RIESGOS INHER Y RESID'!$M$16)))</f>
        <v>BAJO</v>
      </c>
      <c r="Z132" s="70" t="str">
        <f>VLOOKUP('MATRIZ DE RIESGOS DE SST'!Y132,'TABLA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3" spans="1:26" ht="234">
      <c r="A133" s="113" t="s">
        <v>360</v>
      </c>
      <c r="B133" s="116" t="s">
        <v>40</v>
      </c>
      <c r="C133" s="116"/>
      <c r="D133" s="116" t="s">
        <v>40</v>
      </c>
      <c r="E133" s="116"/>
      <c r="F133" s="116"/>
      <c r="G133" s="116"/>
      <c r="H133" s="113" t="s">
        <v>356</v>
      </c>
      <c r="I133" s="106" t="s">
        <v>149</v>
      </c>
      <c r="J133" s="107" t="s">
        <v>150</v>
      </c>
      <c r="K133" s="106" t="s">
        <v>380</v>
      </c>
      <c r="L133" s="93" t="s">
        <v>44</v>
      </c>
      <c r="M133" s="110">
        <f>VLOOKUP('MATRIZ DE RIESGOS DE SST'!L133,'MAPAS DE RIESGOS INHER Y RESID'!$E$3:$F$7,2,FALSE)</f>
        <v>2</v>
      </c>
      <c r="N133" s="93" t="s">
        <v>45</v>
      </c>
      <c r="O133" s="111">
        <f>VLOOKUP('MATRIZ DE RIESGOS DE SST'!N133,'MAPAS DE RIESGOS INHER Y RESID'!$O$3:$P$7,2,FALSE)</f>
        <v>4</v>
      </c>
      <c r="P133" s="111">
        <f t="shared" ref="P133:P145" si="16">+M133*O133</f>
        <v>8</v>
      </c>
      <c r="Q133" s="93" t="str">
        <f>IF(OR('MAPAS DE RIESGOS INHER Y RESID'!$G$7='MATRIZ DE RIESGOS DE SST'!P133,P133&lt;'MAPAS DE RIESGOS INHER Y RESID'!$G$3+1),'MAPAS DE RIESGOS INHER Y RESID'!$M$6,IF(OR('MAPAS DE RIESGOS INHER Y RESID'!$H$5='MATRIZ DE RIESGOS DE SST'!P133,P133&lt;'MAPAS DE RIESGOS INHER Y RESID'!$I$5+1),'MAPAS DE RIESGOS INHER Y RESID'!$M$5,IF(OR('MAPAS DE RIESGOS INHER Y RESID'!$I$4='MATRIZ DE RIESGOS DE SST'!P133,P133&lt;'MAPAS DE RIESGOS INHER Y RESID'!$J$4+1),'MAPAS DE RIESGOS INHER Y RESID'!$M$4,'MAPAS DE RIESGOS INHER Y RESID'!$M$3)))</f>
        <v>BAJO</v>
      </c>
      <c r="R133" s="102"/>
      <c r="S133" s="102"/>
      <c r="T133" s="84" t="s">
        <v>329</v>
      </c>
      <c r="U133" s="84" t="s">
        <v>349</v>
      </c>
      <c r="V133" s="103" t="s">
        <v>78</v>
      </c>
      <c r="W133" s="80">
        <f>VLOOKUP(V133,'MAPAS DE RIESGOS INHER Y RESID'!$E$16:$F$18,2,FALSE)</f>
        <v>0.4</v>
      </c>
      <c r="X133" s="81">
        <f t="shared" ref="X133:X146" si="17">P133-(P133*W133)</f>
        <v>4.8</v>
      </c>
      <c r="Y133" s="103" t="str">
        <f>IF(OR('MAPAS DE RIESGOS INHER Y RESID'!$G$18='MATRIZ DE RIESGOS DE SST'!X133,X133&lt;'MAPAS DE RIESGOS INHER Y RESID'!$G$16+1),'MAPAS DE RIESGOS INHER Y RESID'!$M$19,IF(OR('MAPAS DE RIESGOS INHER Y RESID'!$H$17='MATRIZ DE RIESGOS DE SST'!X133,X133&lt;'MAPAS DE RIESGOS INHER Y RESID'!$I$18+1),'MAPAS DE RIESGOS INHER Y RESID'!$M$18,IF(OR('MAPAS DE RIESGOS INHER Y RESID'!$I$17='MATRIZ DE RIESGOS DE SST'!X133,X133&lt;'MAPAS DE RIESGOS INHER Y RESID'!$J$17+1),'MAPAS DE RIESGOS INHER Y RESID'!$M$17,'MAPAS DE RIESGOS INHER Y RESID'!$M$16)))</f>
        <v>BAJO</v>
      </c>
      <c r="Z133" s="70" t="str">
        <f>VLOOKUP('MATRIZ DE RIESGOS DE SST'!Y133,'TABLA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4" spans="1:26" ht="234">
      <c r="A134" s="114"/>
      <c r="B134" s="117"/>
      <c r="C134" s="117"/>
      <c r="D134" s="117"/>
      <c r="E134" s="117"/>
      <c r="F134" s="117"/>
      <c r="G134" s="117"/>
      <c r="H134" s="114"/>
      <c r="I134" s="106" t="s">
        <v>176</v>
      </c>
      <c r="J134" s="106" t="s">
        <v>177</v>
      </c>
      <c r="K134" s="106" t="s">
        <v>380</v>
      </c>
      <c r="L134" s="93" t="s">
        <v>44</v>
      </c>
      <c r="M134" s="110">
        <f>VLOOKUP('MATRIZ DE RIESGOS DE SST'!L134,'MAPAS DE RIESGOS INHER Y RESID'!$E$3:$F$7,2,FALSE)</f>
        <v>2</v>
      </c>
      <c r="N134" s="93" t="s">
        <v>45</v>
      </c>
      <c r="O134" s="111">
        <f>VLOOKUP('MATRIZ DE RIESGOS DE SST'!N134,'MAPAS DE RIESGOS INHER Y RESID'!$O$3:$P$7,2,FALSE)</f>
        <v>4</v>
      </c>
      <c r="P134" s="111">
        <f t="shared" si="16"/>
        <v>8</v>
      </c>
      <c r="Q134" s="93" t="str">
        <f>IF(OR('MAPAS DE RIESGOS INHER Y RESID'!$G$7='MATRIZ DE RIESGOS DE SST'!P134,P134&lt;'MAPAS DE RIESGOS INHER Y RESID'!$G$3+1),'MAPAS DE RIESGOS INHER Y RESID'!$M$6,IF(OR('MAPAS DE RIESGOS INHER Y RESID'!$H$5='MATRIZ DE RIESGOS DE SST'!P134,P134&lt;'MAPAS DE RIESGOS INHER Y RESID'!$I$5+1),'MAPAS DE RIESGOS INHER Y RESID'!$M$5,IF(OR('MAPAS DE RIESGOS INHER Y RESID'!$I$4='MATRIZ DE RIESGOS DE SST'!P134,P134&lt;'MAPAS DE RIESGOS INHER Y RESID'!$J$4+1),'MAPAS DE RIESGOS INHER Y RESID'!$M$4,'MAPAS DE RIESGOS INHER Y RESID'!$M$3)))</f>
        <v>BAJO</v>
      </c>
      <c r="R134" s="102"/>
      <c r="S134" s="102"/>
      <c r="T134" s="84" t="s">
        <v>329</v>
      </c>
      <c r="U134" s="84" t="s">
        <v>349</v>
      </c>
      <c r="V134" s="103" t="s">
        <v>78</v>
      </c>
      <c r="W134" s="80">
        <f>VLOOKUP(V134,'MAPAS DE RIESGOS INHER Y RESID'!$E$16:$F$18,2,FALSE)</f>
        <v>0.4</v>
      </c>
      <c r="X134" s="81">
        <f t="shared" si="17"/>
        <v>4.8</v>
      </c>
      <c r="Y134" s="103" t="str">
        <f>IF(OR('MAPAS DE RIESGOS INHER Y RESID'!$G$18='MATRIZ DE RIESGOS DE SST'!X134,X134&lt;'MAPAS DE RIESGOS INHER Y RESID'!$G$16+1),'MAPAS DE RIESGOS INHER Y RESID'!$M$19,IF(OR('MAPAS DE RIESGOS INHER Y RESID'!$H$17='MATRIZ DE RIESGOS DE SST'!X134,X134&lt;'MAPAS DE RIESGOS INHER Y RESID'!$I$18+1),'MAPAS DE RIESGOS INHER Y RESID'!$M$18,IF(OR('MAPAS DE RIESGOS INHER Y RESID'!$I$17='MATRIZ DE RIESGOS DE SST'!X134,X134&lt;'MAPAS DE RIESGOS INHER Y RESID'!$J$17+1),'MAPAS DE RIESGOS INHER Y RESID'!$M$17,'MAPAS DE RIESGOS INHER Y RESID'!$M$16)))</f>
        <v>BAJO</v>
      </c>
      <c r="Z134" s="70" t="str">
        <f>VLOOKUP('MATRIZ DE RIESGOS DE SST'!Y134,'TABLA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5" spans="1:26" ht="234">
      <c r="A135" s="114"/>
      <c r="B135" s="117"/>
      <c r="C135" s="117"/>
      <c r="D135" s="117"/>
      <c r="E135" s="117"/>
      <c r="F135" s="117"/>
      <c r="G135" s="117"/>
      <c r="H135" s="114"/>
      <c r="I135" s="106" t="s">
        <v>147</v>
      </c>
      <c r="J135" s="106" t="s">
        <v>378</v>
      </c>
      <c r="K135" s="106" t="s">
        <v>379</v>
      </c>
      <c r="L135" s="93" t="s">
        <v>44</v>
      </c>
      <c r="M135" s="110">
        <f>VLOOKUP('MATRIZ DE RIESGOS DE SST'!L135,'MAPAS DE RIESGOS INHER Y RESID'!$E$3:$F$7,2,FALSE)</f>
        <v>2</v>
      </c>
      <c r="N135" s="93" t="s">
        <v>45</v>
      </c>
      <c r="O135" s="111">
        <f>VLOOKUP('MATRIZ DE RIESGOS DE SST'!N135,'MAPAS DE RIESGOS INHER Y RESID'!$O$3:$P$7,2,FALSE)</f>
        <v>4</v>
      </c>
      <c r="P135" s="111">
        <f>+M135*O135</f>
        <v>8</v>
      </c>
      <c r="Q135" s="93" t="str">
        <f>IF(OR('MAPAS DE RIESGOS INHER Y RESID'!$G$7='MATRIZ DE RIESGOS DE SST'!P135,P135&lt;'MAPAS DE RIESGOS INHER Y RESID'!$G$3+1),'MAPAS DE RIESGOS INHER Y RESID'!$M$6,IF(OR('MAPAS DE RIESGOS INHER Y RESID'!$H$5='MATRIZ DE RIESGOS DE SST'!P135,P135&lt;'MAPAS DE RIESGOS INHER Y RESID'!$I$5+1),'MAPAS DE RIESGOS INHER Y RESID'!$M$5,IF(OR('MAPAS DE RIESGOS INHER Y RESID'!$I$4='MATRIZ DE RIESGOS DE SST'!P135,P135&lt;'MAPAS DE RIESGOS INHER Y RESID'!$J$4+1),'MAPAS DE RIESGOS INHER Y RESID'!$M$4,'MAPAS DE RIESGOS INHER Y RESID'!$M$3)))</f>
        <v>BAJO</v>
      </c>
      <c r="R135" s="102"/>
      <c r="S135" s="102"/>
      <c r="T135" s="84" t="s">
        <v>329</v>
      </c>
      <c r="U135" s="84" t="s">
        <v>349</v>
      </c>
      <c r="V135" s="103" t="s">
        <v>78</v>
      </c>
      <c r="W135" s="80">
        <f>VLOOKUP(V135,'MAPAS DE RIESGOS INHER Y RESID'!$E$16:$F$18,2,FALSE)</f>
        <v>0.4</v>
      </c>
      <c r="X135" s="81">
        <f t="shared" si="17"/>
        <v>4.8</v>
      </c>
      <c r="Y135" s="103" t="str">
        <f>IF(OR('MAPAS DE RIESGOS INHER Y RESID'!$G$18='MATRIZ DE RIESGOS DE SST'!X135,X135&lt;'MAPAS DE RIESGOS INHER Y RESID'!$G$16+1),'MAPAS DE RIESGOS INHER Y RESID'!$M$19,IF(OR('MAPAS DE RIESGOS INHER Y RESID'!$H$17='MATRIZ DE RIESGOS DE SST'!X135,X135&lt;'MAPAS DE RIESGOS INHER Y RESID'!$I$18+1),'MAPAS DE RIESGOS INHER Y RESID'!$M$18,IF(OR('MAPAS DE RIESGOS INHER Y RESID'!$I$17='MATRIZ DE RIESGOS DE SST'!X135,X135&lt;'MAPAS DE RIESGOS INHER Y RESID'!$J$17+1),'MAPAS DE RIESGOS INHER Y RESID'!$M$17,'MAPAS DE RIESGOS INHER Y RESID'!$M$16)))</f>
        <v>BAJO</v>
      </c>
      <c r="Z135" s="70" t="str">
        <f>VLOOKUP('MATRIZ DE RIESGOS DE SST'!Y135,'TABLA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6" spans="1:26" ht="175.5">
      <c r="A136" s="114"/>
      <c r="B136" s="117"/>
      <c r="C136" s="117"/>
      <c r="D136" s="117"/>
      <c r="E136" s="117"/>
      <c r="F136" s="117"/>
      <c r="G136" s="117"/>
      <c r="H136" s="114"/>
      <c r="I136" s="106" t="s">
        <v>114</v>
      </c>
      <c r="J136" s="106" t="s">
        <v>381</v>
      </c>
      <c r="K136" s="106" t="s">
        <v>382</v>
      </c>
      <c r="L136" s="93" t="s">
        <v>78</v>
      </c>
      <c r="M136" s="110">
        <f>VLOOKUP('MATRIZ DE RIESGOS DE SST'!L136,'MAPAS DE RIESGOS INHER Y RESID'!$E$3:$F$7,2,FALSE)</f>
        <v>3</v>
      </c>
      <c r="N136" s="93" t="s">
        <v>86</v>
      </c>
      <c r="O136" s="111">
        <f>VLOOKUP('MATRIZ DE RIESGOS DE SST'!N136,'MAPAS DE RIESGOS INHER Y RESID'!$O$3:$P$7,2,FALSE)</f>
        <v>16</v>
      </c>
      <c r="P136" s="111">
        <f t="shared" si="16"/>
        <v>48</v>
      </c>
      <c r="Q136" s="93" t="str">
        <f>IF(OR('MAPAS DE RIESGOS INHER Y RESID'!$G$7='MATRIZ DE RIESGOS DE SST'!P136,P136&lt;'MAPAS DE RIESGOS INHER Y RESID'!$G$3+1),'MAPAS DE RIESGOS INHER Y RESID'!$M$6,IF(OR('MAPAS DE RIESGOS INHER Y RESID'!$H$5='MATRIZ DE RIESGOS DE SST'!P136,P136&lt;'MAPAS DE RIESGOS INHER Y RESID'!$I$5+1),'MAPAS DE RIESGOS INHER Y RESID'!$M$5,IF(OR('MAPAS DE RIESGOS INHER Y RESID'!$I$4='MATRIZ DE RIESGOS DE SST'!P136,P136&lt;'MAPAS DE RIESGOS INHER Y RESID'!$J$4+1),'MAPAS DE RIESGOS INHER Y RESID'!$M$4,'MAPAS DE RIESGOS INHER Y RESID'!$M$3)))</f>
        <v>MODERADO</v>
      </c>
      <c r="R136" s="102"/>
      <c r="S136" s="102"/>
      <c r="T136" s="84" t="s">
        <v>329</v>
      </c>
      <c r="U136" s="84" t="s">
        <v>349</v>
      </c>
      <c r="V136" s="103" t="s">
        <v>78</v>
      </c>
      <c r="W136" s="80">
        <f>VLOOKUP(V136,'MAPAS DE RIESGOS INHER Y RESID'!$E$16:$F$18,2,FALSE)</f>
        <v>0.4</v>
      </c>
      <c r="X136" s="81">
        <f t="shared" si="17"/>
        <v>28.799999999999997</v>
      </c>
      <c r="Y136" s="103" t="str">
        <f>IF(OR('MAPAS DE RIESGOS INHER Y RESID'!$G$18='MATRIZ DE RIESGOS DE SST'!X136,X136&lt;'MAPAS DE RIESGOS INHER Y RESID'!$G$16+1),'MAPAS DE RIESGOS INHER Y RESID'!$M$19,IF(OR('MAPAS DE RIESGOS INHER Y RESID'!$H$17='MATRIZ DE RIESGOS DE SST'!X136,X136&lt;'MAPAS DE RIESGOS INHER Y RESID'!$I$18+1),'MAPAS DE RIESGOS INHER Y RESID'!$M$18,IF(OR('MAPAS DE RIESGOS INHER Y RESID'!$I$17='MATRIZ DE RIESGOS DE SST'!X136,X136&lt;'MAPAS DE RIESGOS INHER Y RESID'!$J$17+1),'MAPAS DE RIESGOS INHER Y RESID'!$M$17,'MAPAS DE RIESGOS INHER Y RESID'!$M$16)))</f>
        <v>MODERADO</v>
      </c>
      <c r="Z136" s="70" t="str">
        <f>VLOOKUP('MATRIZ DE RIESGOS DE SST'!Y136,'TABLA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7" spans="1:26" ht="234">
      <c r="A137" s="114"/>
      <c r="B137" s="117"/>
      <c r="C137" s="117"/>
      <c r="D137" s="117"/>
      <c r="E137" s="117"/>
      <c r="F137" s="117"/>
      <c r="G137" s="117"/>
      <c r="H137" s="114"/>
      <c r="I137" s="106" t="s">
        <v>152</v>
      </c>
      <c r="J137" s="106" t="s">
        <v>378</v>
      </c>
      <c r="K137" s="106" t="s">
        <v>379</v>
      </c>
      <c r="L137" s="93" t="s">
        <v>44</v>
      </c>
      <c r="M137" s="110">
        <f>VLOOKUP('MATRIZ DE RIESGOS DE SST'!L137,'MAPAS DE RIESGOS INHER Y RESID'!$E$3:$F$7,2,FALSE)</f>
        <v>2</v>
      </c>
      <c r="N137" s="93" t="s">
        <v>86</v>
      </c>
      <c r="O137" s="111">
        <f>VLOOKUP('MATRIZ DE RIESGOS DE SST'!N137,'MAPAS DE RIESGOS INHER Y RESID'!$O$3:$P$7,2,FALSE)</f>
        <v>16</v>
      </c>
      <c r="P137" s="111">
        <f>+M137*O137</f>
        <v>32</v>
      </c>
      <c r="Q137" s="93" t="str">
        <f>IF(OR('MAPAS DE RIESGOS INHER Y RESID'!$G$7='MATRIZ DE RIESGOS DE SST'!P137,P137&lt;'MAPAS DE RIESGOS INHER Y RESID'!$G$3+1),'MAPAS DE RIESGOS INHER Y RESID'!$M$6,IF(OR('MAPAS DE RIESGOS INHER Y RESID'!$H$5='MATRIZ DE RIESGOS DE SST'!P137,P137&lt;'MAPAS DE RIESGOS INHER Y RESID'!$I$5+1),'MAPAS DE RIESGOS INHER Y RESID'!$M$5,IF(OR('MAPAS DE RIESGOS INHER Y RESID'!$I$4='MATRIZ DE RIESGOS DE SST'!P137,P137&lt;'MAPAS DE RIESGOS INHER Y RESID'!$J$4+1),'MAPAS DE RIESGOS INHER Y RESID'!$M$4,'MAPAS DE RIESGOS INHER Y RESID'!$M$3)))</f>
        <v>MODERADO</v>
      </c>
      <c r="R137" s="102"/>
      <c r="S137" s="102"/>
      <c r="T137" s="84" t="s">
        <v>329</v>
      </c>
      <c r="U137" s="84" t="s">
        <v>349</v>
      </c>
      <c r="V137" s="103" t="s">
        <v>47</v>
      </c>
      <c r="W137" s="80">
        <f>VLOOKUP(V137,'MAPAS DE RIESGOS INHER Y RESID'!$E$16:$F$18,2,FALSE)</f>
        <v>0.9</v>
      </c>
      <c r="X137" s="81">
        <f t="shared" si="17"/>
        <v>3.1999999999999993</v>
      </c>
      <c r="Y137" s="103" t="str">
        <f>IF(OR('MAPAS DE RIESGOS INHER Y RESID'!$G$18='MATRIZ DE RIESGOS DE SST'!X137,X137&lt;'MAPAS DE RIESGOS INHER Y RESID'!$G$16+1),'MAPAS DE RIESGOS INHER Y RESID'!$M$19,IF(OR('MAPAS DE RIESGOS INHER Y RESID'!$H$17='MATRIZ DE RIESGOS DE SST'!X137,X137&lt;'MAPAS DE RIESGOS INHER Y RESID'!$I$18+1),'MAPAS DE RIESGOS INHER Y RESID'!$M$18,IF(OR('MAPAS DE RIESGOS INHER Y RESID'!$I$17='MATRIZ DE RIESGOS DE SST'!X137,X137&lt;'MAPAS DE RIESGOS INHER Y RESID'!$J$17+1),'MAPAS DE RIESGOS INHER Y RESID'!$M$17,'MAPAS DE RIESGOS INHER Y RESID'!$M$16)))</f>
        <v>BAJO</v>
      </c>
      <c r="Z137" s="70" t="str">
        <f>VLOOKUP('MATRIZ DE RIESGOS DE SST'!Y137,'TABLA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8" spans="1:26" ht="234">
      <c r="A138" s="114"/>
      <c r="B138" s="117"/>
      <c r="C138" s="117"/>
      <c r="D138" s="117"/>
      <c r="E138" s="117"/>
      <c r="F138" s="117"/>
      <c r="G138" s="117"/>
      <c r="H138" s="114"/>
      <c r="I138" s="106" t="s">
        <v>167</v>
      </c>
      <c r="J138" s="106" t="s">
        <v>169</v>
      </c>
      <c r="K138" s="70" t="s">
        <v>383</v>
      </c>
      <c r="L138" s="93" t="s">
        <v>78</v>
      </c>
      <c r="M138" s="110">
        <f>VLOOKUP('MATRIZ DE RIESGOS DE SST'!L138,'MAPAS DE RIESGOS INHER Y RESID'!$E$3:$F$7,2,FALSE)</f>
        <v>3</v>
      </c>
      <c r="N138" s="93" t="s">
        <v>86</v>
      </c>
      <c r="O138" s="111">
        <f>VLOOKUP('MATRIZ DE RIESGOS DE SST'!N138,'MAPAS DE RIESGOS INHER Y RESID'!$O$3:$P$7,2,FALSE)</f>
        <v>16</v>
      </c>
      <c r="P138" s="111">
        <f t="shared" si="16"/>
        <v>48</v>
      </c>
      <c r="Q138" s="93" t="str">
        <f>IF(OR('MAPAS DE RIESGOS INHER Y RESID'!$G$7='MATRIZ DE RIESGOS DE SST'!P138,P138&lt;'MAPAS DE RIESGOS INHER Y RESID'!$G$3+1),'MAPAS DE RIESGOS INHER Y RESID'!$M$6,IF(OR('MAPAS DE RIESGOS INHER Y RESID'!$H$5='MATRIZ DE RIESGOS DE SST'!P138,P138&lt;'MAPAS DE RIESGOS INHER Y RESID'!$I$5+1),'MAPAS DE RIESGOS INHER Y RESID'!$M$5,IF(OR('MAPAS DE RIESGOS INHER Y RESID'!$I$4='MATRIZ DE RIESGOS DE SST'!P138,P138&lt;'MAPAS DE RIESGOS INHER Y RESID'!$J$4+1),'MAPAS DE RIESGOS INHER Y RESID'!$M$4,'MAPAS DE RIESGOS INHER Y RESID'!$M$3)))</f>
        <v>MODERADO</v>
      </c>
      <c r="R138" s="102"/>
      <c r="S138" s="102"/>
      <c r="T138" s="70" t="s">
        <v>46</v>
      </c>
      <c r="U138" s="70" t="s">
        <v>298</v>
      </c>
      <c r="V138" s="103" t="s">
        <v>47</v>
      </c>
      <c r="W138" s="80">
        <f>VLOOKUP(V138,'MAPAS DE RIESGOS INHER Y RESID'!$E$16:$F$18,2,FALSE)</f>
        <v>0.9</v>
      </c>
      <c r="X138" s="81">
        <f t="shared" si="17"/>
        <v>4.7999999999999972</v>
      </c>
      <c r="Y138" s="103" t="str">
        <f>IF(OR('MAPAS DE RIESGOS INHER Y RESID'!$G$18='MATRIZ DE RIESGOS DE SST'!X138,X138&lt;'MAPAS DE RIESGOS INHER Y RESID'!$G$16+1),'MAPAS DE RIESGOS INHER Y RESID'!$M$19,IF(OR('MAPAS DE RIESGOS INHER Y RESID'!$H$17='MATRIZ DE RIESGOS DE SST'!X138,X138&lt;'MAPAS DE RIESGOS INHER Y RESID'!$I$18+1),'MAPAS DE RIESGOS INHER Y RESID'!$M$18,IF(OR('MAPAS DE RIESGOS INHER Y RESID'!$I$17='MATRIZ DE RIESGOS DE SST'!X138,X138&lt;'MAPAS DE RIESGOS INHER Y RESID'!$J$17+1),'MAPAS DE RIESGOS INHER Y RESID'!$M$17,'MAPAS DE RIESGOS INHER Y RESID'!$M$16)))</f>
        <v>BAJO</v>
      </c>
      <c r="Z138" s="70" t="str">
        <f>VLOOKUP('MATRIZ DE RIESGOS DE SST'!Y138,'TABLA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9" spans="1:26" ht="234">
      <c r="A139" s="114"/>
      <c r="B139" s="117"/>
      <c r="C139" s="117"/>
      <c r="D139" s="117"/>
      <c r="E139" s="117"/>
      <c r="F139" s="117"/>
      <c r="G139" s="117"/>
      <c r="H139" s="114"/>
      <c r="I139" s="106" t="s">
        <v>41</v>
      </c>
      <c r="J139" s="106" t="s">
        <v>42</v>
      </c>
      <c r="K139" s="70" t="s">
        <v>383</v>
      </c>
      <c r="L139" s="93" t="s">
        <v>44</v>
      </c>
      <c r="M139" s="110">
        <f>VLOOKUP('MATRIZ DE RIESGOS DE SST'!L139,'MAPAS DE RIESGOS INHER Y RESID'!$E$3:$F$7,2,FALSE)</f>
        <v>2</v>
      </c>
      <c r="N139" s="93" t="s">
        <v>45</v>
      </c>
      <c r="O139" s="111">
        <f>VLOOKUP('MATRIZ DE RIESGOS DE SST'!N139,'MAPAS DE RIESGOS INHER Y RESID'!$O$3:$P$7,2,FALSE)</f>
        <v>4</v>
      </c>
      <c r="P139" s="111">
        <f t="shared" si="16"/>
        <v>8</v>
      </c>
      <c r="Q139" s="93" t="str">
        <f>IF(OR('MAPAS DE RIESGOS INHER Y RESID'!$G$7='MATRIZ DE RIESGOS DE SST'!P139,P139&lt;'MAPAS DE RIESGOS INHER Y RESID'!$G$3+1),'MAPAS DE RIESGOS INHER Y RESID'!$M$6,IF(OR('MAPAS DE RIESGOS INHER Y RESID'!$H$5='MATRIZ DE RIESGOS DE SST'!P139,P139&lt;'MAPAS DE RIESGOS INHER Y RESID'!$I$5+1),'MAPAS DE RIESGOS INHER Y RESID'!$M$5,IF(OR('MAPAS DE RIESGOS INHER Y RESID'!$I$4='MATRIZ DE RIESGOS DE SST'!P139,P139&lt;'MAPAS DE RIESGOS INHER Y RESID'!$J$4+1),'MAPAS DE RIESGOS INHER Y RESID'!$M$4,'MAPAS DE RIESGOS INHER Y RESID'!$M$3)))</f>
        <v>BAJO</v>
      </c>
      <c r="R139" s="102"/>
      <c r="S139" s="102"/>
      <c r="T139" s="70" t="s">
        <v>46</v>
      </c>
      <c r="U139" s="70" t="s">
        <v>298</v>
      </c>
      <c r="V139" s="85" t="s">
        <v>47</v>
      </c>
      <c r="W139" s="80">
        <f>VLOOKUP(V139,'MAPAS DE RIESGOS INHER Y RESID'!$E$16:$F$18,2,FALSE)</f>
        <v>0.9</v>
      </c>
      <c r="X139" s="81">
        <f t="shared" si="17"/>
        <v>0.79999999999999982</v>
      </c>
      <c r="Y139" s="103" t="str">
        <f>IF(OR('MAPAS DE RIESGOS INHER Y RESID'!$G$18='MATRIZ DE RIESGOS DE SST'!X139,X139&lt;'MAPAS DE RIESGOS INHER Y RESID'!$G$16+1),'MAPAS DE RIESGOS INHER Y RESID'!$M$19,IF(OR('MAPAS DE RIESGOS INHER Y RESID'!$H$17='MATRIZ DE RIESGOS DE SST'!X139,X139&lt;'MAPAS DE RIESGOS INHER Y RESID'!$I$18+1),'MAPAS DE RIESGOS INHER Y RESID'!$M$18,IF(OR('MAPAS DE RIESGOS INHER Y RESID'!$I$17='MATRIZ DE RIESGOS DE SST'!X139,X139&lt;'MAPAS DE RIESGOS INHER Y RESID'!$J$17+1),'MAPAS DE RIESGOS INHER Y RESID'!$M$17,'MAPAS DE RIESGOS INHER Y RESID'!$M$16)))</f>
        <v>BAJO</v>
      </c>
      <c r="Z139" s="70" t="str">
        <f>VLOOKUP('MATRIZ DE RIESGOS DE SST'!Y139,'TABLA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0" spans="1:26" ht="234">
      <c r="A140" s="114"/>
      <c r="B140" s="117"/>
      <c r="C140" s="117"/>
      <c r="D140" s="117"/>
      <c r="E140" s="117"/>
      <c r="F140" s="117"/>
      <c r="G140" s="117"/>
      <c r="H140" s="114"/>
      <c r="I140" s="106" t="s">
        <v>135</v>
      </c>
      <c r="J140" s="106" t="s">
        <v>136</v>
      </c>
      <c r="K140" s="106" t="s">
        <v>375</v>
      </c>
      <c r="L140" s="93" t="s">
        <v>44</v>
      </c>
      <c r="M140" s="110">
        <f>VLOOKUP('MATRIZ DE RIESGOS DE SST'!L140,'MAPAS DE RIESGOS INHER Y RESID'!$E$3:$F$7,2,FALSE)</f>
        <v>2</v>
      </c>
      <c r="N140" s="93" t="s">
        <v>45</v>
      </c>
      <c r="O140" s="111">
        <f>VLOOKUP('MATRIZ DE RIESGOS DE SST'!N140,'MAPAS DE RIESGOS INHER Y RESID'!$O$3:$P$7,2,FALSE)</f>
        <v>4</v>
      </c>
      <c r="P140" s="111">
        <f t="shared" si="16"/>
        <v>8</v>
      </c>
      <c r="Q140" s="93" t="str">
        <f>IF(OR('MAPAS DE RIESGOS INHER Y RESID'!$G$7='MATRIZ DE RIESGOS DE SST'!P140,P140&lt;'MAPAS DE RIESGOS INHER Y RESID'!$G$3+1),'MAPAS DE RIESGOS INHER Y RESID'!$M$6,IF(OR('MAPAS DE RIESGOS INHER Y RESID'!$H$5='MATRIZ DE RIESGOS DE SST'!P140,P140&lt;'MAPAS DE RIESGOS INHER Y RESID'!$I$5+1),'MAPAS DE RIESGOS INHER Y RESID'!$M$5,IF(OR('MAPAS DE RIESGOS INHER Y RESID'!$I$4='MATRIZ DE RIESGOS DE SST'!P140,P140&lt;'MAPAS DE RIESGOS INHER Y RESID'!$J$4+1),'MAPAS DE RIESGOS INHER Y RESID'!$M$4,'MAPAS DE RIESGOS INHER Y RESID'!$M$3)))</f>
        <v>BAJO</v>
      </c>
      <c r="R140" s="102"/>
      <c r="S140" s="102"/>
      <c r="T140" s="102"/>
      <c r="U140" s="84" t="s">
        <v>318</v>
      </c>
      <c r="V140" s="103" t="s">
        <v>78</v>
      </c>
      <c r="W140" s="80">
        <f>VLOOKUP(V140,'MAPAS DE RIESGOS INHER Y RESID'!$E$16:$F$18,2,FALSE)</f>
        <v>0.4</v>
      </c>
      <c r="X140" s="81">
        <f t="shared" si="17"/>
        <v>4.8</v>
      </c>
      <c r="Y140" s="103" t="str">
        <f>IF(OR('MAPAS DE RIESGOS INHER Y RESID'!$G$18='MATRIZ DE RIESGOS DE SST'!X140,X140&lt;'MAPAS DE RIESGOS INHER Y RESID'!$G$16+1),'MAPAS DE RIESGOS INHER Y RESID'!$M$19,IF(OR('MAPAS DE RIESGOS INHER Y RESID'!$H$17='MATRIZ DE RIESGOS DE SST'!X140,X140&lt;'MAPAS DE RIESGOS INHER Y RESID'!$I$18+1),'MAPAS DE RIESGOS INHER Y RESID'!$M$18,IF(OR('MAPAS DE RIESGOS INHER Y RESID'!$I$17='MATRIZ DE RIESGOS DE SST'!X140,X140&lt;'MAPAS DE RIESGOS INHER Y RESID'!$J$17+1),'MAPAS DE RIESGOS INHER Y RESID'!$M$17,'MAPAS DE RIESGOS INHER Y RESID'!$M$16)))</f>
        <v>BAJO</v>
      </c>
      <c r="Z140" s="70" t="str">
        <f>VLOOKUP('MATRIZ DE RIESGOS DE SST'!Y140,'TABLA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1" spans="1:26" ht="234">
      <c r="A141" s="114"/>
      <c r="B141" s="117"/>
      <c r="C141" s="117"/>
      <c r="D141" s="117"/>
      <c r="E141" s="117"/>
      <c r="F141" s="117"/>
      <c r="G141" s="117"/>
      <c r="H141" s="114"/>
      <c r="I141" s="106" t="s">
        <v>154</v>
      </c>
      <c r="J141" s="106" t="s">
        <v>294</v>
      </c>
      <c r="K141" s="106" t="s">
        <v>375</v>
      </c>
      <c r="L141" s="93" t="s">
        <v>44</v>
      </c>
      <c r="M141" s="110">
        <f>VLOOKUP('MATRIZ DE RIESGOS DE SST'!L141,'MAPAS DE RIESGOS INHER Y RESID'!$E$3:$F$7,2,FALSE)</f>
        <v>2</v>
      </c>
      <c r="N141" s="93" t="s">
        <v>45</v>
      </c>
      <c r="O141" s="111">
        <f>VLOOKUP('MATRIZ DE RIESGOS DE SST'!N141,'MAPAS DE RIESGOS INHER Y RESID'!$O$3:$P$7,2,FALSE)</f>
        <v>4</v>
      </c>
      <c r="P141" s="111">
        <f t="shared" si="16"/>
        <v>8</v>
      </c>
      <c r="Q141" s="93" t="str">
        <f>IF(OR('MAPAS DE RIESGOS INHER Y RESID'!$G$7='MATRIZ DE RIESGOS DE SST'!P141,P141&lt;'MAPAS DE RIESGOS INHER Y RESID'!$G$3+1),'MAPAS DE RIESGOS INHER Y RESID'!$M$6,IF(OR('MAPAS DE RIESGOS INHER Y RESID'!$H$5='MATRIZ DE RIESGOS DE SST'!P141,P141&lt;'MAPAS DE RIESGOS INHER Y RESID'!$I$5+1),'MAPAS DE RIESGOS INHER Y RESID'!$M$5,IF(OR('MAPAS DE RIESGOS INHER Y RESID'!$I$4='MATRIZ DE RIESGOS DE SST'!P141,P141&lt;'MAPAS DE RIESGOS INHER Y RESID'!$J$4+1),'MAPAS DE RIESGOS INHER Y RESID'!$M$4,'MAPAS DE RIESGOS INHER Y RESID'!$M$3)))</f>
        <v>BAJO</v>
      </c>
      <c r="R141" s="102"/>
      <c r="S141" s="102"/>
      <c r="T141" s="102"/>
      <c r="U141" s="84" t="s">
        <v>318</v>
      </c>
      <c r="V141" s="103" t="s">
        <v>67</v>
      </c>
      <c r="W141" s="80">
        <f>VLOOKUP(V141,'MAPAS DE RIESGOS INHER Y RESID'!$E$16:$F$18,2,FALSE)</f>
        <v>0.15</v>
      </c>
      <c r="X141" s="81">
        <f t="shared" si="17"/>
        <v>6.8</v>
      </c>
      <c r="Y141" s="103" t="str">
        <f>IF(OR('MAPAS DE RIESGOS INHER Y RESID'!$G$18='MATRIZ DE RIESGOS DE SST'!X141,X141&lt;'MAPAS DE RIESGOS INHER Y RESID'!$G$16+1),'MAPAS DE RIESGOS INHER Y RESID'!$M$19,IF(OR('MAPAS DE RIESGOS INHER Y RESID'!$H$17='MATRIZ DE RIESGOS DE SST'!X141,X141&lt;'MAPAS DE RIESGOS INHER Y RESID'!$I$18+1),'MAPAS DE RIESGOS INHER Y RESID'!$M$18,IF(OR('MAPAS DE RIESGOS INHER Y RESID'!$I$17='MATRIZ DE RIESGOS DE SST'!X141,X141&lt;'MAPAS DE RIESGOS INHER Y RESID'!$J$17+1),'MAPAS DE RIESGOS INHER Y RESID'!$M$17,'MAPAS DE RIESGOS INHER Y RESID'!$M$16)))</f>
        <v>BAJO</v>
      </c>
      <c r="Z141" s="70" t="str">
        <f>VLOOKUP('MATRIZ DE RIESGOS DE SST'!Y141,'TABLA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2" spans="1:26" ht="234">
      <c r="A142" s="114"/>
      <c r="B142" s="117"/>
      <c r="C142" s="117"/>
      <c r="D142" s="117"/>
      <c r="E142" s="117"/>
      <c r="F142" s="117"/>
      <c r="G142" s="117"/>
      <c r="H142" s="114"/>
      <c r="I142" s="106" t="s">
        <v>117</v>
      </c>
      <c r="J142" s="106" t="s">
        <v>118</v>
      </c>
      <c r="K142" s="106" t="s">
        <v>376</v>
      </c>
      <c r="L142" s="93" t="s">
        <v>44</v>
      </c>
      <c r="M142" s="110">
        <f>VLOOKUP('MATRIZ DE RIESGOS DE SST'!L142,'MAPAS DE RIESGOS INHER Y RESID'!$E$3:$F$7,2,FALSE)</f>
        <v>2</v>
      </c>
      <c r="N142" s="93" t="s">
        <v>45</v>
      </c>
      <c r="O142" s="111">
        <f>VLOOKUP('MATRIZ DE RIESGOS DE SST'!N142,'MAPAS DE RIESGOS INHER Y RESID'!$O$3:$P$7,2,FALSE)</f>
        <v>4</v>
      </c>
      <c r="P142" s="111">
        <f t="shared" si="16"/>
        <v>8</v>
      </c>
      <c r="Q142" s="93" t="str">
        <f>IF(OR('MAPAS DE RIESGOS INHER Y RESID'!$G$7='MATRIZ DE RIESGOS DE SST'!P142,P142&lt;'MAPAS DE RIESGOS INHER Y RESID'!$G$3+1),'MAPAS DE RIESGOS INHER Y RESID'!$M$6,IF(OR('MAPAS DE RIESGOS INHER Y RESID'!$H$5='MATRIZ DE RIESGOS DE SST'!P142,P142&lt;'MAPAS DE RIESGOS INHER Y RESID'!$I$5+1),'MAPAS DE RIESGOS INHER Y RESID'!$M$5,IF(OR('MAPAS DE RIESGOS INHER Y RESID'!$I$4='MATRIZ DE RIESGOS DE SST'!P142,P142&lt;'MAPAS DE RIESGOS INHER Y RESID'!$J$4+1),'MAPAS DE RIESGOS INHER Y RESID'!$M$4,'MAPAS DE RIESGOS INHER Y RESID'!$M$3)))</f>
        <v>BAJO</v>
      </c>
      <c r="R142" s="102"/>
      <c r="S142" s="102"/>
      <c r="T142" s="102"/>
      <c r="U142" s="84" t="s">
        <v>318</v>
      </c>
      <c r="V142" s="103" t="s">
        <v>78</v>
      </c>
      <c r="W142" s="80">
        <f>VLOOKUP(V142,'MAPAS DE RIESGOS INHER Y RESID'!$E$16:$F$18,2,FALSE)</f>
        <v>0.4</v>
      </c>
      <c r="X142" s="81">
        <f t="shared" si="17"/>
        <v>4.8</v>
      </c>
      <c r="Y142" s="103" t="str">
        <f>IF(OR('MAPAS DE RIESGOS INHER Y RESID'!$G$18='MATRIZ DE RIESGOS DE SST'!X142,X142&lt;'MAPAS DE RIESGOS INHER Y RESID'!$G$16+1),'MAPAS DE RIESGOS INHER Y RESID'!$M$19,IF(OR('MAPAS DE RIESGOS INHER Y RESID'!$H$17='MATRIZ DE RIESGOS DE SST'!X142,X142&lt;'MAPAS DE RIESGOS INHER Y RESID'!$I$18+1),'MAPAS DE RIESGOS INHER Y RESID'!$M$18,IF(OR('MAPAS DE RIESGOS INHER Y RESID'!$I$17='MATRIZ DE RIESGOS DE SST'!X142,X142&lt;'MAPAS DE RIESGOS INHER Y RESID'!$J$17+1),'MAPAS DE RIESGOS INHER Y RESID'!$M$17,'MAPAS DE RIESGOS INHER Y RESID'!$M$16)))</f>
        <v>BAJO</v>
      </c>
      <c r="Z142" s="70" t="str">
        <f>VLOOKUP('MATRIZ DE RIESGOS DE SST'!Y142,'TABLA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3" spans="1:26" ht="234">
      <c r="A143" s="114"/>
      <c r="B143" s="117"/>
      <c r="C143" s="117"/>
      <c r="D143" s="117"/>
      <c r="E143" s="117"/>
      <c r="F143" s="117"/>
      <c r="G143" s="117"/>
      <c r="H143" s="114"/>
      <c r="I143" s="106" t="s">
        <v>120</v>
      </c>
      <c r="J143" s="106" t="s">
        <v>118</v>
      </c>
      <c r="K143" s="106" t="s">
        <v>376</v>
      </c>
      <c r="L143" s="93" t="s">
        <v>44</v>
      </c>
      <c r="M143" s="110">
        <f>VLOOKUP('MATRIZ DE RIESGOS DE SST'!L143,'MAPAS DE RIESGOS INHER Y RESID'!$E$3:$F$7,2,FALSE)</f>
        <v>2</v>
      </c>
      <c r="N143" s="93" t="s">
        <v>45</v>
      </c>
      <c r="O143" s="111">
        <f>VLOOKUP('MATRIZ DE RIESGOS DE SST'!N143,'MAPAS DE RIESGOS INHER Y RESID'!$O$3:$P$7,2,FALSE)</f>
        <v>4</v>
      </c>
      <c r="P143" s="111">
        <f t="shared" si="16"/>
        <v>8</v>
      </c>
      <c r="Q143" s="93" t="str">
        <f>IF(OR('MAPAS DE RIESGOS INHER Y RESID'!$G$7='MATRIZ DE RIESGOS DE SST'!P143,P143&lt;'MAPAS DE RIESGOS INHER Y RESID'!$G$3+1),'MAPAS DE RIESGOS INHER Y RESID'!$M$6,IF(OR('MAPAS DE RIESGOS INHER Y RESID'!$H$5='MATRIZ DE RIESGOS DE SST'!P143,P143&lt;'MAPAS DE RIESGOS INHER Y RESID'!$I$5+1),'MAPAS DE RIESGOS INHER Y RESID'!$M$5,IF(OR('MAPAS DE RIESGOS INHER Y RESID'!$I$4='MATRIZ DE RIESGOS DE SST'!P143,P143&lt;'MAPAS DE RIESGOS INHER Y RESID'!$J$4+1),'MAPAS DE RIESGOS INHER Y RESID'!$M$4,'MAPAS DE RIESGOS INHER Y RESID'!$M$3)))</f>
        <v>BAJO</v>
      </c>
      <c r="R143" s="102"/>
      <c r="S143" s="102"/>
      <c r="T143" s="102"/>
      <c r="U143" s="84" t="s">
        <v>318</v>
      </c>
      <c r="V143" s="103" t="s">
        <v>78</v>
      </c>
      <c r="W143" s="80">
        <f>VLOOKUP(V143,'MAPAS DE RIESGOS INHER Y RESID'!$E$16:$F$18,2,FALSE)</f>
        <v>0.4</v>
      </c>
      <c r="X143" s="81">
        <f t="shared" si="17"/>
        <v>4.8</v>
      </c>
      <c r="Y143" s="103" t="str">
        <f>IF(OR('MAPAS DE RIESGOS INHER Y RESID'!$G$18='MATRIZ DE RIESGOS DE SST'!X143,X143&lt;'MAPAS DE RIESGOS INHER Y RESID'!$G$16+1),'MAPAS DE RIESGOS INHER Y RESID'!$M$19,IF(OR('MAPAS DE RIESGOS INHER Y RESID'!$H$17='MATRIZ DE RIESGOS DE SST'!X143,X143&lt;'MAPAS DE RIESGOS INHER Y RESID'!$I$18+1),'MAPAS DE RIESGOS INHER Y RESID'!$M$18,IF(OR('MAPAS DE RIESGOS INHER Y RESID'!$I$17='MATRIZ DE RIESGOS DE SST'!X143,X143&lt;'MAPAS DE RIESGOS INHER Y RESID'!$J$17+1),'MAPAS DE RIESGOS INHER Y RESID'!$M$17,'MAPAS DE RIESGOS INHER Y RESID'!$M$16)))</f>
        <v>BAJO</v>
      </c>
      <c r="Z143" s="70" t="str">
        <f>VLOOKUP('MATRIZ DE RIESGOS DE SST'!Y143,'TABLA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4" spans="1:26" ht="91.5" customHeight="1">
      <c r="A144" s="114"/>
      <c r="B144" s="117"/>
      <c r="C144" s="117"/>
      <c r="D144" s="117"/>
      <c r="E144" s="117"/>
      <c r="F144" s="117"/>
      <c r="G144" s="117"/>
      <c r="H144" s="114"/>
      <c r="I144" s="106" t="s">
        <v>385</v>
      </c>
      <c r="J144" s="106" t="s">
        <v>122</v>
      </c>
      <c r="K144" s="106" t="s">
        <v>384</v>
      </c>
      <c r="L144" s="98" t="s">
        <v>78</v>
      </c>
      <c r="M144" s="110">
        <f>VLOOKUP('MATRIZ DE RIESGOS DE SST'!L144,'MAPAS DE RIESGOS INHER Y RESID'!$E$3:$F$7,2,FALSE)</f>
        <v>3</v>
      </c>
      <c r="N144" s="98" t="s">
        <v>86</v>
      </c>
      <c r="O144" s="111">
        <f>VLOOKUP('MATRIZ DE RIESGOS DE SST'!N144,'MAPAS DE RIESGOS INHER Y RESID'!$O$3:$P$7,2,FALSE)</f>
        <v>16</v>
      </c>
      <c r="P144" s="111">
        <f t="shared" si="16"/>
        <v>48</v>
      </c>
      <c r="Q144" s="98" t="str">
        <f>IF(OR('MAPAS DE RIESGOS INHER Y RESID'!$G$7='MATRIZ DE RIESGOS DE SST'!P144,P144&lt;'MAPAS DE RIESGOS INHER Y RESID'!$G$3+1),'MAPAS DE RIESGOS INHER Y RESID'!$M$6,IF(OR('MAPAS DE RIESGOS INHER Y RESID'!$H$5='MATRIZ DE RIESGOS DE SST'!P144,P144&lt;'MAPAS DE RIESGOS INHER Y RESID'!$I$5+1),'MAPAS DE RIESGOS INHER Y RESID'!$M$5,IF(OR('MAPAS DE RIESGOS INHER Y RESID'!$I$4='MATRIZ DE RIESGOS DE SST'!P144,P144&lt;'MAPAS DE RIESGOS INHER Y RESID'!$J$4+1),'MAPAS DE RIESGOS INHER Y RESID'!$M$4,'MAPAS DE RIESGOS INHER Y RESID'!$M$3)))</f>
        <v>MODERADO</v>
      </c>
      <c r="R144" s="102"/>
      <c r="S144" s="102"/>
      <c r="T144" s="101" t="s">
        <v>320</v>
      </c>
      <c r="U144" s="84"/>
      <c r="V144" s="98" t="s">
        <v>47</v>
      </c>
      <c r="W144" s="80">
        <f>VLOOKUP(V144,'MAPAS DE RIESGOS INHER Y RESID'!$E$16:$F$18,2,FALSE)</f>
        <v>0.9</v>
      </c>
      <c r="X144" s="81">
        <f>P144-(W144*P144)</f>
        <v>4.7999999999999972</v>
      </c>
      <c r="Y144" s="98" t="str">
        <f>IF(OR('MAPAS DE RIESGOS INHER Y RESID'!$G$18='MATRIZ DE RIESGOS DE SST'!X144,X144&lt;'MAPAS DE RIESGOS INHER Y RESID'!$G$16+1),'MAPAS DE RIESGOS INHER Y RESID'!$M$19,IF(OR('MAPAS DE RIESGOS INHER Y RESID'!$H$17='MATRIZ DE RIESGOS DE SST'!X144,X144&lt;'MAPAS DE RIESGOS INHER Y RESID'!$I$18+1),'MAPAS DE RIESGOS INHER Y RESID'!$M$18,IF(OR('MAPAS DE RIESGOS INHER Y RESID'!$I$17='MATRIZ DE RIESGOS DE SST'!X144,X144&lt;'MAPAS DE RIESGOS INHER Y RESID'!$J$17+1),'MAPAS DE RIESGOS INHER Y RESID'!$M$17,'MAPAS DE RIESGOS INHER Y RESID'!$M$16)))</f>
        <v>BAJO</v>
      </c>
      <c r="Z144" s="70" t="str">
        <f>VLOOKUP('MATRIZ DE RIESGOS DE SST'!Y144,'TABLA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5" spans="1:26" ht="234">
      <c r="A145" s="114"/>
      <c r="B145" s="117"/>
      <c r="C145" s="117"/>
      <c r="D145" s="117"/>
      <c r="E145" s="117"/>
      <c r="F145" s="117"/>
      <c r="G145" s="117"/>
      <c r="H145" s="114"/>
      <c r="I145" s="106" t="s">
        <v>53</v>
      </c>
      <c r="J145" s="106" t="s">
        <v>156</v>
      </c>
      <c r="K145" s="70" t="s">
        <v>388</v>
      </c>
      <c r="L145" s="93" t="s">
        <v>44</v>
      </c>
      <c r="M145" s="110">
        <f>VLOOKUP('MATRIZ DE RIESGOS DE SST'!L145,'MAPAS DE RIESGOS INHER Y RESID'!$E$3:$F$7,2,FALSE)</f>
        <v>2</v>
      </c>
      <c r="N145" s="93" t="s">
        <v>45</v>
      </c>
      <c r="O145" s="111">
        <f>VLOOKUP('MATRIZ DE RIESGOS DE SST'!N145,'MAPAS DE RIESGOS INHER Y RESID'!$O$3:$P$7,2,FALSE)</f>
        <v>4</v>
      </c>
      <c r="P145" s="111">
        <f t="shared" si="16"/>
        <v>8</v>
      </c>
      <c r="Q145" s="93" t="str">
        <f>IF(OR('MAPAS DE RIESGOS INHER Y RESID'!$G$7='MATRIZ DE RIESGOS DE SST'!P145,P145&lt;'MAPAS DE RIESGOS INHER Y RESID'!$G$3+1),'MAPAS DE RIESGOS INHER Y RESID'!$M$6,IF(OR('MAPAS DE RIESGOS INHER Y RESID'!$H$5='MATRIZ DE RIESGOS DE SST'!P145,P145&lt;'MAPAS DE RIESGOS INHER Y RESID'!$I$5+1),'MAPAS DE RIESGOS INHER Y RESID'!$M$5,IF(OR('MAPAS DE RIESGOS INHER Y RESID'!$I$4='MATRIZ DE RIESGOS DE SST'!P145,P145&lt;'MAPAS DE RIESGOS INHER Y RESID'!$J$4+1),'MAPAS DE RIESGOS INHER Y RESID'!$M$4,'MAPAS DE RIESGOS INHER Y RESID'!$M$3)))</f>
        <v>BAJO</v>
      </c>
      <c r="R145" s="102"/>
      <c r="S145" s="102"/>
      <c r="T145" s="84" t="s">
        <v>319</v>
      </c>
      <c r="U145" s="84" t="s">
        <v>335</v>
      </c>
      <c r="V145" s="103" t="s">
        <v>78</v>
      </c>
      <c r="W145" s="80">
        <f>VLOOKUP(V145,'MAPAS DE RIESGOS INHER Y RESID'!$E$16:$F$18,2,FALSE)</f>
        <v>0.4</v>
      </c>
      <c r="X145" s="81">
        <f t="shared" si="17"/>
        <v>4.8</v>
      </c>
      <c r="Y145" s="103" t="str">
        <f>IF(OR('MAPAS DE RIESGOS INHER Y RESID'!$G$18='MATRIZ DE RIESGOS DE SST'!X145,X145&lt;'MAPAS DE RIESGOS INHER Y RESID'!$G$16+1),'MAPAS DE RIESGOS INHER Y RESID'!$M$19,IF(OR('MAPAS DE RIESGOS INHER Y RESID'!$H$17='MATRIZ DE RIESGOS DE SST'!X145,X145&lt;'MAPAS DE RIESGOS INHER Y RESID'!$I$18+1),'MAPAS DE RIESGOS INHER Y RESID'!$M$18,IF(OR('MAPAS DE RIESGOS INHER Y RESID'!$I$17='MATRIZ DE RIESGOS DE SST'!X145,X145&lt;'MAPAS DE RIESGOS INHER Y RESID'!$J$17+1),'MAPAS DE RIESGOS INHER Y RESID'!$M$17,'MAPAS DE RIESGOS INHER Y RESID'!$M$16)))</f>
        <v>BAJO</v>
      </c>
      <c r="Z145" s="70" t="str">
        <f>VLOOKUP('MATRIZ DE RIESGOS DE SST'!Y145,'TABLA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6" spans="1:26" ht="273">
      <c r="A146" s="114"/>
      <c r="B146" s="117"/>
      <c r="C146" s="117"/>
      <c r="D146" s="117"/>
      <c r="E146" s="117"/>
      <c r="F146" s="117"/>
      <c r="G146" s="117"/>
      <c r="H146" s="114"/>
      <c r="I146" s="106" t="s">
        <v>74</v>
      </c>
      <c r="J146" s="106" t="s">
        <v>394</v>
      </c>
      <c r="K146" s="106" t="s">
        <v>76</v>
      </c>
      <c r="L146" s="93" t="s">
        <v>44</v>
      </c>
      <c r="M146" s="110">
        <f>VLOOKUP('MATRIZ DE RIESGOS DE SST'!L146,'MAPAS DE RIESGOS INHER Y RESID'!$E$3:$F$7,2,FALSE)</f>
        <v>2</v>
      </c>
      <c r="N146" s="85" t="s">
        <v>86</v>
      </c>
      <c r="O146" s="111">
        <f>VLOOKUP('MATRIZ DE RIESGOS DE SST'!N146,'MAPAS DE RIESGOS INHER Y RESID'!$O$3:$P$7,2,FALSE)</f>
        <v>16</v>
      </c>
      <c r="P146" s="111">
        <f>+M146*O146</f>
        <v>32</v>
      </c>
      <c r="Q146" s="93" t="str">
        <f>IF(OR('MAPAS DE RIESGOS INHER Y RESID'!$G$7='MATRIZ DE RIESGOS DE SST'!P146,P146&lt;'MAPAS DE RIESGOS INHER Y RESID'!$G$3+1),'MAPAS DE RIESGOS INHER Y RESID'!$M$6,IF(OR('MAPAS DE RIESGOS INHER Y RESID'!$H$5='MATRIZ DE RIESGOS DE SST'!P146,P146&lt;'MAPAS DE RIESGOS INHER Y RESID'!$I$5+1),'MAPAS DE RIESGOS INHER Y RESID'!$M$5,IF(OR('MAPAS DE RIESGOS INHER Y RESID'!$I$4='MATRIZ DE RIESGOS DE SST'!P146,P146&lt;'MAPAS DE RIESGOS INHER Y RESID'!$J$4+1),'MAPAS DE RIESGOS INHER Y RESID'!$M$4,'MAPAS DE RIESGOS INHER Y RESID'!$M$3)))</f>
        <v>MODERADO</v>
      </c>
      <c r="R146" s="102"/>
      <c r="S146" s="102"/>
      <c r="T146" s="102"/>
      <c r="U146" s="101" t="s">
        <v>304</v>
      </c>
      <c r="V146" s="85" t="s">
        <v>47</v>
      </c>
      <c r="W146" s="80">
        <f>VLOOKUP(V146,'MAPAS DE RIESGOS INHER Y RESID'!$E$16:$F$18,2,FALSE)</f>
        <v>0.9</v>
      </c>
      <c r="X146" s="81">
        <f t="shared" si="17"/>
        <v>3.1999999999999993</v>
      </c>
      <c r="Y146" s="103" t="str">
        <f>IF(OR('MAPAS DE RIESGOS INHER Y RESID'!$G$18='MATRIZ DE RIESGOS DE SST'!X146,X146&lt;'MAPAS DE RIESGOS INHER Y RESID'!$G$16+1),'MAPAS DE RIESGOS INHER Y RESID'!$M$19,IF(OR('MAPAS DE RIESGOS INHER Y RESID'!$H$17='MATRIZ DE RIESGOS DE SST'!X146,X146&lt;'MAPAS DE RIESGOS INHER Y RESID'!$I$18+1),'MAPAS DE RIESGOS INHER Y RESID'!$M$18,IF(OR('MAPAS DE RIESGOS INHER Y RESID'!$I$17='MATRIZ DE RIESGOS DE SST'!X146,X146&lt;'MAPAS DE RIESGOS INHER Y RESID'!$J$17+1),'MAPAS DE RIESGOS INHER Y RESID'!$M$17,'MAPAS DE RIESGOS INHER Y RESID'!$M$16)))</f>
        <v>BAJO</v>
      </c>
      <c r="Z146" s="70" t="str">
        <f>VLOOKUP('MATRIZ DE RIESGOS DE SST'!Y146,'TABLA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7" spans="1:26" ht="234">
      <c r="A147" s="114"/>
      <c r="B147" s="117"/>
      <c r="C147" s="117"/>
      <c r="D147" s="117"/>
      <c r="E147" s="117"/>
      <c r="F147" s="117"/>
      <c r="G147" s="117"/>
      <c r="H147" s="114"/>
      <c r="I147" s="106" t="s">
        <v>79</v>
      </c>
      <c r="J147" s="106" t="s">
        <v>395</v>
      </c>
      <c r="K147" s="106" t="s">
        <v>396</v>
      </c>
      <c r="L147" s="93" t="s">
        <v>44</v>
      </c>
      <c r="M147" s="110">
        <f>VLOOKUP('MATRIZ DE RIESGOS DE SST'!L147,'MAPAS DE RIESGOS INHER Y RESID'!$E$3:$F$7,2,FALSE)</f>
        <v>2</v>
      </c>
      <c r="N147" s="85" t="s">
        <v>86</v>
      </c>
      <c r="O147" s="111">
        <f>VLOOKUP('MATRIZ DE RIESGOS DE SST'!N147,'MAPAS DE RIESGOS INHER Y RESID'!$O$3:$P$7,2,FALSE)</f>
        <v>16</v>
      </c>
      <c r="P147" s="111">
        <f>+M147*O147</f>
        <v>32</v>
      </c>
      <c r="Q147" s="93" t="str">
        <f>IF(OR('MAPAS DE RIESGOS INHER Y RESID'!$G$7='MATRIZ DE RIESGOS DE SST'!P147,P147&lt;'MAPAS DE RIESGOS INHER Y RESID'!$G$3+1),'MAPAS DE RIESGOS INHER Y RESID'!$M$6,IF(OR('MAPAS DE RIESGOS INHER Y RESID'!$H$5='MATRIZ DE RIESGOS DE SST'!P147,P147&lt;'MAPAS DE RIESGOS INHER Y RESID'!$I$5+1),'MAPAS DE RIESGOS INHER Y RESID'!$M$5,IF(OR('MAPAS DE RIESGOS INHER Y RESID'!$I$4='MATRIZ DE RIESGOS DE SST'!P147,P147&lt;'MAPAS DE RIESGOS INHER Y RESID'!$J$4+1),'MAPAS DE RIESGOS INHER Y RESID'!$M$4,'MAPAS DE RIESGOS INHER Y RESID'!$M$3)))</f>
        <v>MODERADO</v>
      </c>
      <c r="R147" s="102"/>
      <c r="S147" s="102"/>
      <c r="T147" s="102"/>
      <c r="U147" s="101" t="s">
        <v>304</v>
      </c>
      <c r="V147" s="85" t="s">
        <v>47</v>
      </c>
      <c r="W147" s="80">
        <f>VLOOKUP(V147,'MAPAS DE RIESGOS INHER Y RESID'!$E$16:$F$18,2,FALSE)</f>
        <v>0.9</v>
      </c>
      <c r="X147" s="81">
        <f>P147-(P147*W147)</f>
        <v>3.1999999999999993</v>
      </c>
      <c r="Y147" s="103" t="str">
        <f>IF(OR('MAPAS DE RIESGOS INHER Y RESID'!$G$18='MATRIZ DE RIESGOS DE SST'!X147,X147&lt;'MAPAS DE RIESGOS INHER Y RESID'!$G$16+1),'MAPAS DE RIESGOS INHER Y RESID'!$M$19,IF(OR('MAPAS DE RIESGOS INHER Y RESID'!$H$17='MATRIZ DE RIESGOS DE SST'!X147,X147&lt;'MAPAS DE RIESGOS INHER Y RESID'!$I$18+1),'MAPAS DE RIESGOS INHER Y RESID'!$M$18,IF(OR('MAPAS DE RIESGOS INHER Y RESID'!$I$17='MATRIZ DE RIESGOS DE SST'!X147,X147&lt;'MAPAS DE RIESGOS INHER Y RESID'!$J$17+1),'MAPAS DE RIESGOS INHER Y RESID'!$M$17,'MAPAS DE RIESGOS INHER Y RESID'!$M$16)))</f>
        <v>BAJO</v>
      </c>
      <c r="Z147" s="70" t="str">
        <f>VLOOKUP('MATRIZ DE RIESGOS DE SST'!Y147,'TABLA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8" spans="1:26" ht="175.5">
      <c r="A148" s="114"/>
      <c r="B148" s="117"/>
      <c r="C148" s="117"/>
      <c r="D148" s="117"/>
      <c r="E148" s="117"/>
      <c r="F148" s="117"/>
      <c r="G148" s="117"/>
      <c r="H148" s="114"/>
      <c r="I148" s="106" t="s">
        <v>140</v>
      </c>
      <c r="J148" s="106" t="s">
        <v>297</v>
      </c>
      <c r="K148" s="106" t="s">
        <v>109</v>
      </c>
      <c r="L148" s="98" t="s">
        <v>78</v>
      </c>
      <c r="M148" s="110">
        <f>VLOOKUP('MATRIZ DE RIESGOS DE SST'!L148,'MAPAS DE RIESGOS INHER Y RESID'!$E$3:$F$7,2,FALSE)</f>
        <v>3</v>
      </c>
      <c r="N148" s="98" t="s">
        <v>146</v>
      </c>
      <c r="O148" s="111">
        <f>VLOOKUP('MATRIZ DE RIESGOS DE SST'!N148,'MAPAS DE RIESGOS INHER Y RESID'!$O$3:$P$7,2,FALSE)</f>
        <v>256</v>
      </c>
      <c r="P148" s="111">
        <f>+M148*O148</f>
        <v>768</v>
      </c>
      <c r="Q148" s="98" t="str">
        <f>IF(OR('MAPAS DE RIESGOS INHER Y RESID'!$G$7='MATRIZ DE RIESGOS DE SST'!P148,P148&lt;'MAPAS DE RIESGOS INHER Y RESID'!$G$3+1),'MAPAS DE RIESGOS INHER Y RESID'!$M$6,IF(OR('MAPAS DE RIESGOS INHER Y RESID'!$H$5='MATRIZ DE RIESGOS DE SST'!P148,P148&lt;'MAPAS DE RIESGOS INHER Y RESID'!$I$5+1),'MAPAS DE RIESGOS INHER Y RESID'!$M$5,IF(OR('MAPAS DE RIESGOS INHER Y RESID'!$I$4='MATRIZ DE RIESGOS DE SST'!P148,P148&lt;'MAPAS DE RIESGOS INHER Y RESID'!$J$4+1),'MAPAS DE RIESGOS INHER Y RESID'!$M$4,'MAPAS DE RIESGOS INHER Y RESID'!$M$3)))</f>
        <v>ALTO</v>
      </c>
      <c r="R148" s="102"/>
      <c r="S148" s="70" t="s">
        <v>314</v>
      </c>
      <c r="T148" s="70"/>
      <c r="U148" s="101" t="s">
        <v>315</v>
      </c>
      <c r="V148" s="103" t="s">
        <v>47</v>
      </c>
      <c r="W148" s="80">
        <f>VLOOKUP(V148,'MAPAS DE RIESGOS INHER Y RESID'!$E$16:$F$18,2,FALSE)</f>
        <v>0.9</v>
      </c>
      <c r="X148" s="81">
        <f t="shared" ref="X148:X155" si="18">P148-(P148*W148)</f>
        <v>76.799999999999955</v>
      </c>
      <c r="Y148" s="103" t="str">
        <f>IF(OR('MAPAS DE RIESGOS INHER Y RESID'!$G$18='MATRIZ DE RIESGOS DE SST'!X148,X148&lt;'MAPAS DE RIESGOS INHER Y RESID'!$G$16+1),'MAPAS DE RIESGOS INHER Y RESID'!$M$19,IF(OR('MAPAS DE RIESGOS INHER Y RESID'!$H$17='MATRIZ DE RIESGOS DE SST'!X148,X148&lt;'MAPAS DE RIESGOS INHER Y RESID'!$I$18+1),'MAPAS DE RIESGOS INHER Y RESID'!$M$18,IF(OR('MAPAS DE RIESGOS INHER Y RESID'!$I$17='MATRIZ DE RIESGOS DE SST'!X148,X148&lt;'MAPAS DE RIESGOS INHER Y RESID'!$J$17+1),'MAPAS DE RIESGOS INHER Y RESID'!$M$17,'MAPAS DE RIESGOS INHER Y RESID'!$M$16)))</f>
        <v>MODERADO</v>
      </c>
      <c r="Z148" s="70" t="str">
        <f>VLOOKUP('MATRIZ DE RIESGOS DE SST'!Y148,'TABLA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9" spans="1:26" ht="214.5">
      <c r="A149" s="114"/>
      <c r="B149" s="117"/>
      <c r="C149" s="117"/>
      <c r="D149" s="117"/>
      <c r="E149" s="117"/>
      <c r="F149" s="117"/>
      <c r="G149" s="117"/>
      <c r="H149" s="114"/>
      <c r="I149" s="106" t="s">
        <v>107</v>
      </c>
      <c r="J149" s="106" t="s">
        <v>142</v>
      </c>
      <c r="K149" s="106" t="s">
        <v>397</v>
      </c>
      <c r="L149" s="85" t="s">
        <v>44</v>
      </c>
      <c r="M149" s="110">
        <f>VLOOKUP('MATRIZ DE RIESGOS DE SST'!L149,'MAPAS DE RIESGOS INHER Y RESID'!$E$3:$F$7,2,FALSE)</f>
        <v>2</v>
      </c>
      <c r="N149" s="85" t="s">
        <v>86</v>
      </c>
      <c r="O149" s="111">
        <f>VLOOKUP('MATRIZ DE RIESGOS DE SST'!N149,'MAPAS DE RIESGOS INHER Y RESID'!$O$3:$P$7,2,FALSE)</f>
        <v>16</v>
      </c>
      <c r="P149" s="111">
        <f>+M149*O149</f>
        <v>32</v>
      </c>
      <c r="Q149" s="85" t="str">
        <f>IF(OR('MAPAS DE RIESGOS INHER Y RESID'!$G$7='MATRIZ DE RIESGOS DE SST'!P149,P149&lt;'MAPAS DE RIESGOS INHER Y RESID'!$G$3+1),'MAPAS DE RIESGOS INHER Y RESID'!$M$6,IF(OR('MAPAS DE RIESGOS INHER Y RESID'!$H$5='MATRIZ DE RIESGOS DE SST'!P149,P149&lt;'MAPAS DE RIESGOS INHER Y RESID'!$I$5+1),'MAPAS DE RIESGOS INHER Y RESID'!$M$5,IF(OR('MAPAS DE RIESGOS INHER Y RESID'!$I$4='MATRIZ DE RIESGOS DE SST'!P149,P149&lt;'MAPAS DE RIESGOS INHER Y RESID'!$J$4+1),'MAPAS DE RIESGOS INHER Y RESID'!$M$4,'MAPAS DE RIESGOS INHER Y RESID'!$M$3)))</f>
        <v>MODERADO</v>
      </c>
      <c r="R149" s="102"/>
      <c r="S149" s="70" t="s">
        <v>314</v>
      </c>
      <c r="T149" s="70"/>
      <c r="U149" s="101" t="s">
        <v>350</v>
      </c>
      <c r="V149" s="85" t="s">
        <v>78</v>
      </c>
      <c r="W149" s="80">
        <f>VLOOKUP(V149,'MAPAS DE RIESGOS INHER Y RESID'!$E$16:$F$18,2,FALSE)</f>
        <v>0.4</v>
      </c>
      <c r="X149" s="81">
        <f t="shared" si="18"/>
        <v>19.2</v>
      </c>
      <c r="Y149" s="85" t="str">
        <f>IF(OR('MAPAS DE RIESGOS INHER Y RESID'!$G$18='MATRIZ DE RIESGOS DE SST'!X149,X149&lt;'MAPAS DE RIESGOS INHER Y RESID'!$G$16+1),'MAPAS DE RIESGOS INHER Y RESID'!$M$19,IF(OR('MAPAS DE RIESGOS INHER Y RESID'!$H$17='MATRIZ DE RIESGOS DE SST'!X149,X149&lt;'MAPAS DE RIESGOS INHER Y RESID'!$I$18+1),'MAPAS DE RIESGOS INHER Y RESID'!$M$18,IF(OR('MAPAS DE RIESGOS INHER Y RESID'!$I$17='MATRIZ DE RIESGOS DE SST'!X149,X149&lt;'MAPAS DE RIESGOS INHER Y RESID'!$J$17+1),'MAPAS DE RIESGOS INHER Y RESID'!$M$17,'MAPAS DE RIESGOS INHER Y RESID'!$M$16)))</f>
        <v>MODERADO</v>
      </c>
      <c r="Z149" s="70" t="str">
        <f>VLOOKUP('MATRIZ DE RIESGOS DE SST'!Y149,'TABLA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0" spans="1:26" ht="175.5">
      <c r="A150" s="114"/>
      <c r="B150" s="117"/>
      <c r="C150" s="117"/>
      <c r="D150" s="117"/>
      <c r="E150" s="117"/>
      <c r="F150" s="117"/>
      <c r="G150" s="117"/>
      <c r="H150" s="114"/>
      <c r="I150" s="106" t="s">
        <v>110</v>
      </c>
      <c r="J150" s="106" t="s">
        <v>143</v>
      </c>
      <c r="K150" s="106" t="s">
        <v>397</v>
      </c>
      <c r="L150" s="85" t="s">
        <v>173</v>
      </c>
      <c r="M150" s="110">
        <f>VLOOKUP('MATRIZ DE RIESGOS DE SST'!L150,'MAPAS DE RIESGOS INHER Y RESID'!$E$3:$F$7,2,FALSE)</f>
        <v>1</v>
      </c>
      <c r="N150" s="85" t="s">
        <v>86</v>
      </c>
      <c r="O150" s="111">
        <f>VLOOKUP('MATRIZ DE RIESGOS DE SST'!N150,'MAPAS DE RIESGOS INHER Y RESID'!$O$3:$P$7,2,FALSE)</f>
        <v>16</v>
      </c>
      <c r="P150" s="111">
        <f>+M150*O150</f>
        <v>16</v>
      </c>
      <c r="Q150" s="85" t="str">
        <f>IF(OR('MAPAS DE RIESGOS INHER Y RESID'!$G$7='MATRIZ DE RIESGOS DE SST'!P150,P150&lt;'MAPAS DE RIESGOS INHER Y RESID'!$G$3+1),'MAPAS DE RIESGOS INHER Y RESID'!$M$6,IF(OR('MAPAS DE RIESGOS INHER Y RESID'!$H$5='MATRIZ DE RIESGOS DE SST'!P150,P150&lt;'MAPAS DE RIESGOS INHER Y RESID'!$I$5+1),'MAPAS DE RIESGOS INHER Y RESID'!$M$5,IF(OR('MAPAS DE RIESGOS INHER Y RESID'!$I$4='MATRIZ DE RIESGOS DE SST'!P150,P150&lt;'MAPAS DE RIESGOS INHER Y RESID'!$J$4+1),'MAPAS DE RIESGOS INHER Y RESID'!$M$4,'MAPAS DE RIESGOS INHER Y RESID'!$M$3)))</f>
        <v>MODERADO</v>
      </c>
      <c r="R150" s="102"/>
      <c r="S150" s="70" t="s">
        <v>314</v>
      </c>
      <c r="T150" s="70"/>
      <c r="U150" s="101" t="s">
        <v>351</v>
      </c>
      <c r="V150" s="85" t="s">
        <v>78</v>
      </c>
      <c r="W150" s="80">
        <f>VLOOKUP(V150,'MAPAS DE RIESGOS INHER Y RESID'!$E$16:$F$18,2,FALSE)</f>
        <v>0.4</v>
      </c>
      <c r="X150" s="81">
        <f t="shared" si="18"/>
        <v>9.6</v>
      </c>
      <c r="Y150" s="85" t="str">
        <f>IF(OR('MAPAS DE RIESGOS INHER Y RESID'!$G$18='MATRIZ DE RIESGOS DE SST'!X150,X150&lt;'MAPAS DE RIESGOS INHER Y RESID'!$G$16+1),'MAPAS DE RIESGOS INHER Y RESID'!$M$19,IF(OR('MAPAS DE RIESGOS INHER Y RESID'!$H$17='MATRIZ DE RIESGOS DE SST'!X150,X150&lt;'MAPAS DE RIESGOS INHER Y RESID'!$I$18+1),'MAPAS DE RIESGOS INHER Y RESID'!$M$18,IF(OR('MAPAS DE RIESGOS INHER Y RESID'!$I$17='MATRIZ DE RIESGOS DE SST'!X150,X150&lt;'MAPAS DE RIESGOS INHER Y RESID'!$J$17+1),'MAPAS DE RIESGOS INHER Y RESID'!$M$17,'MAPAS DE RIESGOS INHER Y RESID'!$M$16)))</f>
        <v>MODERADO</v>
      </c>
      <c r="Z150" s="70" t="str">
        <f>VLOOKUP('MATRIZ DE RIESGOS DE SST'!Y150,'TABLA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1" spans="1:26" ht="234">
      <c r="A151" s="114"/>
      <c r="B151" s="117"/>
      <c r="C151" s="117"/>
      <c r="D151" s="117"/>
      <c r="E151" s="117"/>
      <c r="F151" s="117"/>
      <c r="G151" s="117"/>
      <c r="H151" s="114"/>
      <c r="I151" s="106" t="s">
        <v>99</v>
      </c>
      <c r="J151" s="106" t="s">
        <v>144</v>
      </c>
      <c r="K151" s="106" t="s">
        <v>101</v>
      </c>
      <c r="L151" s="85" t="s">
        <v>78</v>
      </c>
      <c r="M151" s="110">
        <f>VLOOKUP('MATRIZ DE RIESGOS DE SST'!L151,'MAPAS DE RIESGOS INHER Y RESID'!$E$3:$F$7,2,FALSE)</f>
        <v>3</v>
      </c>
      <c r="N151" s="85" t="s">
        <v>146</v>
      </c>
      <c r="O151" s="110">
        <f>VLOOKUP('MATRIZ DE RIESGOS DE SST'!N151,'MAPAS DE RIESGOS INHER Y RESID'!$O$3:$P$7,2,FALSE)</f>
        <v>256</v>
      </c>
      <c r="P151" s="110">
        <f>M151*O151</f>
        <v>768</v>
      </c>
      <c r="Q151" s="86" t="str">
        <f>IF(OR('MAPAS DE RIESGOS INHER Y RESID'!$G$7='MATRIZ DE RIESGOS DE SST'!P151,P151&lt;'MAPAS DE RIESGOS INHER Y RESID'!$G$3+1),'MAPAS DE RIESGOS INHER Y RESID'!$M$6,IF(OR('MAPAS DE RIESGOS INHER Y RESID'!$H$5='MATRIZ DE RIESGOS DE SST'!P151,P151&lt;'MAPAS DE RIESGOS INHER Y RESID'!$I$5+1),'MAPAS DE RIESGOS INHER Y RESID'!$M$5,IF(OR('MAPAS DE RIESGOS INHER Y RESID'!$I$4='MATRIZ DE RIESGOS DE SST'!P151,P151&lt;'MAPAS DE RIESGOS INHER Y RESID'!$J$4+1),'MAPAS DE RIESGOS INHER Y RESID'!$M$4,'MAPAS DE RIESGOS INHER Y RESID'!$M$3)))</f>
        <v>ALTO</v>
      </c>
      <c r="R151" s="104" t="s">
        <v>311</v>
      </c>
      <c r="S151" s="105"/>
      <c r="T151" s="70"/>
      <c r="U151" s="70" t="s">
        <v>312</v>
      </c>
      <c r="V151" s="85" t="s">
        <v>47</v>
      </c>
      <c r="W151" s="80">
        <f>VLOOKUP(V151,'MAPAS DE RIESGOS INHER Y RESID'!$E$16:$F$18,2,FALSE)</f>
        <v>0.9</v>
      </c>
      <c r="X151" s="81">
        <f t="shared" si="18"/>
        <v>76.799999999999955</v>
      </c>
      <c r="Y151" s="103" t="str">
        <f>IF(OR('MAPAS DE RIESGOS INHER Y RESID'!$G$18='MATRIZ DE RIESGOS DE SST'!X151,X151&lt;'MAPAS DE RIESGOS INHER Y RESID'!$G$16+1),'MAPAS DE RIESGOS INHER Y RESID'!$M$19,IF(OR('MAPAS DE RIESGOS INHER Y RESID'!$H$17='MATRIZ DE RIESGOS DE SST'!X151,X151&lt;'MAPAS DE RIESGOS INHER Y RESID'!$I$18+1),'MAPAS DE RIESGOS INHER Y RESID'!$M$18,IF(OR('MAPAS DE RIESGOS INHER Y RESID'!$I$17='MATRIZ DE RIESGOS DE SST'!X151,X151&lt;'MAPAS DE RIESGOS INHER Y RESID'!$J$17+1),'MAPAS DE RIESGOS INHER Y RESID'!$M$17,'MAPAS DE RIESGOS INHER Y RESID'!$M$16)))</f>
        <v>MODERADO</v>
      </c>
      <c r="Z151" s="70" t="str">
        <f>VLOOKUP('MATRIZ DE RIESGOS DE SST'!Y151,'TABLA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2" spans="1:26" ht="234">
      <c r="A152" s="114"/>
      <c r="B152" s="117"/>
      <c r="C152" s="117"/>
      <c r="D152" s="117"/>
      <c r="E152" s="117"/>
      <c r="F152" s="117"/>
      <c r="G152" s="117"/>
      <c r="H152" s="114"/>
      <c r="I152" s="106" t="s">
        <v>89</v>
      </c>
      <c r="J152" s="106" t="s">
        <v>224</v>
      </c>
      <c r="K152" s="106" t="s">
        <v>403</v>
      </c>
      <c r="L152" s="85" t="s">
        <v>78</v>
      </c>
      <c r="M152" s="110">
        <f>VLOOKUP('MATRIZ DE RIESGOS DE SST'!L152,'MAPAS DE RIESGOS INHER Y RESID'!$E$3:$F$7,2,FALSE)</f>
        <v>3</v>
      </c>
      <c r="N152" s="85" t="s">
        <v>86</v>
      </c>
      <c r="O152" s="111">
        <f>VLOOKUP('MATRIZ DE RIESGOS DE SST'!N152,'MAPAS DE RIESGOS INHER Y RESID'!$O$3:$P$7,2,FALSE)</f>
        <v>16</v>
      </c>
      <c r="P152" s="111">
        <f t="shared" ref="P152:P157" si="19">+M152*O152</f>
        <v>48</v>
      </c>
      <c r="Q152" s="85" t="str">
        <f>IF(OR('MAPAS DE RIESGOS INHER Y RESID'!$G$7='MATRIZ DE RIESGOS DE SST'!P152,P152&lt;'MAPAS DE RIESGOS INHER Y RESID'!$G$3+1),'MAPAS DE RIESGOS INHER Y RESID'!$M$6,IF(OR('MAPAS DE RIESGOS INHER Y RESID'!$H$5='MATRIZ DE RIESGOS DE SST'!P152,P152&lt;'MAPAS DE RIESGOS INHER Y RESID'!$I$5+1),'MAPAS DE RIESGOS INHER Y RESID'!$M$5,IF(OR('MAPAS DE RIESGOS INHER Y RESID'!$I$4='MATRIZ DE RIESGOS DE SST'!P152,P152&lt;'MAPAS DE RIESGOS INHER Y RESID'!$J$4+1),'MAPAS DE RIESGOS INHER Y RESID'!$M$4,'MAPAS DE RIESGOS INHER Y RESID'!$M$3)))</f>
        <v>MODERADO</v>
      </c>
      <c r="R152" s="102"/>
      <c r="S152" s="101"/>
      <c r="T152" s="70" t="s">
        <v>330</v>
      </c>
      <c r="U152" s="101" t="s">
        <v>323</v>
      </c>
      <c r="V152" s="85" t="s">
        <v>47</v>
      </c>
      <c r="W152" s="80">
        <f>VLOOKUP(V152,'MAPAS DE RIESGOS INHER Y RESID'!$E$16:$F$18,2,FALSE)</f>
        <v>0.9</v>
      </c>
      <c r="X152" s="81">
        <f t="shared" si="18"/>
        <v>4.7999999999999972</v>
      </c>
      <c r="Y152" s="103" t="str">
        <f>IF(OR('MAPAS DE RIESGOS INHER Y RESID'!$G$18='MATRIZ DE RIESGOS DE SST'!X152,X152&lt;'MAPAS DE RIESGOS INHER Y RESID'!$G$16+1),'MAPAS DE RIESGOS INHER Y RESID'!$M$19,IF(OR('MAPAS DE RIESGOS INHER Y RESID'!$H$17='MATRIZ DE RIESGOS DE SST'!X152,X152&lt;'MAPAS DE RIESGOS INHER Y RESID'!$I$18+1),'MAPAS DE RIESGOS INHER Y RESID'!$M$18,IF(OR('MAPAS DE RIESGOS INHER Y RESID'!$I$17='MATRIZ DE RIESGOS DE SST'!X152,X152&lt;'MAPAS DE RIESGOS INHER Y RESID'!$J$17+1),'MAPAS DE RIESGOS INHER Y RESID'!$M$17,'MAPAS DE RIESGOS INHER Y RESID'!$M$16)))</f>
        <v>BAJO</v>
      </c>
      <c r="Z152" s="70" t="str">
        <f>VLOOKUP('MATRIZ DE RIESGOS DE SST'!Y152,'TABLA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3" spans="1:26" ht="214.5">
      <c r="A153" s="114"/>
      <c r="B153" s="117"/>
      <c r="C153" s="117"/>
      <c r="D153" s="117"/>
      <c r="E153" s="117"/>
      <c r="F153" s="117"/>
      <c r="G153" s="117"/>
      <c r="H153" s="114"/>
      <c r="I153" s="106" t="s">
        <v>93</v>
      </c>
      <c r="J153" s="106" t="s">
        <v>127</v>
      </c>
      <c r="K153" s="106" t="s">
        <v>404</v>
      </c>
      <c r="L153" s="85" t="s">
        <v>78</v>
      </c>
      <c r="M153" s="110">
        <f>VLOOKUP('MATRIZ DE RIESGOS DE SST'!L153,'MAPAS DE RIESGOS INHER Y RESID'!$E$3:$F$7,2,FALSE)</f>
        <v>3</v>
      </c>
      <c r="N153" s="85" t="s">
        <v>86</v>
      </c>
      <c r="O153" s="111">
        <f>VLOOKUP('MATRIZ DE RIESGOS DE SST'!N153,'MAPAS DE RIESGOS INHER Y RESID'!$O$3:$P$7,2,FALSE)</f>
        <v>16</v>
      </c>
      <c r="P153" s="111">
        <f t="shared" si="19"/>
        <v>48</v>
      </c>
      <c r="Q153" s="85" t="str">
        <f>IF(OR('MAPAS DE RIESGOS INHER Y RESID'!$G$7='MATRIZ DE RIESGOS DE SST'!P153,P153&lt;'MAPAS DE RIESGOS INHER Y RESID'!$G$3+1),'MAPAS DE RIESGOS INHER Y RESID'!$M$6,IF(OR('MAPAS DE RIESGOS INHER Y RESID'!$H$5='MATRIZ DE RIESGOS DE SST'!P153,P153&lt;'MAPAS DE RIESGOS INHER Y RESID'!$I$5+1),'MAPAS DE RIESGOS INHER Y RESID'!$M$5,IF(OR('MAPAS DE RIESGOS INHER Y RESID'!$I$4='MATRIZ DE RIESGOS DE SST'!P153,P153&lt;'MAPAS DE RIESGOS INHER Y RESID'!$J$4+1),'MAPAS DE RIESGOS INHER Y RESID'!$M$4,'MAPAS DE RIESGOS INHER Y RESID'!$M$3)))</f>
        <v>MODERADO</v>
      </c>
      <c r="R153" s="102"/>
      <c r="S153" s="101"/>
      <c r="T153" s="70" t="s">
        <v>330</v>
      </c>
      <c r="U153" s="101" t="s">
        <v>323</v>
      </c>
      <c r="V153" s="103" t="s">
        <v>78</v>
      </c>
      <c r="W153" s="80">
        <f>VLOOKUP(V153,'MAPAS DE RIESGOS INHER Y RESID'!$E$16:$F$18,2,FALSE)</f>
        <v>0.4</v>
      </c>
      <c r="X153" s="81">
        <f t="shared" si="18"/>
        <v>28.799999999999997</v>
      </c>
      <c r="Y153" s="103" t="str">
        <f>IF(OR('MAPAS DE RIESGOS INHER Y RESID'!$G$18='MATRIZ DE RIESGOS DE SST'!X153,X153&lt;'MAPAS DE RIESGOS INHER Y RESID'!$G$16+1),'MAPAS DE RIESGOS INHER Y RESID'!$M$19,IF(OR('MAPAS DE RIESGOS INHER Y RESID'!$H$17='MATRIZ DE RIESGOS DE SST'!X153,X153&lt;'MAPAS DE RIESGOS INHER Y RESID'!$I$18+1),'MAPAS DE RIESGOS INHER Y RESID'!$M$18,IF(OR('MAPAS DE RIESGOS INHER Y RESID'!$I$17='MATRIZ DE RIESGOS DE SST'!X153,X153&lt;'MAPAS DE RIESGOS INHER Y RESID'!$J$17+1),'MAPAS DE RIESGOS INHER Y RESID'!$M$17,'MAPAS DE RIESGOS INHER Y RESID'!$M$16)))</f>
        <v>MODERADO</v>
      </c>
      <c r="Z153" s="70" t="str">
        <f>VLOOKUP('MATRIZ DE RIESGOS DE SST'!Y153,'TABLA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4" spans="1:26" ht="234">
      <c r="A154" s="114"/>
      <c r="B154" s="117"/>
      <c r="C154" s="117"/>
      <c r="D154" s="117"/>
      <c r="E154" s="117"/>
      <c r="F154" s="117"/>
      <c r="G154" s="117"/>
      <c r="H154" s="114"/>
      <c r="I154" s="106" t="s">
        <v>165</v>
      </c>
      <c r="J154" s="106" t="s">
        <v>166</v>
      </c>
      <c r="K154" s="106" t="s">
        <v>407</v>
      </c>
      <c r="L154" s="98" t="s">
        <v>44</v>
      </c>
      <c r="M154" s="110">
        <f>VLOOKUP('MATRIZ DE RIESGOS DE SST'!L154,'MAPAS DE RIESGOS INHER Y RESID'!$E$3:$F$7,2,FALSE)</f>
        <v>2</v>
      </c>
      <c r="N154" s="98" t="s">
        <v>45</v>
      </c>
      <c r="O154" s="111">
        <f>VLOOKUP('MATRIZ DE RIESGOS DE SST'!N154,'MAPAS DE RIESGOS INHER Y RESID'!$O$3:$P$7,2,FALSE)</f>
        <v>4</v>
      </c>
      <c r="P154" s="111">
        <f t="shared" si="19"/>
        <v>8</v>
      </c>
      <c r="Q154" s="98" t="str">
        <f>IF(OR('MAPAS DE RIESGOS INHER Y RESID'!$G$7='MATRIZ DE RIESGOS DE SST'!P154,P154&lt;'MAPAS DE RIESGOS INHER Y RESID'!$G$3+1),'MAPAS DE RIESGOS INHER Y RESID'!$M$6,IF(OR('MAPAS DE RIESGOS INHER Y RESID'!$H$5='MATRIZ DE RIESGOS DE SST'!P154,P154&lt;'MAPAS DE RIESGOS INHER Y RESID'!$I$5+1),'MAPAS DE RIESGOS INHER Y RESID'!$M$5,IF(OR('MAPAS DE RIESGOS INHER Y RESID'!$I$4='MATRIZ DE RIESGOS DE SST'!P154,P154&lt;'MAPAS DE RIESGOS INHER Y RESID'!$J$4+1),'MAPAS DE RIESGOS INHER Y RESID'!$M$4,'MAPAS DE RIESGOS INHER Y RESID'!$M$3)))</f>
        <v>BAJO</v>
      </c>
      <c r="R154" s="84"/>
      <c r="S154" s="102"/>
      <c r="T154" s="70" t="s">
        <v>333</v>
      </c>
      <c r="U154" s="101" t="s">
        <v>334</v>
      </c>
      <c r="V154" s="103" t="s">
        <v>78</v>
      </c>
      <c r="W154" s="80">
        <f>VLOOKUP(V154,'MAPAS DE RIESGOS INHER Y RESID'!$E$16:$F$18,2,FALSE)</f>
        <v>0.4</v>
      </c>
      <c r="X154" s="81">
        <f t="shared" si="18"/>
        <v>4.8</v>
      </c>
      <c r="Y154" s="103" t="str">
        <f>IF(OR('MAPAS DE RIESGOS INHER Y RESID'!$G$18='MATRIZ DE RIESGOS DE SST'!X154,X154&lt;'MAPAS DE RIESGOS INHER Y RESID'!$G$16+1),'MAPAS DE RIESGOS INHER Y RESID'!$M$19,IF(OR('MAPAS DE RIESGOS INHER Y RESID'!$H$17='MATRIZ DE RIESGOS DE SST'!X154,X154&lt;'MAPAS DE RIESGOS INHER Y RESID'!$I$18+1),'MAPAS DE RIESGOS INHER Y RESID'!$M$18,IF(OR('MAPAS DE RIESGOS INHER Y RESID'!$I$17='MATRIZ DE RIESGOS DE SST'!X154,X154&lt;'MAPAS DE RIESGOS INHER Y RESID'!$J$17+1),'MAPAS DE RIESGOS INHER Y RESID'!$M$17,'MAPAS DE RIESGOS INHER Y RESID'!$M$16)))</f>
        <v>BAJO</v>
      </c>
      <c r="Z154" s="70" t="str">
        <f>VLOOKUP('MATRIZ DE RIESGOS DE SST'!Y154,'TABLA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5" spans="1:26" ht="175.5">
      <c r="A155" s="115"/>
      <c r="B155" s="118"/>
      <c r="C155" s="118"/>
      <c r="D155" s="118"/>
      <c r="E155" s="118"/>
      <c r="F155" s="118"/>
      <c r="G155" s="118"/>
      <c r="H155" s="115"/>
      <c r="I155" s="106" t="s">
        <v>132</v>
      </c>
      <c r="J155" s="106" t="s">
        <v>409</v>
      </c>
      <c r="K155" s="106" t="s">
        <v>134</v>
      </c>
      <c r="L155" s="93" t="s">
        <v>78</v>
      </c>
      <c r="M155" s="110">
        <f>VLOOKUP('MATRIZ DE RIESGOS DE SST'!L155,'MAPAS DE RIESGOS INHER Y RESID'!$E$3:$F$7,2,FALSE)</f>
        <v>3</v>
      </c>
      <c r="N155" s="93" t="s">
        <v>86</v>
      </c>
      <c r="O155" s="111">
        <f>VLOOKUP('MATRIZ DE RIESGOS DE SST'!N155,'MAPAS DE RIESGOS INHER Y RESID'!$O$3:$P$7,2,FALSE)</f>
        <v>16</v>
      </c>
      <c r="P155" s="111">
        <f t="shared" si="19"/>
        <v>48</v>
      </c>
      <c r="Q155" s="93" t="str">
        <f>IF(OR('MAPAS DE RIESGOS INHER Y RESID'!$G$7='MATRIZ DE RIESGOS DE SST'!P155,P155&lt;'MAPAS DE RIESGOS INHER Y RESID'!$G$3+1),'MAPAS DE RIESGOS INHER Y RESID'!$M$6,IF(OR('MAPAS DE RIESGOS INHER Y RESID'!$H$5='MATRIZ DE RIESGOS DE SST'!P155,P155&lt;'MAPAS DE RIESGOS INHER Y RESID'!$I$5+1),'MAPAS DE RIESGOS INHER Y RESID'!$M$5,IF(OR('MAPAS DE RIESGOS INHER Y RESID'!$I$4='MATRIZ DE RIESGOS DE SST'!P155,P155&lt;'MAPAS DE RIESGOS INHER Y RESID'!$J$4+1),'MAPAS DE RIESGOS INHER Y RESID'!$M$4,'MAPAS DE RIESGOS INHER Y RESID'!$M$3)))</f>
        <v>MODERADO</v>
      </c>
      <c r="R155" s="102"/>
      <c r="S155" s="102"/>
      <c r="T155" s="84" t="s">
        <v>327</v>
      </c>
      <c r="U155" s="84" t="s">
        <v>328</v>
      </c>
      <c r="V155" s="103" t="s">
        <v>78</v>
      </c>
      <c r="W155" s="80">
        <f>VLOOKUP(V155,'MAPAS DE RIESGOS INHER Y RESID'!$E$16:$F$18,2,FALSE)</f>
        <v>0.4</v>
      </c>
      <c r="X155" s="81">
        <f t="shared" si="18"/>
        <v>28.799999999999997</v>
      </c>
      <c r="Y155" s="103" t="str">
        <f>IF(OR('MAPAS DE RIESGOS INHER Y RESID'!$G$18='MATRIZ DE RIESGOS DE SST'!X155,X155&lt;'MAPAS DE RIESGOS INHER Y RESID'!$G$16+1),'MAPAS DE RIESGOS INHER Y RESID'!$M$19,IF(OR('MAPAS DE RIESGOS INHER Y RESID'!$H$17='MATRIZ DE RIESGOS DE SST'!X155,X155&lt;'MAPAS DE RIESGOS INHER Y RESID'!$I$18+1),'MAPAS DE RIESGOS INHER Y RESID'!$M$18,IF(OR('MAPAS DE RIESGOS INHER Y RESID'!$I$17='MATRIZ DE RIESGOS DE SST'!X155,X155&lt;'MAPAS DE RIESGOS INHER Y RESID'!$J$17+1),'MAPAS DE RIESGOS INHER Y RESID'!$M$17,'MAPAS DE RIESGOS INHER Y RESID'!$M$16)))</f>
        <v>MODERADO</v>
      </c>
      <c r="Z155" s="70" t="str">
        <f>VLOOKUP('MATRIZ DE RIESGOS DE SST'!Y155,'TABLA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6" spans="1:26" ht="234">
      <c r="A156" s="113" t="s">
        <v>359</v>
      </c>
      <c r="B156" s="116"/>
      <c r="C156" s="116" t="s">
        <v>40</v>
      </c>
      <c r="D156" s="116" t="s">
        <v>40</v>
      </c>
      <c r="E156" s="116"/>
      <c r="F156" s="116"/>
      <c r="G156" s="116"/>
      <c r="H156" s="116" t="s">
        <v>356</v>
      </c>
      <c r="I156" s="106" t="s">
        <v>68</v>
      </c>
      <c r="J156" s="106" t="s">
        <v>69</v>
      </c>
      <c r="K156" s="106" t="s">
        <v>70</v>
      </c>
      <c r="L156" s="98" t="s">
        <v>78</v>
      </c>
      <c r="M156" s="110">
        <f>VLOOKUP('MATRIZ DE RIESGOS DE SST'!L156,'MAPAS DE RIESGOS INHER Y RESID'!$E$3:$F$7,2,FALSE)</f>
        <v>3</v>
      </c>
      <c r="N156" s="98" t="s">
        <v>86</v>
      </c>
      <c r="O156" s="111">
        <f>VLOOKUP('MATRIZ DE RIESGOS DE SST'!N156,'MAPAS DE RIESGOS INHER Y RESID'!$O$3:$P$7,2,FALSE)</f>
        <v>16</v>
      </c>
      <c r="P156" s="111">
        <f t="shared" si="19"/>
        <v>48</v>
      </c>
      <c r="Q156" s="98" t="str">
        <f>IF(OR('MAPAS DE RIESGOS INHER Y RESID'!$G$7='MATRIZ DE RIESGOS DE SST'!P156,P156&lt;'MAPAS DE RIESGOS INHER Y RESID'!$G$3+1),'MAPAS DE RIESGOS INHER Y RESID'!$M$6,IF(OR('MAPAS DE RIESGOS INHER Y RESID'!$H$5='MATRIZ DE RIESGOS DE SST'!P156,P156&lt;'MAPAS DE RIESGOS INHER Y RESID'!$I$5+1),'MAPAS DE RIESGOS INHER Y RESID'!$M$5,IF(OR('MAPAS DE RIESGOS INHER Y RESID'!$I$4='MATRIZ DE RIESGOS DE SST'!P156,P156&lt;'MAPAS DE RIESGOS INHER Y RESID'!$J$4+1),'MAPAS DE RIESGOS INHER Y RESID'!$M$4,'MAPAS DE RIESGOS INHER Y RESID'!$M$3)))</f>
        <v>MODERADO</v>
      </c>
      <c r="R156" s="102"/>
      <c r="S156" s="101" t="s">
        <v>71</v>
      </c>
      <c r="T156" s="84" t="s">
        <v>72</v>
      </c>
      <c r="U156" s="84" t="s">
        <v>73</v>
      </c>
      <c r="V156" s="88" t="s">
        <v>47</v>
      </c>
      <c r="W156" s="80">
        <f>VLOOKUP(V156,'MAPAS DE RIESGOS INHER Y RESID'!$E$16:$F$18,2,FALSE)</f>
        <v>0.9</v>
      </c>
      <c r="X156" s="81">
        <f>P156-(P156*W156)</f>
        <v>4.7999999999999972</v>
      </c>
      <c r="Y156" s="88" t="str">
        <f>IF(OR('MAPAS DE RIESGOS INHER Y RESID'!$G$18='MATRIZ DE RIESGOS DE SST'!X156,X156&lt;'MAPAS DE RIESGOS INHER Y RESID'!$G$16+1),'MAPAS DE RIESGOS INHER Y RESID'!$M$19,IF(OR('MAPAS DE RIESGOS INHER Y RESID'!$H$17='MATRIZ DE RIESGOS DE SST'!X156,X156&lt;'MAPAS DE RIESGOS INHER Y RESID'!$I$18+1),'MAPAS DE RIESGOS INHER Y RESID'!$M$18,IF(OR('MAPAS DE RIESGOS INHER Y RESID'!$I$17='MATRIZ DE RIESGOS DE SST'!X156,X156&lt;'MAPAS DE RIESGOS INHER Y RESID'!$J$17+1),'MAPAS DE RIESGOS INHER Y RESID'!$M$17,'MAPAS DE RIESGOS INHER Y RESID'!$M$16)))</f>
        <v>BAJO</v>
      </c>
      <c r="Z156" s="70" t="str">
        <f>VLOOKUP('MATRIZ DE RIESGOS DE SST'!Y156,'TABLA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7" spans="1:26" ht="175.5">
      <c r="A157" s="114"/>
      <c r="B157" s="117"/>
      <c r="C157" s="117"/>
      <c r="D157" s="117"/>
      <c r="E157" s="117"/>
      <c r="F157" s="117"/>
      <c r="G157" s="117"/>
      <c r="H157" s="117"/>
      <c r="I157" s="106" t="s">
        <v>114</v>
      </c>
      <c r="J157" s="106" t="s">
        <v>381</v>
      </c>
      <c r="K157" s="106" t="s">
        <v>382</v>
      </c>
      <c r="L157" s="93" t="s">
        <v>78</v>
      </c>
      <c r="M157" s="110">
        <f>VLOOKUP('MATRIZ DE RIESGOS DE SST'!L157,'MAPAS DE RIESGOS INHER Y RESID'!$E$3:$F$7,2,FALSE)</f>
        <v>3</v>
      </c>
      <c r="N157" s="93" t="s">
        <v>86</v>
      </c>
      <c r="O157" s="111">
        <f>VLOOKUP('MATRIZ DE RIESGOS DE SST'!N157,'MAPAS DE RIESGOS INHER Y RESID'!$O$3:$P$7,2,FALSE)</f>
        <v>16</v>
      </c>
      <c r="P157" s="111">
        <f t="shared" si="19"/>
        <v>48</v>
      </c>
      <c r="Q157" s="93" t="str">
        <f>IF(OR('MAPAS DE RIESGOS INHER Y RESID'!$G$7='MATRIZ DE RIESGOS DE SST'!P157,P157&lt;'MAPAS DE RIESGOS INHER Y RESID'!$G$3+1),'MAPAS DE RIESGOS INHER Y RESID'!$M$6,IF(OR('MAPAS DE RIESGOS INHER Y RESID'!$H$5='MATRIZ DE RIESGOS DE SST'!P157,P157&lt;'MAPAS DE RIESGOS INHER Y RESID'!$I$5+1),'MAPAS DE RIESGOS INHER Y RESID'!$M$5,IF(OR('MAPAS DE RIESGOS INHER Y RESID'!$I$4='MATRIZ DE RIESGOS DE SST'!P157,P157&lt;'MAPAS DE RIESGOS INHER Y RESID'!$J$4+1),'MAPAS DE RIESGOS INHER Y RESID'!$M$4,'MAPAS DE RIESGOS INHER Y RESID'!$M$3)))</f>
        <v>MODERADO</v>
      </c>
      <c r="R157" s="102"/>
      <c r="S157" s="102"/>
      <c r="T157" s="84" t="s">
        <v>329</v>
      </c>
      <c r="U157" s="84" t="s">
        <v>349</v>
      </c>
      <c r="V157" s="88" t="s">
        <v>78</v>
      </c>
      <c r="W157" s="80">
        <f>VLOOKUP(V157,'MAPAS DE RIESGOS INHER Y RESID'!$E$16:$F$18,2,FALSE)</f>
        <v>0.4</v>
      </c>
      <c r="X157" s="81">
        <f t="shared" ref="X157:X168" si="20">P157-(P157*W157)</f>
        <v>28.799999999999997</v>
      </c>
      <c r="Y157" s="88" t="str">
        <f>IF(OR('MAPAS DE RIESGOS INHER Y RESID'!$G$18='MATRIZ DE RIESGOS DE SST'!X157,X157&lt;'MAPAS DE RIESGOS INHER Y RESID'!$G$16+1),'MAPAS DE RIESGOS INHER Y RESID'!$M$19,IF(OR('MAPAS DE RIESGOS INHER Y RESID'!$H$17='MATRIZ DE RIESGOS DE SST'!X157,X157&lt;'MAPAS DE RIESGOS INHER Y RESID'!$I$18+1),'MAPAS DE RIESGOS INHER Y RESID'!$M$18,IF(OR('MAPAS DE RIESGOS INHER Y RESID'!$I$17='MATRIZ DE RIESGOS DE SST'!X157,X157&lt;'MAPAS DE RIESGOS INHER Y RESID'!$J$17+1),'MAPAS DE RIESGOS INHER Y RESID'!$M$17,'MAPAS DE RIESGOS INHER Y RESID'!$M$16)))</f>
        <v>MODERADO</v>
      </c>
      <c r="Z157" s="70" t="str">
        <f>VLOOKUP('MATRIZ DE RIESGOS DE SST'!Y157,'TABLA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8" spans="1:26" ht="234">
      <c r="A158" s="114"/>
      <c r="B158" s="117"/>
      <c r="C158" s="117"/>
      <c r="D158" s="117"/>
      <c r="E158" s="117"/>
      <c r="F158" s="117"/>
      <c r="G158" s="117"/>
      <c r="H158" s="117"/>
      <c r="I158" s="106" t="s">
        <v>117</v>
      </c>
      <c r="J158" s="106" t="s">
        <v>118</v>
      </c>
      <c r="K158" s="106" t="s">
        <v>376</v>
      </c>
      <c r="L158" s="88" t="s">
        <v>44</v>
      </c>
      <c r="M158" s="110">
        <f>VLOOKUP('MATRIZ DE RIESGOS DE SST'!L158,'MAPAS DE RIESGOS INHER Y RESID'!$E$3:$F$7,2,FALSE)</f>
        <v>2</v>
      </c>
      <c r="N158" s="88" t="s">
        <v>45</v>
      </c>
      <c r="O158" s="111">
        <f>VLOOKUP('MATRIZ DE RIESGOS DE SST'!N158,'MAPAS DE RIESGOS INHER Y RESID'!$O$3:$P$7,2,FALSE)</f>
        <v>4</v>
      </c>
      <c r="P158" s="111">
        <f t="shared" ref="P158:P170" si="21">+M158*O158</f>
        <v>8</v>
      </c>
      <c r="Q158" s="88" t="str">
        <f>IF(OR('MAPAS DE RIESGOS INHER Y RESID'!$G$7='MATRIZ DE RIESGOS DE SST'!P158,P158&lt;'MAPAS DE RIESGOS INHER Y RESID'!$G$3+1),'MAPAS DE RIESGOS INHER Y RESID'!$M$6,IF(OR('MAPAS DE RIESGOS INHER Y RESID'!$H$5='MATRIZ DE RIESGOS DE SST'!P158,P158&lt;'MAPAS DE RIESGOS INHER Y RESID'!$I$5+1),'MAPAS DE RIESGOS INHER Y RESID'!$M$5,IF(OR('MAPAS DE RIESGOS INHER Y RESID'!$I$4='MATRIZ DE RIESGOS DE SST'!P158,P158&lt;'MAPAS DE RIESGOS INHER Y RESID'!$J$4+1),'MAPAS DE RIESGOS INHER Y RESID'!$M$4,'MAPAS DE RIESGOS INHER Y RESID'!$M$3)))</f>
        <v>BAJO</v>
      </c>
      <c r="R158" s="102"/>
      <c r="S158" s="102"/>
      <c r="T158" s="102"/>
      <c r="U158" s="84" t="s">
        <v>318</v>
      </c>
      <c r="V158" s="88" t="s">
        <v>78</v>
      </c>
      <c r="W158" s="80">
        <f>VLOOKUP(V158,'MAPAS DE RIESGOS INHER Y RESID'!$E$16:$F$18,2,FALSE)</f>
        <v>0.4</v>
      </c>
      <c r="X158" s="81">
        <f t="shared" si="20"/>
        <v>4.8</v>
      </c>
      <c r="Y158" s="88" t="str">
        <f>IF(OR('MAPAS DE RIESGOS INHER Y RESID'!$G$18='MATRIZ DE RIESGOS DE SST'!X158,X158&lt;'MAPAS DE RIESGOS INHER Y RESID'!$G$16+1),'MAPAS DE RIESGOS INHER Y RESID'!$M$19,IF(OR('MAPAS DE RIESGOS INHER Y RESID'!$H$17='MATRIZ DE RIESGOS DE SST'!X158,X158&lt;'MAPAS DE RIESGOS INHER Y RESID'!$I$18+1),'MAPAS DE RIESGOS INHER Y RESID'!$M$18,IF(OR('MAPAS DE RIESGOS INHER Y RESID'!$I$17='MATRIZ DE RIESGOS DE SST'!X158,X158&lt;'MAPAS DE RIESGOS INHER Y RESID'!$J$17+1),'MAPAS DE RIESGOS INHER Y RESID'!$M$17,'MAPAS DE RIESGOS INHER Y RESID'!$M$16)))</f>
        <v>BAJO</v>
      </c>
      <c r="Z158" s="70" t="str">
        <f>VLOOKUP('MATRIZ DE RIESGOS DE SST'!Y158,'TABLA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9" spans="1:26" ht="234">
      <c r="A159" s="114"/>
      <c r="B159" s="117"/>
      <c r="C159" s="117"/>
      <c r="D159" s="117"/>
      <c r="E159" s="117"/>
      <c r="F159" s="117"/>
      <c r="G159" s="117"/>
      <c r="H159" s="117"/>
      <c r="I159" s="106" t="s">
        <v>120</v>
      </c>
      <c r="J159" s="106" t="s">
        <v>118</v>
      </c>
      <c r="K159" s="106" t="s">
        <v>376</v>
      </c>
      <c r="L159" s="88" t="s">
        <v>44</v>
      </c>
      <c r="M159" s="110">
        <f>VLOOKUP('MATRIZ DE RIESGOS DE SST'!L159,'MAPAS DE RIESGOS INHER Y RESID'!$E$3:$F$7,2,FALSE)</f>
        <v>2</v>
      </c>
      <c r="N159" s="88" t="s">
        <v>45</v>
      </c>
      <c r="O159" s="111">
        <f>VLOOKUP('MATRIZ DE RIESGOS DE SST'!N159,'MAPAS DE RIESGOS INHER Y RESID'!$O$3:$P$7,2,FALSE)</f>
        <v>4</v>
      </c>
      <c r="P159" s="111">
        <f t="shared" si="21"/>
        <v>8</v>
      </c>
      <c r="Q159" s="88" t="str">
        <f>IF(OR('MAPAS DE RIESGOS INHER Y RESID'!$G$7='MATRIZ DE RIESGOS DE SST'!P159,P159&lt;'MAPAS DE RIESGOS INHER Y RESID'!$G$3+1),'MAPAS DE RIESGOS INHER Y RESID'!$M$6,IF(OR('MAPAS DE RIESGOS INHER Y RESID'!$H$5='MATRIZ DE RIESGOS DE SST'!P159,P159&lt;'MAPAS DE RIESGOS INHER Y RESID'!$I$5+1),'MAPAS DE RIESGOS INHER Y RESID'!$M$5,IF(OR('MAPAS DE RIESGOS INHER Y RESID'!$I$4='MATRIZ DE RIESGOS DE SST'!P159,P159&lt;'MAPAS DE RIESGOS INHER Y RESID'!$J$4+1),'MAPAS DE RIESGOS INHER Y RESID'!$M$4,'MAPAS DE RIESGOS INHER Y RESID'!$M$3)))</f>
        <v>BAJO</v>
      </c>
      <c r="R159" s="102"/>
      <c r="S159" s="102"/>
      <c r="T159" s="102"/>
      <c r="U159" s="84" t="s">
        <v>318</v>
      </c>
      <c r="V159" s="88" t="s">
        <v>78</v>
      </c>
      <c r="W159" s="80">
        <f>VLOOKUP(V159,'MAPAS DE RIESGOS INHER Y RESID'!$E$16:$F$18,2,FALSE)</f>
        <v>0.4</v>
      </c>
      <c r="X159" s="81">
        <f t="shared" si="20"/>
        <v>4.8</v>
      </c>
      <c r="Y159" s="88" t="str">
        <f>IF(OR('MAPAS DE RIESGOS INHER Y RESID'!$G$18='MATRIZ DE RIESGOS DE SST'!X159,X159&lt;'MAPAS DE RIESGOS INHER Y RESID'!$G$16+1),'MAPAS DE RIESGOS INHER Y RESID'!$M$19,IF(OR('MAPAS DE RIESGOS INHER Y RESID'!$H$17='MATRIZ DE RIESGOS DE SST'!X159,X159&lt;'MAPAS DE RIESGOS INHER Y RESID'!$I$18+1),'MAPAS DE RIESGOS INHER Y RESID'!$M$18,IF(OR('MAPAS DE RIESGOS INHER Y RESID'!$I$17='MATRIZ DE RIESGOS DE SST'!X159,X159&lt;'MAPAS DE RIESGOS INHER Y RESID'!$J$17+1),'MAPAS DE RIESGOS INHER Y RESID'!$M$17,'MAPAS DE RIESGOS INHER Y RESID'!$M$16)))</f>
        <v>BAJO</v>
      </c>
      <c r="Z159" s="70" t="str">
        <f>VLOOKUP('MATRIZ DE RIESGOS DE SST'!Y159,'TABLA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0" spans="1:26" ht="234">
      <c r="A160" s="114"/>
      <c r="B160" s="117"/>
      <c r="C160" s="117"/>
      <c r="D160" s="117"/>
      <c r="E160" s="117"/>
      <c r="F160" s="117"/>
      <c r="G160" s="117"/>
      <c r="H160" s="117"/>
      <c r="I160" s="106" t="s">
        <v>53</v>
      </c>
      <c r="J160" s="106" t="s">
        <v>156</v>
      </c>
      <c r="K160" s="70" t="s">
        <v>388</v>
      </c>
      <c r="L160" s="88" t="s">
        <v>44</v>
      </c>
      <c r="M160" s="110">
        <f>VLOOKUP('MATRIZ DE RIESGOS DE SST'!L160,'MAPAS DE RIESGOS INHER Y RESID'!$E$3:$F$7,2,FALSE)</f>
        <v>2</v>
      </c>
      <c r="N160" s="88" t="s">
        <v>45</v>
      </c>
      <c r="O160" s="111">
        <f>VLOOKUP('MATRIZ DE RIESGOS DE SST'!N160,'MAPAS DE RIESGOS INHER Y RESID'!$O$3:$P$7,2,FALSE)</f>
        <v>4</v>
      </c>
      <c r="P160" s="111">
        <f t="shared" si="21"/>
        <v>8</v>
      </c>
      <c r="Q160" s="88" t="str">
        <f>IF(OR('MAPAS DE RIESGOS INHER Y RESID'!$G$7='MATRIZ DE RIESGOS DE SST'!P160,P160&lt;'MAPAS DE RIESGOS INHER Y RESID'!$G$3+1),'MAPAS DE RIESGOS INHER Y RESID'!$M$6,IF(OR('MAPAS DE RIESGOS INHER Y RESID'!$H$5='MATRIZ DE RIESGOS DE SST'!P160,P160&lt;'MAPAS DE RIESGOS INHER Y RESID'!$I$5+1),'MAPAS DE RIESGOS INHER Y RESID'!$M$5,IF(OR('MAPAS DE RIESGOS INHER Y RESID'!$I$4='MATRIZ DE RIESGOS DE SST'!P160,P160&lt;'MAPAS DE RIESGOS INHER Y RESID'!$J$4+1),'MAPAS DE RIESGOS INHER Y RESID'!$M$4,'MAPAS DE RIESGOS INHER Y RESID'!$M$3)))</f>
        <v>BAJO</v>
      </c>
      <c r="R160" s="102"/>
      <c r="S160" s="102"/>
      <c r="T160" s="84" t="s">
        <v>319</v>
      </c>
      <c r="U160" s="84" t="s">
        <v>335</v>
      </c>
      <c r="V160" s="88" t="s">
        <v>78</v>
      </c>
      <c r="W160" s="80">
        <f>VLOOKUP(V160,'MAPAS DE RIESGOS INHER Y RESID'!$E$16:$F$18,2,FALSE)</f>
        <v>0.4</v>
      </c>
      <c r="X160" s="81">
        <f t="shared" si="20"/>
        <v>4.8</v>
      </c>
      <c r="Y160" s="88" t="str">
        <f>IF(OR('MAPAS DE RIESGOS INHER Y RESID'!$G$18='MATRIZ DE RIESGOS DE SST'!X160,X160&lt;'MAPAS DE RIESGOS INHER Y RESID'!$G$16+1),'MAPAS DE RIESGOS INHER Y RESID'!$M$19,IF(OR('MAPAS DE RIESGOS INHER Y RESID'!$H$17='MATRIZ DE RIESGOS DE SST'!X160,X160&lt;'MAPAS DE RIESGOS INHER Y RESID'!$I$18+1),'MAPAS DE RIESGOS INHER Y RESID'!$M$18,IF(OR('MAPAS DE RIESGOS INHER Y RESID'!$I$17='MATRIZ DE RIESGOS DE SST'!X160,X160&lt;'MAPAS DE RIESGOS INHER Y RESID'!$J$17+1),'MAPAS DE RIESGOS INHER Y RESID'!$M$17,'MAPAS DE RIESGOS INHER Y RESID'!$M$16)))</f>
        <v>BAJO</v>
      </c>
      <c r="Z160" s="70" t="str">
        <f>VLOOKUP('MATRIZ DE RIESGOS DE SST'!Y160,'TABLA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1" spans="1:26" ht="102.75" customHeight="1">
      <c r="A161" s="114"/>
      <c r="B161" s="117"/>
      <c r="C161" s="117"/>
      <c r="D161" s="117"/>
      <c r="E161" s="117"/>
      <c r="F161" s="117"/>
      <c r="G161" s="117"/>
      <c r="H161" s="117"/>
      <c r="I161" s="106" t="s">
        <v>385</v>
      </c>
      <c r="J161" s="106" t="s">
        <v>122</v>
      </c>
      <c r="K161" s="106" t="s">
        <v>384</v>
      </c>
      <c r="L161" s="98" t="s">
        <v>78</v>
      </c>
      <c r="M161" s="110">
        <f>VLOOKUP('MATRIZ DE RIESGOS DE SST'!L161,'MAPAS DE RIESGOS INHER Y RESID'!$E$3:$F$7,2,FALSE)</f>
        <v>3</v>
      </c>
      <c r="N161" s="98" t="s">
        <v>86</v>
      </c>
      <c r="O161" s="111">
        <f>VLOOKUP('MATRIZ DE RIESGOS DE SST'!N161,'MAPAS DE RIESGOS INHER Y RESID'!$O$3:$P$7,2,FALSE)</f>
        <v>16</v>
      </c>
      <c r="P161" s="111">
        <f t="shared" si="21"/>
        <v>48</v>
      </c>
      <c r="Q161" s="98" t="str">
        <f>IF(OR('MAPAS DE RIESGOS INHER Y RESID'!$G$7='MATRIZ DE RIESGOS DE SST'!P161,P161&lt;'MAPAS DE RIESGOS INHER Y RESID'!$G$3+1),'MAPAS DE RIESGOS INHER Y RESID'!$M$6,IF(OR('MAPAS DE RIESGOS INHER Y RESID'!$H$5='MATRIZ DE RIESGOS DE SST'!P161,P161&lt;'MAPAS DE RIESGOS INHER Y RESID'!$I$5+1),'MAPAS DE RIESGOS INHER Y RESID'!$M$5,IF(OR('MAPAS DE RIESGOS INHER Y RESID'!$I$4='MATRIZ DE RIESGOS DE SST'!P161,P161&lt;'MAPAS DE RIESGOS INHER Y RESID'!$J$4+1),'MAPAS DE RIESGOS INHER Y RESID'!$M$4,'MAPAS DE RIESGOS INHER Y RESID'!$M$3)))</f>
        <v>MODERADO</v>
      </c>
      <c r="R161" s="102"/>
      <c r="S161" s="102"/>
      <c r="T161" s="101" t="s">
        <v>320</v>
      </c>
      <c r="U161" s="84"/>
      <c r="V161" s="98" t="s">
        <v>47</v>
      </c>
      <c r="W161" s="80">
        <f>VLOOKUP(V161,'MAPAS DE RIESGOS INHER Y RESID'!$E$16:$F$18,2,FALSE)</f>
        <v>0.9</v>
      </c>
      <c r="X161" s="81">
        <f>P161-(W161*P161)</f>
        <v>4.7999999999999972</v>
      </c>
      <c r="Y161" s="98" t="str">
        <f>IF(OR('MAPAS DE RIESGOS INHER Y RESID'!$G$18='MATRIZ DE RIESGOS DE SST'!X161,X161&lt;'MAPAS DE RIESGOS INHER Y RESID'!$G$16+1),'MAPAS DE RIESGOS INHER Y RESID'!$M$19,IF(OR('MAPAS DE RIESGOS INHER Y RESID'!$H$17='MATRIZ DE RIESGOS DE SST'!X161,X161&lt;'MAPAS DE RIESGOS INHER Y RESID'!$I$18+1),'MAPAS DE RIESGOS INHER Y RESID'!$M$18,IF(OR('MAPAS DE RIESGOS INHER Y RESID'!$I$17='MATRIZ DE RIESGOS DE SST'!X161,X161&lt;'MAPAS DE RIESGOS INHER Y RESID'!$J$17+1),'MAPAS DE RIESGOS INHER Y RESID'!$M$17,'MAPAS DE RIESGOS INHER Y RESID'!$M$16)))</f>
        <v>BAJO</v>
      </c>
      <c r="Z161" s="70" t="str">
        <f>VLOOKUP('MATRIZ DE RIESGOS DE SST'!Y161,'TABLA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2" spans="1:26" ht="175.5">
      <c r="A162" s="114"/>
      <c r="B162" s="117"/>
      <c r="C162" s="117"/>
      <c r="D162" s="117"/>
      <c r="E162" s="117"/>
      <c r="F162" s="117"/>
      <c r="G162" s="117"/>
      <c r="H162" s="117"/>
      <c r="I162" s="106" t="s">
        <v>63</v>
      </c>
      <c r="J162" s="106" t="s">
        <v>139</v>
      </c>
      <c r="K162" s="106" t="s">
        <v>392</v>
      </c>
      <c r="L162" s="96" t="s">
        <v>44</v>
      </c>
      <c r="M162" s="110">
        <f>VLOOKUP('MATRIZ DE RIESGOS DE SST'!L162,'MAPAS DE RIESGOS INHER Y RESID'!$E$3:$F$7,2,FALSE)</f>
        <v>2</v>
      </c>
      <c r="N162" s="85" t="s">
        <v>86</v>
      </c>
      <c r="O162" s="111">
        <f>VLOOKUP('MATRIZ DE RIESGOS DE SST'!N162,'MAPAS DE RIESGOS INHER Y RESID'!$O$3:$P$7,2,FALSE)</f>
        <v>16</v>
      </c>
      <c r="P162" s="111">
        <f t="shared" si="21"/>
        <v>32</v>
      </c>
      <c r="Q162" s="96" t="str">
        <f>IF(OR('MAPAS DE RIESGOS INHER Y RESID'!$G$7='MATRIZ DE RIESGOS DE SST'!P162,P162&lt;'MAPAS DE RIESGOS INHER Y RESID'!$G$3+1),'MAPAS DE RIESGOS INHER Y RESID'!$M$6,IF(OR('MAPAS DE RIESGOS INHER Y RESID'!$H$5='MATRIZ DE RIESGOS DE SST'!P162,P162&lt;'MAPAS DE RIESGOS INHER Y RESID'!$I$5+1),'MAPAS DE RIESGOS INHER Y RESID'!$M$5,IF(OR('MAPAS DE RIESGOS INHER Y RESID'!$I$4='MATRIZ DE RIESGOS DE SST'!P162,P162&lt;'MAPAS DE RIESGOS INHER Y RESID'!$J$4+1),'MAPAS DE RIESGOS INHER Y RESID'!$M$4,'MAPAS DE RIESGOS INHER Y RESID'!$M$3)))</f>
        <v>MODERADO</v>
      </c>
      <c r="R162" s="102"/>
      <c r="S162" s="102"/>
      <c r="T162" s="102"/>
      <c r="U162" s="84" t="s">
        <v>336</v>
      </c>
      <c r="V162" s="88" t="s">
        <v>67</v>
      </c>
      <c r="W162" s="80">
        <f>VLOOKUP(V162,'MAPAS DE RIESGOS INHER Y RESID'!$E$16:$F$18,2,FALSE)</f>
        <v>0.15</v>
      </c>
      <c r="X162" s="81">
        <f t="shared" si="20"/>
        <v>27.2</v>
      </c>
      <c r="Y162" s="88" t="str">
        <f>IF(OR('MAPAS DE RIESGOS INHER Y RESID'!$G$18='MATRIZ DE RIESGOS DE SST'!X162,X162&lt;'MAPAS DE RIESGOS INHER Y RESID'!$G$16+1),'MAPAS DE RIESGOS INHER Y RESID'!$M$19,IF(OR('MAPAS DE RIESGOS INHER Y RESID'!$H$17='MATRIZ DE RIESGOS DE SST'!X162,X162&lt;'MAPAS DE RIESGOS INHER Y RESID'!$I$18+1),'MAPAS DE RIESGOS INHER Y RESID'!$M$18,IF(OR('MAPAS DE RIESGOS INHER Y RESID'!$I$17='MATRIZ DE RIESGOS DE SST'!X162,X162&lt;'MAPAS DE RIESGOS INHER Y RESID'!$J$17+1),'MAPAS DE RIESGOS INHER Y RESID'!$M$17,'MAPAS DE RIESGOS INHER Y RESID'!$M$16)))</f>
        <v>MODERADO</v>
      </c>
      <c r="Z162" s="70" t="str">
        <f>VLOOKUP('MATRIZ DE RIESGOS DE SST'!Y162,'TABLA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3" spans="1:26" ht="273">
      <c r="A163" s="114"/>
      <c r="B163" s="117"/>
      <c r="C163" s="117"/>
      <c r="D163" s="117"/>
      <c r="E163" s="117"/>
      <c r="F163" s="117"/>
      <c r="G163" s="117"/>
      <c r="H163" s="117"/>
      <c r="I163" s="106" t="s">
        <v>74</v>
      </c>
      <c r="J163" s="106" t="s">
        <v>394</v>
      </c>
      <c r="K163" s="106" t="s">
        <v>76</v>
      </c>
      <c r="L163" s="88" t="s">
        <v>44</v>
      </c>
      <c r="M163" s="110">
        <f>VLOOKUP('MATRIZ DE RIESGOS DE SST'!L163,'MAPAS DE RIESGOS INHER Y RESID'!$E$3:$F$7,2,FALSE)</f>
        <v>2</v>
      </c>
      <c r="N163" s="85" t="s">
        <v>86</v>
      </c>
      <c r="O163" s="111">
        <f>VLOOKUP('MATRIZ DE RIESGOS DE SST'!N163,'MAPAS DE RIESGOS INHER Y RESID'!$O$3:$P$7,2,FALSE)</f>
        <v>16</v>
      </c>
      <c r="P163" s="111">
        <f t="shared" si="21"/>
        <v>32</v>
      </c>
      <c r="Q163" s="88" t="str">
        <f>IF(OR('MAPAS DE RIESGOS INHER Y RESID'!$G$7='MATRIZ DE RIESGOS DE SST'!P163,P163&lt;'MAPAS DE RIESGOS INHER Y RESID'!$G$3+1),'MAPAS DE RIESGOS INHER Y RESID'!$M$6,IF(OR('MAPAS DE RIESGOS INHER Y RESID'!$H$5='MATRIZ DE RIESGOS DE SST'!P163,P163&lt;'MAPAS DE RIESGOS INHER Y RESID'!$I$5+1),'MAPAS DE RIESGOS INHER Y RESID'!$M$5,IF(OR('MAPAS DE RIESGOS INHER Y RESID'!$I$4='MATRIZ DE RIESGOS DE SST'!P163,P163&lt;'MAPAS DE RIESGOS INHER Y RESID'!$J$4+1),'MAPAS DE RIESGOS INHER Y RESID'!$M$4,'MAPAS DE RIESGOS INHER Y RESID'!$M$3)))</f>
        <v>MODERADO</v>
      </c>
      <c r="R163" s="102"/>
      <c r="S163" s="102"/>
      <c r="T163" s="102"/>
      <c r="U163" s="101" t="s">
        <v>304</v>
      </c>
      <c r="V163" s="85" t="s">
        <v>47</v>
      </c>
      <c r="W163" s="80">
        <f>VLOOKUP(V163,'MAPAS DE RIESGOS INHER Y RESID'!$E$16:$F$18,2,FALSE)</f>
        <v>0.9</v>
      </c>
      <c r="X163" s="81">
        <f t="shared" si="20"/>
        <v>3.1999999999999993</v>
      </c>
      <c r="Y163" s="88" t="str">
        <f>IF(OR('MAPAS DE RIESGOS INHER Y RESID'!$G$18='MATRIZ DE RIESGOS DE SST'!X163,X163&lt;'MAPAS DE RIESGOS INHER Y RESID'!$G$16+1),'MAPAS DE RIESGOS INHER Y RESID'!$M$19,IF(OR('MAPAS DE RIESGOS INHER Y RESID'!$H$17='MATRIZ DE RIESGOS DE SST'!X163,X163&lt;'MAPAS DE RIESGOS INHER Y RESID'!$I$18+1),'MAPAS DE RIESGOS INHER Y RESID'!$M$18,IF(OR('MAPAS DE RIESGOS INHER Y RESID'!$I$17='MATRIZ DE RIESGOS DE SST'!X163,X163&lt;'MAPAS DE RIESGOS INHER Y RESID'!$J$17+1),'MAPAS DE RIESGOS INHER Y RESID'!$M$17,'MAPAS DE RIESGOS INHER Y RESID'!$M$16)))</f>
        <v>BAJO</v>
      </c>
      <c r="Z163" s="70" t="str">
        <f>VLOOKUP('MATRIZ DE RIESGOS DE SST'!Y163,'TABLA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4" spans="1:26" ht="234">
      <c r="A164" s="114"/>
      <c r="B164" s="117"/>
      <c r="C164" s="117"/>
      <c r="D164" s="117"/>
      <c r="E164" s="117"/>
      <c r="F164" s="117"/>
      <c r="G164" s="117"/>
      <c r="H164" s="117"/>
      <c r="I164" s="106" t="s">
        <v>79</v>
      </c>
      <c r="J164" s="106" t="s">
        <v>395</v>
      </c>
      <c r="K164" s="106" t="s">
        <v>396</v>
      </c>
      <c r="L164" s="88" t="s">
        <v>44</v>
      </c>
      <c r="M164" s="110">
        <f>VLOOKUP('MATRIZ DE RIESGOS DE SST'!L164,'MAPAS DE RIESGOS INHER Y RESID'!$E$3:$F$7,2,FALSE)</f>
        <v>2</v>
      </c>
      <c r="N164" s="85" t="s">
        <v>86</v>
      </c>
      <c r="O164" s="111">
        <f>VLOOKUP('MATRIZ DE RIESGOS DE SST'!N164,'MAPAS DE RIESGOS INHER Y RESID'!$O$3:$P$7,2,FALSE)</f>
        <v>16</v>
      </c>
      <c r="P164" s="111">
        <f t="shared" si="21"/>
        <v>32</v>
      </c>
      <c r="Q164" s="88" t="str">
        <f>IF(OR('MAPAS DE RIESGOS INHER Y RESID'!$G$7='MATRIZ DE RIESGOS DE SST'!P164,P164&lt;'MAPAS DE RIESGOS INHER Y RESID'!$G$3+1),'MAPAS DE RIESGOS INHER Y RESID'!$M$6,IF(OR('MAPAS DE RIESGOS INHER Y RESID'!$H$5='MATRIZ DE RIESGOS DE SST'!P164,P164&lt;'MAPAS DE RIESGOS INHER Y RESID'!$I$5+1),'MAPAS DE RIESGOS INHER Y RESID'!$M$5,IF(OR('MAPAS DE RIESGOS INHER Y RESID'!$I$4='MATRIZ DE RIESGOS DE SST'!P164,P164&lt;'MAPAS DE RIESGOS INHER Y RESID'!$J$4+1),'MAPAS DE RIESGOS INHER Y RESID'!$M$4,'MAPAS DE RIESGOS INHER Y RESID'!$M$3)))</f>
        <v>MODERADO</v>
      </c>
      <c r="R164" s="102"/>
      <c r="S164" s="102"/>
      <c r="T164" s="102"/>
      <c r="U164" s="101" t="s">
        <v>304</v>
      </c>
      <c r="V164" s="85" t="s">
        <v>47</v>
      </c>
      <c r="W164" s="80">
        <f>VLOOKUP(V164,'MAPAS DE RIESGOS INHER Y RESID'!$E$16:$F$18,2,FALSE)</f>
        <v>0.9</v>
      </c>
      <c r="X164" s="81">
        <f t="shared" si="20"/>
        <v>3.1999999999999993</v>
      </c>
      <c r="Y164" s="88" t="str">
        <f>IF(OR('MAPAS DE RIESGOS INHER Y RESID'!$G$18='MATRIZ DE RIESGOS DE SST'!X164,X164&lt;'MAPAS DE RIESGOS INHER Y RESID'!$G$16+1),'MAPAS DE RIESGOS INHER Y RESID'!$M$19,IF(OR('MAPAS DE RIESGOS INHER Y RESID'!$H$17='MATRIZ DE RIESGOS DE SST'!X164,X164&lt;'MAPAS DE RIESGOS INHER Y RESID'!$I$18+1),'MAPAS DE RIESGOS INHER Y RESID'!$M$18,IF(OR('MAPAS DE RIESGOS INHER Y RESID'!$I$17='MATRIZ DE RIESGOS DE SST'!X164,X164&lt;'MAPAS DE RIESGOS INHER Y RESID'!$J$17+1),'MAPAS DE RIESGOS INHER Y RESID'!$M$17,'MAPAS DE RIESGOS INHER Y RESID'!$M$16)))</f>
        <v>BAJO</v>
      </c>
      <c r="Z164" s="70" t="str">
        <f>VLOOKUP('MATRIZ DE RIESGOS DE SST'!Y164,'TABLA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5" spans="1:26" ht="175.5">
      <c r="A165" s="114"/>
      <c r="B165" s="117"/>
      <c r="C165" s="117"/>
      <c r="D165" s="117"/>
      <c r="E165" s="117"/>
      <c r="F165" s="117"/>
      <c r="G165" s="117"/>
      <c r="H165" s="117"/>
      <c r="I165" s="106" t="s">
        <v>93</v>
      </c>
      <c r="J165" s="106" t="s">
        <v>94</v>
      </c>
      <c r="K165" s="106" t="s">
        <v>404</v>
      </c>
      <c r="L165" s="85" t="s">
        <v>78</v>
      </c>
      <c r="M165" s="110">
        <f>VLOOKUP('MATRIZ DE RIESGOS DE SST'!L165,'MAPAS DE RIESGOS INHER Y RESID'!$E$3:$F$7,2,FALSE)</f>
        <v>3</v>
      </c>
      <c r="N165" s="85" t="s">
        <v>86</v>
      </c>
      <c r="O165" s="111">
        <f>VLOOKUP('MATRIZ DE RIESGOS DE SST'!N165,'MAPAS DE RIESGOS INHER Y RESID'!$O$3:$P$7,2,FALSE)</f>
        <v>16</v>
      </c>
      <c r="P165" s="111">
        <f t="shared" si="21"/>
        <v>48</v>
      </c>
      <c r="Q165" s="85" t="str">
        <f>IF(OR('MAPAS DE RIESGOS INHER Y RESID'!$G$7='MATRIZ DE RIESGOS DE SST'!P165,P165&lt;'MAPAS DE RIESGOS INHER Y RESID'!$G$3+1),'MAPAS DE RIESGOS INHER Y RESID'!$M$6,IF(OR('MAPAS DE RIESGOS INHER Y RESID'!$H$5='MATRIZ DE RIESGOS DE SST'!P165,P165&lt;'MAPAS DE RIESGOS INHER Y RESID'!$I$5+1),'MAPAS DE RIESGOS INHER Y RESID'!$M$5,IF(OR('MAPAS DE RIESGOS INHER Y RESID'!$I$4='MATRIZ DE RIESGOS DE SST'!P165,P165&lt;'MAPAS DE RIESGOS INHER Y RESID'!$J$4+1),'MAPAS DE RIESGOS INHER Y RESID'!$M$4,'MAPAS DE RIESGOS INHER Y RESID'!$M$3)))</f>
        <v>MODERADO</v>
      </c>
      <c r="R165" s="102"/>
      <c r="S165" s="102"/>
      <c r="T165" s="70" t="s">
        <v>343</v>
      </c>
      <c r="U165" s="101" t="s">
        <v>344</v>
      </c>
      <c r="V165" s="88" t="s">
        <v>67</v>
      </c>
      <c r="W165" s="80">
        <f>VLOOKUP(V165,'MAPAS DE RIESGOS INHER Y RESID'!$E$16:$F$18,2,FALSE)</f>
        <v>0.15</v>
      </c>
      <c r="X165" s="81">
        <f t="shared" si="20"/>
        <v>40.799999999999997</v>
      </c>
      <c r="Y165" s="88" t="str">
        <f>IF(OR('MAPAS DE RIESGOS INHER Y RESID'!$G$18='MATRIZ DE RIESGOS DE SST'!X165,X165&lt;'MAPAS DE RIESGOS INHER Y RESID'!$G$16+1),'MAPAS DE RIESGOS INHER Y RESID'!$M$19,IF(OR('MAPAS DE RIESGOS INHER Y RESID'!$H$17='MATRIZ DE RIESGOS DE SST'!X165,X165&lt;'MAPAS DE RIESGOS INHER Y RESID'!$I$18+1),'MAPAS DE RIESGOS INHER Y RESID'!$M$18,IF(OR('MAPAS DE RIESGOS INHER Y RESID'!$I$17='MATRIZ DE RIESGOS DE SST'!X165,X165&lt;'MAPAS DE RIESGOS INHER Y RESID'!$J$17+1),'MAPAS DE RIESGOS INHER Y RESID'!$M$17,'MAPAS DE RIESGOS INHER Y RESID'!$M$16)))</f>
        <v>MODERADO</v>
      </c>
      <c r="Z165" s="70" t="str">
        <f>VLOOKUP('MATRIZ DE RIESGOS DE SST'!Y165,'TABLA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6" spans="1:26" ht="198.75" customHeight="1">
      <c r="A166" s="114"/>
      <c r="B166" s="117"/>
      <c r="C166" s="117"/>
      <c r="D166" s="117"/>
      <c r="E166" s="117"/>
      <c r="F166" s="117"/>
      <c r="G166" s="117"/>
      <c r="H166" s="117"/>
      <c r="I166" s="106" t="s">
        <v>140</v>
      </c>
      <c r="J166" s="106" t="s">
        <v>297</v>
      </c>
      <c r="K166" s="106" t="s">
        <v>109</v>
      </c>
      <c r="L166" s="100" t="s">
        <v>78</v>
      </c>
      <c r="M166" s="110">
        <f>VLOOKUP('MATRIZ DE RIESGOS DE SST'!L166,'MAPAS DE RIESGOS INHER Y RESID'!$E$3:$F$7,2,FALSE)</f>
        <v>3</v>
      </c>
      <c r="N166" s="100" t="s">
        <v>146</v>
      </c>
      <c r="O166" s="111">
        <f>VLOOKUP('MATRIZ DE RIESGOS DE SST'!N166,'MAPAS DE RIESGOS INHER Y RESID'!$O$3:$P$7,2,FALSE)</f>
        <v>256</v>
      </c>
      <c r="P166" s="111">
        <f t="shared" si="21"/>
        <v>768</v>
      </c>
      <c r="Q166" s="100" t="str">
        <f>IF(OR('MAPAS DE RIESGOS INHER Y RESID'!$G$7='MATRIZ DE RIESGOS DE SST'!P166,P166&lt;'MAPAS DE RIESGOS INHER Y RESID'!$G$3+1),'MAPAS DE RIESGOS INHER Y RESID'!$M$6,IF(OR('MAPAS DE RIESGOS INHER Y RESID'!$H$5='MATRIZ DE RIESGOS DE SST'!P166,P166&lt;'MAPAS DE RIESGOS INHER Y RESID'!$I$5+1),'MAPAS DE RIESGOS INHER Y RESID'!$M$5,IF(OR('MAPAS DE RIESGOS INHER Y RESID'!$I$4='MATRIZ DE RIESGOS DE SST'!P166,P166&lt;'MAPAS DE RIESGOS INHER Y RESID'!$J$4+1),'MAPAS DE RIESGOS INHER Y RESID'!$M$4,'MAPAS DE RIESGOS INHER Y RESID'!$M$3)))</f>
        <v>ALTO</v>
      </c>
      <c r="R166" s="102"/>
      <c r="S166" s="70" t="s">
        <v>314</v>
      </c>
      <c r="T166" s="70"/>
      <c r="U166" s="101" t="s">
        <v>315</v>
      </c>
      <c r="V166" s="88" t="s">
        <v>47</v>
      </c>
      <c r="W166" s="80">
        <f>VLOOKUP(V166,'MAPAS DE RIESGOS INHER Y RESID'!$E$16:$F$18,2,FALSE)</f>
        <v>0.9</v>
      </c>
      <c r="X166" s="81">
        <f t="shared" si="20"/>
        <v>76.799999999999955</v>
      </c>
      <c r="Y166" s="88" t="str">
        <f>IF(OR('MAPAS DE RIESGOS INHER Y RESID'!$G$18='MATRIZ DE RIESGOS DE SST'!X166,X166&lt;'MAPAS DE RIESGOS INHER Y RESID'!$G$16+1),'MAPAS DE RIESGOS INHER Y RESID'!$M$19,IF(OR('MAPAS DE RIESGOS INHER Y RESID'!$H$17='MATRIZ DE RIESGOS DE SST'!X166,X166&lt;'MAPAS DE RIESGOS INHER Y RESID'!$I$18+1),'MAPAS DE RIESGOS INHER Y RESID'!$M$18,IF(OR('MAPAS DE RIESGOS INHER Y RESID'!$I$17='MATRIZ DE RIESGOS DE SST'!X166,X166&lt;'MAPAS DE RIESGOS INHER Y RESID'!$J$17+1),'MAPAS DE RIESGOS INHER Y RESID'!$M$17,'MAPAS DE RIESGOS INHER Y RESID'!$M$16)))</f>
        <v>MODERADO</v>
      </c>
      <c r="Z166" s="70" t="str">
        <f>VLOOKUP('MATRIZ DE RIESGOS DE SST'!Y166,'TABLA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7" spans="1:26" ht="175.5">
      <c r="A167" s="114"/>
      <c r="B167" s="117"/>
      <c r="C167" s="117"/>
      <c r="D167" s="117"/>
      <c r="E167" s="117"/>
      <c r="F167" s="117"/>
      <c r="G167" s="117"/>
      <c r="H167" s="117"/>
      <c r="I167" s="106" t="s">
        <v>107</v>
      </c>
      <c r="J167" s="106" t="s">
        <v>108</v>
      </c>
      <c r="K167" s="106" t="s">
        <v>397</v>
      </c>
      <c r="L167" s="85" t="s">
        <v>44</v>
      </c>
      <c r="M167" s="110">
        <f>VLOOKUP('MATRIZ DE RIESGOS DE SST'!L167,'MAPAS DE RIESGOS INHER Y RESID'!$E$3:$F$7,2,FALSE)</f>
        <v>2</v>
      </c>
      <c r="N167" s="85" t="s">
        <v>86</v>
      </c>
      <c r="O167" s="111">
        <f>VLOOKUP('MATRIZ DE RIESGOS DE SST'!N167,'MAPAS DE RIESGOS INHER Y RESID'!$O$3:$P$7,2,FALSE)</f>
        <v>16</v>
      </c>
      <c r="P167" s="111">
        <f>+M167*O167</f>
        <v>32</v>
      </c>
      <c r="Q167" s="85" t="str">
        <f>IF(OR('MAPAS DE RIESGOS INHER Y RESID'!$G$7='MATRIZ DE RIESGOS DE SST'!P167,P167&lt;'MAPAS DE RIESGOS INHER Y RESID'!$G$3+1),'MAPAS DE RIESGOS INHER Y RESID'!$M$6,IF(OR('MAPAS DE RIESGOS INHER Y RESID'!$H$5='MATRIZ DE RIESGOS DE SST'!P167,P167&lt;'MAPAS DE RIESGOS INHER Y RESID'!$I$5+1),'MAPAS DE RIESGOS INHER Y RESID'!$M$5,IF(OR('MAPAS DE RIESGOS INHER Y RESID'!$I$4='MATRIZ DE RIESGOS DE SST'!P167,P167&lt;'MAPAS DE RIESGOS INHER Y RESID'!$J$4+1),'MAPAS DE RIESGOS INHER Y RESID'!$M$4,'MAPAS DE RIESGOS INHER Y RESID'!$M$3)))</f>
        <v>MODERADO</v>
      </c>
      <c r="R167" s="102"/>
      <c r="S167" s="70" t="s">
        <v>314</v>
      </c>
      <c r="T167" s="70"/>
      <c r="U167" s="101" t="s">
        <v>351</v>
      </c>
      <c r="V167" s="85" t="s">
        <v>78</v>
      </c>
      <c r="W167" s="80">
        <f>VLOOKUP(V167,'MAPAS DE RIESGOS INHER Y RESID'!$E$16:$F$18,2,FALSE)</f>
        <v>0.4</v>
      </c>
      <c r="X167" s="81">
        <f t="shared" si="20"/>
        <v>19.2</v>
      </c>
      <c r="Y167" s="85" t="str">
        <f>IF(OR('MAPAS DE RIESGOS INHER Y RESID'!$G$18='MATRIZ DE RIESGOS DE SST'!X167,X167&lt;'MAPAS DE RIESGOS INHER Y RESID'!$G$16+1),'MAPAS DE RIESGOS INHER Y RESID'!$M$19,IF(OR('MAPAS DE RIESGOS INHER Y RESID'!$H$17='MATRIZ DE RIESGOS DE SST'!X167,X167&lt;'MAPAS DE RIESGOS INHER Y RESID'!$I$18+1),'MAPAS DE RIESGOS INHER Y RESID'!$M$18,IF(OR('MAPAS DE RIESGOS INHER Y RESID'!$I$17='MATRIZ DE RIESGOS DE SST'!X167,X167&lt;'MAPAS DE RIESGOS INHER Y RESID'!$J$17+1),'MAPAS DE RIESGOS INHER Y RESID'!$M$17,'MAPAS DE RIESGOS INHER Y RESID'!$M$16)))</f>
        <v>MODERADO</v>
      </c>
      <c r="Z167" s="70" t="str">
        <f>VLOOKUP('MATRIZ DE RIESGOS DE SST'!Y167,'TABLA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8" spans="1:26" s="95" customFormat="1" ht="240" customHeight="1">
      <c r="A168" s="115"/>
      <c r="B168" s="118"/>
      <c r="C168" s="118"/>
      <c r="D168" s="118"/>
      <c r="E168" s="118"/>
      <c r="F168" s="118"/>
      <c r="G168" s="118"/>
      <c r="H168" s="118"/>
      <c r="I168" s="106" t="s">
        <v>110</v>
      </c>
      <c r="J168" s="106" t="s">
        <v>111</v>
      </c>
      <c r="K168" s="106" t="s">
        <v>397</v>
      </c>
      <c r="L168" s="85" t="s">
        <v>173</v>
      </c>
      <c r="M168" s="110">
        <f>VLOOKUP('MATRIZ DE RIESGOS DE SST'!L168,'MAPAS DE RIESGOS INHER Y RESID'!$E$3:$F$7,2,FALSE)</f>
        <v>1</v>
      </c>
      <c r="N168" s="85" t="s">
        <v>86</v>
      </c>
      <c r="O168" s="111">
        <f>VLOOKUP('MATRIZ DE RIESGOS DE SST'!N168,'MAPAS DE RIESGOS INHER Y RESID'!$O$3:$P$7,2,FALSE)</f>
        <v>16</v>
      </c>
      <c r="P168" s="111">
        <f>+M168*O168</f>
        <v>16</v>
      </c>
      <c r="Q168" s="85" t="str">
        <f>IF(OR('MAPAS DE RIESGOS INHER Y RESID'!$G$7='MATRIZ DE RIESGOS DE SST'!P168,P168&lt;'MAPAS DE RIESGOS INHER Y RESID'!$G$3+1),'MAPAS DE RIESGOS INHER Y RESID'!$M$6,IF(OR('MAPAS DE RIESGOS INHER Y RESID'!$H$5='MATRIZ DE RIESGOS DE SST'!P168,P168&lt;'MAPAS DE RIESGOS INHER Y RESID'!$I$5+1),'MAPAS DE RIESGOS INHER Y RESID'!$M$5,IF(OR('MAPAS DE RIESGOS INHER Y RESID'!$I$4='MATRIZ DE RIESGOS DE SST'!P168,P168&lt;'MAPAS DE RIESGOS INHER Y RESID'!$J$4+1),'MAPAS DE RIESGOS INHER Y RESID'!$M$4,'MAPAS DE RIESGOS INHER Y RESID'!$M$3)))</f>
        <v>MODERADO</v>
      </c>
      <c r="R168" s="102"/>
      <c r="S168" s="70" t="s">
        <v>314</v>
      </c>
      <c r="T168" s="70"/>
      <c r="U168" s="101" t="s">
        <v>351</v>
      </c>
      <c r="V168" s="85" t="s">
        <v>78</v>
      </c>
      <c r="W168" s="80">
        <f>VLOOKUP(V168,'MAPAS DE RIESGOS INHER Y RESID'!$E$16:$F$18,2,FALSE)</f>
        <v>0.4</v>
      </c>
      <c r="X168" s="81">
        <f t="shared" si="20"/>
        <v>9.6</v>
      </c>
      <c r="Y168" s="85" t="str">
        <f>IF(OR('MAPAS DE RIESGOS INHER Y RESID'!$G$18='MATRIZ DE RIESGOS DE SST'!X168,X168&lt;'MAPAS DE RIESGOS INHER Y RESID'!$G$16+1),'MAPAS DE RIESGOS INHER Y RESID'!$M$19,IF(OR('MAPAS DE RIESGOS INHER Y RESID'!$H$17='MATRIZ DE RIESGOS DE SST'!X168,X168&lt;'MAPAS DE RIESGOS INHER Y RESID'!$I$18+1),'MAPAS DE RIESGOS INHER Y RESID'!$M$18,IF(OR('MAPAS DE RIESGOS INHER Y RESID'!$I$17='MATRIZ DE RIESGOS DE SST'!X168,X168&lt;'MAPAS DE RIESGOS INHER Y RESID'!$J$17+1),'MAPAS DE RIESGOS INHER Y RESID'!$M$17,'MAPAS DE RIESGOS INHER Y RESID'!$M$16)))</f>
        <v>MODERADO</v>
      </c>
      <c r="Z168" s="70" t="str">
        <f>VLOOKUP('MATRIZ DE RIESGOS DE SST'!Y168,'TABLA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9" spans="1:26" s="95" customFormat="1" ht="193.5" customHeight="1">
      <c r="A169" s="113" t="s">
        <v>361</v>
      </c>
      <c r="B169" s="116"/>
      <c r="C169" s="116" t="s">
        <v>40</v>
      </c>
      <c r="D169" s="116"/>
      <c r="E169" s="116"/>
      <c r="F169" s="116" t="s">
        <v>40</v>
      </c>
      <c r="G169" s="116"/>
      <c r="H169" s="116" t="s">
        <v>356</v>
      </c>
      <c r="I169" s="106" t="s">
        <v>68</v>
      </c>
      <c r="J169" s="106" t="s">
        <v>69</v>
      </c>
      <c r="K169" s="106" t="s">
        <v>70</v>
      </c>
      <c r="L169" s="98" t="s">
        <v>78</v>
      </c>
      <c r="M169" s="110">
        <f>VLOOKUP('MATRIZ DE RIESGOS DE SST'!L169,'MAPAS DE RIESGOS INHER Y RESID'!$E$3:$F$7,2,FALSE)</f>
        <v>3</v>
      </c>
      <c r="N169" s="98" t="s">
        <v>86</v>
      </c>
      <c r="O169" s="111">
        <f>VLOOKUP('MATRIZ DE RIESGOS DE SST'!N169,'MAPAS DE RIESGOS INHER Y RESID'!$O$3:$P$7,2,FALSE)</f>
        <v>16</v>
      </c>
      <c r="P169" s="111">
        <f t="shared" si="21"/>
        <v>48</v>
      </c>
      <c r="Q169" s="98" t="str">
        <f>IF(OR('MAPAS DE RIESGOS INHER Y RESID'!$G$7='MATRIZ DE RIESGOS DE SST'!P169,P169&lt;'MAPAS DE RIESGOS INHER Y RESID'!$G$3+1),'MAPAS DE RIESGOS INHER Y RESID'!$M$6,IF(OR('MAPAS DE RIESGOS INHER Y RESID'!$H$5='MATRIZ DE RIESGOS DE SST'!P169,P169&lt;'MAPAS DE RIESGOS INHER Y RESID'!$I$5+1),'MAPAS DE RIESGOS INHER Y RESID'!$M$5,IF(OR('MAPAS DE RIESGOS INHER Y RESID'!$I$4='MATRIZ DE RIESGOS DE SST'!P169,P169&lt;'MAPAS DE RIESGOS INHER Y RESID'!$J$4+1),'MAPAS DE RIESGOS INHER Y RESID'!$M$4,'MAPAS DE RIESGOS INHER Y RESID'!$M$3)))</f>
        <v>MODERADO</v>
      </c>
      <c r="R169" s="102"/>
      <c r="S169" s="101" t="s">
        <v>71</v>
      </c>
      <c r="T169" s="84" t="s">
        <v>72</v>
      </c>
      <c r="U169" s="84" t="s">
        <v>73</v>
      </c>
      <c r="V169" s="99" t="s">
        <v>47</v>
      </c>
      <c r="W169" s="80">
        <f>VLOOKUP(V169,'MAPAS DE RIESGOS INHER Y RESID'!$E$16:$F$18,2,FALSE)</f>
        <v>0.9</v>
      </c>
      <c r="X169" s="81">
        <f t="shared" ref="X169:X180" si="22">P169-(P169*W169)</f>
        <v>4.7999999999999972</v>
      </c>
      <c r="Y169" s="99" t="str">
        <f>IF(OR('MAPAS DE RIESGOS INHER Y RESID'!$G$18='MATRIZ DE RIESGOS DE SST'!X169,X169&lt;'MAPAS DE RIESGOS INHER Y RESID'!$G$16+1),'MAPAS DE RIESGOS INHER Y RESID'!$M$19,IF(OR('MAPAS DE RIESGOS INHER Y RESID'!$H$17='MATRIZ DE RIESGOS DE SST'!X169,X169&lt;'MAPAS DE RIESGOS INHER Y RESID'!$I$18+1),'MAPAS DE RIESGOS INHER Y RESID'!$M$18,IF(OR('MAPAS DE RIESGOS INHER Y RESID'!$I$17='MATRIZ DE RIESGOS DE SST'!X169,X169&lt;'MAPAS DE RIESGOS INHER Y RESID'!$J$17+1),'MAPAS DE RIESGOS INHER Y RESID'!$M$17,'MAPAS DE RIESGOS INHER Y RESID'!$M$16)))</f>
        <v>BAJO</v>
      </c>
      <c r="Z169" s="70" t="str">
        <f>VLOOKUP('MATRIZ DE RIESGOS DE SST'!Y169,'TABLA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0" spans="1:26" s="95" customFormat="1" ht="167.25" customHeight="1">
      <c r="A170" s="114"/>
      <c r="B170" s="117"/>
      <c r="C170" s="117"/>
      <c r="D170" s="117"/>
      <c r="E170" s="117"/>
      <c r="F170" s="117"/>
      <c r="G170" s="117"/>
      <c r="H170" s="117"/>
      <c r="I170" s="106" t="s">
        <v>114</v>
      </c>
      <c r="J170" s="106" t="s">
        <v>381</v>
      </c>
      <c r="K170" s="106" t="s">
        <v>382</v>
      </c>
      <c r="L170" s="93" t="s">
        <v>78</v>
      </c>
      <c r="M170" s="110">
        <f>VLOOKUP('MATRIZ DE RIESGOS DE SST'!L170,'MAPAS DE RIESGOS INHER Y RESID'!$E$3:$F$7,2,FALSE)</f>
        <v>3</v>
      </c>
      <c r="N170" s="93" t="s">
        <v>86</v>
      </c>
      <c r="O170" s="111">
        <f>VLOOKUP('MATRIZ DE RIESGOS DE SST'!N170,'MAPAS DE RIESGOS INHER Y RESID'!$O$3:$P$7,2,FALSE)</f>
        <v>16</v>
      </c>
      <c r="P170" s="111">
        <f t="shared" si="21"/>
        <v>48</v>
      </c>
      <c r="Q170" s="93" t="str">
        <f>IF(OR('MAPAS DE RIESGOS INHER Y RESID'!$G$7='MATRIZ DE RIESGOS DE SST'!P170,P170&lt;'MAPAS DE RIESGOS INHER Y RESID'!$G$3+1),'MAPAS DE RIESGOS INHER Y RESID'!$M$6,IF(OR('MAPAS DE RIESGOS INHER Y RESID'!$H$5='MATRIZ DE RIESGOS DE SST'!P170,P170&lt;'MAPAS DE RIESGOS INHER Y RESID'!$I$5+1),'MAPAS DE RIESGOS INHER Y RESID'!$M$5,IF(OR('MAPAS DE RIESGOS INHER Y RESID'!$I$4='MATRIZ DE RIESGOS DE SST'!P170,P170&lt;'MAPAS DE RIESGOS INHER Y RESID'!$J$4+1),'MAPAS DE RIESGOS INHER Y RESID'!$M$4,'MAPAS DE RIESGOS INHER Y RESID'!$M$3)))</f>
        <v>MODERADO</v>
      </c>
      <c r="R170" s="102"/>
      <c r="S170" s="102"/>
      <c r="T170" s="84" t="s">
        <v>329</v>
      </c>
      <c r="U170" s="84" t="s">
        <v>349</v>
      </c>
      <c r="V170" s="99" t="s">
        <v>78</v>
      </c>
      <c r="W170" s="80">
        <f>VLOOKUP(V170,'MAPAS DE RIESGOS INHER Y RESID'!$E$16:$F$18,2,FALSE)</f>
        <v>0.4</v>
      </c>
      <c r="X170" s="81">
        <f t="shared" si="22"/>
        <v>28.799999999999997</v>
      </c>
      <c r="Y170" s="99" t="str">
        <f>IF(OR('MAPAS DE RIESGOS INHER Y RESID'!$G$18='MATRIZ DE RIESGOS DE SST'!X170,X170&lt;'MAPAS DE RIESGOS INHER Y RESID'!$G$16+1),'MAPAS DE RIESGOS INHER Y RESID'!$M$19,IF(OR('MAPAS DE RIESGOS INHER Y RESID'!$H$17='MATRIZ DE RIESGOS DE SST'!X170,X170&lt;'MAPAS DE RIESGOS INHER Y RESID'!$I$18+1),'MAPAS DE RIESGOS INHER Y RESID'!$M$18,IF(OR('MAPAS DE RIESGOS INHER Y RESID'!$I$17='MATRIZ DE RIESGOS DE SST'!X170,X170&lt;'MAPAS DE RIESGOS INHER Y RESID'!$J$17+1),'MAPAS DE RIESGOS INHER Y RESID'!$M$17,'MAPAS DE RIESGOS INHER Y RESID'!$M$16)))</f>
        <v>MODERADO</v>
      </c>
      <c r="Z170" s="70" t="str">
        <f>VLOOKUP('MATRIZ DE RIESGOS DE SST'!Y170,'TABLA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1" spans="1:26" s="95" customFormat="1" ht="175.5" customHeight="1">
      <c r="A171" s="114"/>
      <c r="B171" s="117"/>
      <c r="C171" s="117"/>
      <c r="D171" s="117"/>
      <c r="E171" s="117"/>
      <c r="F171" s="117"/>
      <c r="G171" s="117"/>
      <c r="H171" s="117"/>
      <c r="I171" s="106" t="s">
        <v>135</v>
      </c>
      <c r="J171" s="106" t="s">
        <v>136</v>
      </c>
      <c r="K171" s="106" t="s">
        <v>375</v>
      </c>
      <c r="L171" s="99" t="s">
        <v>44</v>
      </c>
      <c r="M171" s="110">
        <f>VLOOKUP('MATRIZ DE RIESGOS DE SST'!L171,'MAPAS DE RIESGOS INHER Y RESID'!$E$3:$F$7,2,FALSE)</f>
        <v>2</v>
      </c>
      <c r="N171" s="99" t="s">
        <v>45</v>
      </c>
      <c r="O171" s="111">
        <f>VLOOKUP('MATRIZ DE RIESGOS DE SST'!N171,'MAPAS DE RIESGOS INHER Y RESID'!$O$3:$P$7,2,FALSE)</f>
        <v>4</v>
      </c>
      <c r="P171" s="111">
        <f t="shared" ref="P171:P178" si="23">+M171*O171</f>
        <v>8</v>
      </c>
      <c r="Q171" s="99" t="str">
        <f>IF(OR('MAPAS DE RIESGOS INHER Y RESID'!$G$7='MATRIZ DE RIESGOS DE SST'!P171,P171&lt;'MAPAS DE RIESGOS INHER Y RESID'!$G$3+1),'MAPAS DE RIESGOS INHER Y RESID'!$M$6,IF(OR('MAPAS DE RIESGOS INHER Y RESID'!$H$5='MATRIZ DE RIESGOS DE SST'!P171,P171&lt;'MAPAS DE RIESGOS INHER Y RESID'!$I$5+1),'MAPAS DE RIESGOS INHER Y RESID'!$M$5,IF(OR('MAPAS DE RIESGOS INHER Y RESID'!$I$4='MATRIZ DE RIESGOS DE SST'!P171,P171&lt;'MAPAS DE RIESGOS INHER Y RESID'!$J$4+1),'MAPAS DE RIESGOS INHER Y RESID'!$M$4,'MAPAS DE RIESGOS INHER Y RESID'!$M$3)))</f>
        <v>BAJO</v>
      </c>
      <c r="R171" s="102"/>
      <c r="S171" s="102"/>
      <c r="T171" s="102"/>
      <c r="U171" s="84" t="s">
        <v>318</v>
      </c>
      <c r="V171" s="99" t="s">
        <v>78</v>
      </c>
      <c r="W171" s="80">
        <f>VLOOKUP(V171,'MAPAS DE RIESGOS INHER Y RESID'!$E$16:$F$18,2,FALSE)</f>
        <v>0.4</v>
      </c>
      <c r="X171" s="81">
        <f t="shared" si="22"/>
        <v>4.8</v>
      </c>
      <c r="Y171" s="99" t="str">
        <f>IF(OR('MAPAS DE RIESGOS INHER Y RESID'!$G$18='MATRIZ DE RIESGOS DE SST'!X171,X171&lt;'MAPAS DE RIESGOS INHER Y RESID'!$G$16+1),'MAPAS DE RIESGOS INHER Y RESID'!$M$19,IF(OR('MAPAS DE RIESGOS INHER Y RESID'!$H$17='MATRIZ DE RIESGOS DE SST'!X171,X171&lt;'MAPAS DE RIESGOS INHER Y RESID'!$I$18+1),'MAPAS DE RIESGOS INHER Y RESID'!$M$18,IF(OR('MAPAS DE RIESGOS INHER Y RESID'!$I$17='MATRIZ DE RIESGOS DE SST'!X171,X171&lt;'MAPAS DE RIESGOS INHER Y RESID'!$J$17+1),'MAPAS DE RIESGOS INHER Y RESID'!$M$17,'MAPAS DE RIESGOS INHER Y RESID'!$M$16)))</f>
        <v>BAJO</v>
      </c>
      <c r="Z171" s="70" t="str">
        <f>VLOOKUP('MATRIZ DE RIESGOS DE SST'!Y171,'TABLA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2" spans="1:26" s="95" customFormat="1" ht="169.5" customHeight="1">
      <c r="A172" s="114"/>
      <c r="B172" s="117"/>
      <c r="C172" s="117"/>
      <c r="D172" s="117"/>
      <c r="E172" s="117"/>
      <c r="F172" s="117"/>
      <c r="G172" s="117"/>
      <c r="H172" s="117"/>
      <c r="I172" s="106" t="s">
        <v>154</v>
      </c>
      <c r="J172" s="106" t="s">
        <v>294</v>
      </c>
      <c r="K172" s="106" t="s">
        <v>375</v>
      </c>
      <c r="L172" s="99" t="s">
        <v>44</v>
      </c>
      <c r="M172" s="110">
        <f>VLOOKUP('MATRIZ DE RIESGOS DE SST'!L172,'MAPAS DE RIESGOS INHER Y RESID'!$E$3:$F$7,2,FALSE)</f>
        <v>2</v>
      </c>
      <c r="N172" s="99" t="s">
        <v>45</v>
      </c>
      <c r="O172" s="111">
        <f>VLOOKUP('MATRIZ DE RIESGOS DE SST'!N172,'MAPAS DE RIESGOS INHER Y RESID'!$O$3:$P$7,2,FALSE)</f>
        <v>4</v>
      </c>
      <c r="P172" s="111">
        <f t="shared" si="23"/>
        <v>8</v>
      </c>
      <c r="Q172" s="99" t="str">
        <f>IF(OR('MAPAS DE RIESGOS INHER Y RESID'!$G$7='MATRIZ DE RIESGOS DE SST'!P172,P172&lt;'MAPAS DE RIESGOS INHER Y RESID'!$G$3+1),'MAPAS DE RIESGOS INHER Y RESID'!$M$6,IF(OR('MAPAS DE RIESGOS INHER Y RESID'!$H$5='MATRIZ DE RIESGOS DE SST'!P172,P172&lt;'MAPAS DE RIESGOS INHER Y RESID'!$I$5+1),'MAPAS DE RIESGOS INHER Y RESID'!$M$5,IF(OR('MAPAS DE RIESGOS INHER Y RESID'!$I$4='MATRIZ DE RIESGOS DE SST'!P172,P172&lt;'MAPAS DE RIESGOS INHER Y RESID'!$J$4+1),'MAPAS DE RIESGOS INHER Y RESID'!$M$4,'MAPAS DE RIESGOS INHER Y RESID'!$M$3)))</f>
        <v>BAJO</v>
      </c>
      <c r="R172" s="102"/>
      <c r="S172" s="102"/>
      <c r="T172" s="102"/>
      <c r="U172" s="84" t="s">
        <v>318</v>
      </c>
      <c r="V172" s="99" t="s">
        <v>67</v>
      </c>
      <c r="W172" s="80">
        <f>VLOOKUP(V172,'MAPAS DE RIESGOS INHER Y RESID'!$E$16:$F$18,2,FALSE)</f>
        <v>0.15</v>
      </c>
      <c r="X172" s="81">
        <f t="shared" si="22"/>
        <v>6.8</v>
      </c>
      <c r="Y172" s="99" t="str">
        <f>IF(OR('MAPAS DE RIESGOS INHER Y RESID'!$G$18='MATRIZ DE RIESGOS DE SST'!X172,X172&lt;'MAPAS DE RIESGOS INHER Y RESID'!$G$16+1),'MAPAS DE RIESGOS INHER Y RESID'!$M$19,IF(OR('MAPAS DE RIESGOS INHER Y RESID'!$H$17='MATRIZ DE RIESGOS DE SST'!X172,X172&lt;'MAPAS DE RIESGOS INHER Y RESID'!$I$18+1),'MAPAS DE RIESGOS INHER Y RESID'!$M$18,IF(OR('MAPAS DE RIESGOS INHER Y RESID'!$I$17='MATRIZ DE RIESGOS DE SST'!X172,X172&lt;'MAPAS DE RIESGOS INHER Y RESID'!$J$17+1),'MAPAS DE RIESGOS INHER Y RESID'!$M$17,'MAPAS DE RIESGOS INHER Y RESID'!$M$16)))</f>
        <v>BAJO</v>
      </c>
      <c r="Z172" s="70" t="str">
        <f>VLOOKUP('MATRIZ DE RIESGOS DE SST'!Y172,'TABLA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3" spans="1:26" s="95" customFormat="1" ht="170.25" customHeight="1">
      <c r="A173" s="114"/>
      <c r="B173" s="117"/>
      <c r="C173" s="117"/>
      <c r="D173" s="117"/>
      <c r="E173" s="117"/>
      <c r="F173" s="117"/>
      <c r="G173" s="117"/>
      <c r="H173" s="117"/>
      <c r="I173" s="106" t="s">
        <v>120</v>
      </c>
      <c r="J173" s="106" t="s">
        <v>118</v>
      </c>
      <c r="K173" s="106" t="s">
        <v>376</v>
      </c>
      <c r="L173" s="99" t="s">
        <v>44</v>
      </c>
      <c r="M173" s="110">
        <f>VLOOKUP('MATRIZ DE RIESGOS DE SST'!L173,'MAPAS DE RIESGOS INHER Y RESID'!$E$3:$F$7,2,FALSE)</f>
        <v>2</v>
      </c>
      <c r="N173" s="99" t="s">
        <v>45</v>
      </c>
      <c r="O173" s="111">
        <f>VLOOKUP('MATRIZ DE RIESGOS DE SST'!N173,'MAPAS DE RIESGOS INHER Y RESID'!$O$3:$P$7,2,FALSE)</f>
        <v>4</v>
      </c>
      <c r="P173" s="111">
        <f t="shared" si="23"/>
        <v>8</v>
      </c>
      <c r="Q173" s="99" t="str">
        <f>IF(OR('MAPAS DE RIESGOS INHER Y RESID'!$G$7='MATRIZ DE RIESGOS DE SST'!P173,P173&lt;'MAPAS DE RIESGOS INHER Y RESID'!$G$3+1),'MAPAS DE RIESGOS INHER Y RESID'!$M$6,IF(OR('MAPAS DE RIESGOS INHER Y RESID'!$H$5='MATRIZ DE RIESGOS DE SST'!P173,P173&lt;'MAPAS DE RIESGOS INHER Y RESID'!$I$5+1),'MAPAS DE RIESGOS INHER Y RESID'!$M$5,IF(OR('MAPAS DE RIESGOS INHER Y RESID'!$I$4='MATRIZ DE RIESGOS DE SST'!P173,P173&lt;'MAPAS DE RIESGOS INHER Y RESID'!$J$4+1),'MAPAS DE RIESGOS INHER Y RESID'!$M$4,'MAPAS DE RIESGOS INHER Y RESID'!$M$3)))</f>
        <v>BAJO</v>
      </c>
      <c r="R173" s="102"/>
      <c r="S173" s="102"/>
      <c r="T173" s="102"/>
      <c r="U173" s="84" t="s">
        <v>318</v>
      </c>
      <c r="V173" s="99" t="s">
        <v>78</v>
      </c>
      <c r="W173" s="80">
        <f>VLOOKUP(V173,'MAPAS DE RIESGOS INHER Y RESID'!$E$16:$F$18,2,FALSE)</f>
        <v>0.4</v>
      </c>
      <c r="X173" s="81">
        <f t="shared" si="22"/>
        <v>4.8</v>
      </c>
      <c r="Y173" s="99" t="str">
        <f>IF(OR('MAPAS DE RIESGOS INHER Y RESID'!$G$18='MATRIZ DE RIESGOS DE SST'!X173,X173&lt;'MAPAS DE RIESGOS INHER Y RESID'!$G$16+1),'MAPAS DE RIESGOS INHER Y RESID'!$M$19,IF(OR('MAPAS DE RIESGOS INHER Y RESID'!$H$17='MATRIZ DE RIESGOS DE SST'!X173,X173&lt;'MAPAS DE RIESGOS INHER Y RESID'!$I$18+1),'MAPAS DE RIESGOS INHER Y RESID'!$M$18,IF(OR('MAPAS DE RIESGOS INHER Y RESID'!$I$17='MATRIZ DE RIESGOS DE SST'!X173,X173&lt;'MAPAS DE RIESGOS INHER Y RESID'!$J$17+1),'MAPAS DE RIESGOS INHER Y RESID'!$M$17,'MAPAS DE RIESGOS INHER Y RESID'!$M$16)))</f>
        <v>BAJO</v>
      </c>
      <c r="Z173" s="70" t="str">
        <f>VLOOKUP('MATRIZ DE RIESGOS DE SST'!Y173,'TABLA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4" spans="1:26" s="95" customFormat="1" ht="156" customHeight="1">
      <c r="A174" s="114"/>
      <c r="B174" s="117"/>
      <c r="C174" s="117"/>
      <c r="D174" s="117"/>
      <c r="E174" s="117"/>
      <c r="F174" s="117"/>
      <c r="G174" s="117"/>
      <c r="H174" s="117"/>
      <c r="I174" s="106" t="s">
        <v>53</v>
      </c>
      <c r="J174" s="106" t="s">
        <v>156</v>
      </c>
      <c r="K174" s="70" t="s">
        <v>388</v>
      </c>
      <c r="L174" s="99" t="s">
        <v>44</v>
      </c>
      <c r="M174" s="110">
        <f>VLOOKUP('MATRIZ DE RIESGOS DE SST'!L174,'MAPAS DE RIESGOS INHER Y RESID'!$E$3:$F$7,2,FALSE)</f>
        <v>2</v>
      </c>
      <c r="N174" s="99" t="s">
        <v>45</v>
      </c>
      <c r="O174" s="111">
        <f>VLOOKUP('MATRIZ DE RIESGOS DE SST'!N174,'MAPAS DE RIESGOS INHER Y RESID'!$O$3:$P$7,2,FALSE)</f>
        <v>4</v>
      </c>
      <c r="P174" s="111">
        <f t="shared" si="23"/>
        <v>8</v>
      </c>
      <c r="Q174" s="99" t="str">
        <f>IF(OR('MAPAS DE RIESGOS INHER Y RESID'!$G$7='MATRIZ DE RIESGOS DE SST'!P174,P174&lt;'MAPAS DE RIESGOS INHER Y RESID'!$G$3+1),'MAPAS DE RIESGOS INHER Y RESID'!$M$6,IF(OR('MAPAS DE RIESGOS INHER Y RESID'!$H$5='MATRIZ DE RIESGOS DE SST'!P174,P174&lt;'MAPAS DE RIESGOS INHER Y RESID'!$I$5+1),'MAPAS DE RIESGOS INHER Y RESID'!$M$5,IF(OR('MAPAS DE RIESGOS INHER Y RESID'!$I$4='MATRIZ DE RIESGOS DE SST'!P174,P174&lt;'MAPAS DE RIESGOS INHER Y RESID'!$J$4+1),'MAPAS DE RIESGOS INHER Y RESID'!$M$4,'MAPAS DE RIESGOS INHER Y RESID'!$M$3)))</f>
        <v>BAJO</v>
      </c>
      <c r="R174" s="102"/>
      <c r="S174" s="102"/>
      <c r="T174" s="84" t="s">
        <v>319</v>
      </c>
      <c r="U174" s="84" t="s">
        <v>335</v>
      </c>
      <c r="V174" s="99" t="s">
        <v>78</v>
      </c>
      <c r="W174" s="80">
        <f>VLOOKUP(V174,'MAPAS DE RIESGOS INHER Y RESID'!$E$16:$F$18,2,FALSE)</f>
        <v>0.4</v>
      </c>
      <c r="X174" s="81">
        <f t="shared" si="22"/>
        <v>4.8</v>
      </c>
      <c r="Y174" s="99" t="str">
        <f>IF(OR('MAPAS DE RIESGOS INHER Y RESID'!$G$18='MATRIZ DE RIESGOS DE SST'!X174,X174&lt;'MAPAS DE RIESGOS INHER Y RESID'!$G$16+1),'MAPAS DE RIESGOS INHER Y RESID'!$M$19,IF(OR('MAPAS DE RIESGOS INHER Y RESID'!$H$17='MATRIZ DE RIESGOS DE SST'!X174,X174&lt;'MAPAS DE RIESGOS INHER Y RESID'!$I$18+1),'MAPAS DE RIESGOS INHER Y RESID'!$M$18,IF(OR('MAPAS DE RIESGOS INHER Y RESID'!$I$17='MATRIZ DE RIESGOS DE SST'!X174,X174&lt;'MAPAS DE RIESGOS INHER Y RESID'!$J$17+1),'MAPAS DE RIESGOS INHER Y RESID'!$M$17,'MAPAS DE RIESGOS INHER Y RESID'!$M$16)))</f>
        <v>BAJO</v>
      </c>
      <c r="Z174" s="70" t="str">
        <f>VLOOKUP('MATRIZ DE RIESGOS DE SST'!Y174,'TABLA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5" spans="1:26" s="95" customFormat="1" ht="121.5" customHeight="1">
      <c r="A175" s="114"/>
      <c r="B175" s="117"/>
      <c r="C175" s="117"/>
      <c r="D175" s="117"/>
      <c r="E175" s="117"/>
      <c r="F175" s="117"/>
      <c r="G175" s="117"/>
      <c r="H175" s="117"/>
      <c r="I175" s="70" t="s">
        <v>389</v>
      </c>
      <c r="J175" s="106" t="s">
        <v>158</v>
      </c>
      <c r="K175" s="106" t="s">
        <v>58</v>
      </c>
      <c r="L175" s="99" t="s">
        <v>44</v>
      </c>
      <c r="M175" s="110">
        <f>VLOOKUP('MATRIZ DE RIESGOS DE SST'!L175,'MAPAS DE RIESGOS INHER Y RESID'!$E$3:$F$7,2,FALSE)</f>
        <v>2</v>
      </c>
      <c r="N175" s="99" t="s">
        <v>45</v>
      </c>
      <c r="O175" s="111">
        <f>VLOOKUP('MATRIZ DE RIESGOS DE SST'!N175,'MAPAS DE RIESGOS INHER Y RESID'!$O$3:$P$7,2,FALSE)</f>
        <v>4</v>
      </c>
      <c r="P175" s="111">
        <f t="shared" si="23"/>
        <v>8</v>
      </c>
      <c r="Q175" s="99" t="str">
        <f>IF(OR('MAPAS DE RIESGOS INHER Y RESID'!$G$7='MATRIZ DE RIESGOS DE SST'!P175,P175&lt;'MAPAS DE RIESGOS INHER Y RESID'!$G$3+1),'MAPAS DE RIESGOS INHER Y RESID'!$M$6,IF(OR('MAPAS DE RIESGOS INHER Y RESID'!$H$5='MATRIZ DE RIESGOS DE SST'!P175,P175&lt;'MAPAS DE RIESGOS INHER Y RESID'!$I$5+1),'MAPAS DE RIESGOS INHER Y RESID'!$M$5,IF(OR('MAPAS DE RIESGOS INHER Y RESID'!$I$4='MATRIZ DE RIESGOS DE SST'!P175,P175&lt;'MAPAS DE RIESGOS INHER Y RESID'!$J$4+1),'MAPAS DE RIESGOS INHER Y RESID'!$M$4,'MAPAS DE RIESGOS INHER Y RESID'!$M$3)))</f>
        <v>BAJO</v>
      </c>
      <c r="R175" s="102"/>
      <c r="S175" s="102"/>
      <c r="T175" s="84" t="s">
        <v>342</v>
      </c>
      <c r="U175" s="84" t="s">
        <v>335</v>
      </c>
      <c r="V175" s="99" t="s">
        <v>78</v>
      </c>
      <c r="W175" s="80">
        <f>VLOOKUP(V175,'MAPAS DE RIESGOS INHER Y RESID'!$E$16:$F$18,2,FALSE)</f>
        <v>0.4</v>
      </c>
      <c r="X175" s="81">
        <f t="shared" si="22"/>
        <v>4.8</v>
      </c>
      <c r="Y175" s="99" t="str">
        <f>IF(OR('MAPAS DE RIESGOS INHER Y RESID'!$G$18='MATRIZ DE RIESGOS DE SST'!X175,X175&lt;'MAPAS DE RIESGOS INHER Y RESID'!$G$16+1),'MAPAS DE RIESGOS INHER Y RESID'!$M$19,IF(OR('MAPAS DE RIESGOS INHER Y RESID'!$H$17='MATRIZ DE RIESGOS DE SST'!X175,X175&lt;'MAPAS DE RIESGOS INHER Y RESID'!$I$18+1),'MAPAS DE RIESGOS INHER Y RESID'!$M$18,IF(OR('MAPAS DE RIESGOS INHER Y RESID'!$I$17='MATRIZ DE RIESGOS DE SST'!X175,X175&lt;'MAPAS DE RIESGOS INHER Y RESID'!$J$17+1),'MAPAS DE RIESGOS INHER Y RESID'!$M$17,'MAPAS DE RIESGOS INHER Y RESID'!$M$16)))</f>
        <v>BAJO</v>
      </c>
      <c r="Z175" s="70" t="str">
        <f>VLOOKUP('MATRIZ DE RIESGOS DE SST'!Y175,'TABLA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6" spans="1:26" s="95" customFormat="1" ht="300.75" customHeight="1">
      <c r="A176" s="114"/>
      <c r="B176" s="117"/>
      <c r="C176" s="117"/>
      <c r="D176" s="117"/>
      <c r="E176" s="117"/>
      <c r="F176" s="117"/>
      <c r="G176" s="117"/>
      <c r="H176" s="117"/>
      <c r="I176" s="106" t="s">
        <v>74</v>
      </c>
      <c r="J176" s="106" t="s">
        <v>394</v>
      </c>
      <c r="K176" s="106" t="s">
        <v>76</v>
      </c>
      <c r="L176" s="99" t="s">
        <v>44</v>
      </c>
      <c r="M176" s="110">
        <f>VLOOKUP('MATRIZ DE RIESGOS DE SST'!L176,'MAPAS DE RIESGOS INHER Y RESID'!$E$3:$F$7,2,FALSE)</f>
        <v>2</v>
      </c>
      <c r="N176" s="85" t="s">
        <v>86</v>
      </c>
      <c r="O176" s="111">
        <f>VLOOKUP('MATRIZ DE RIESGOS DE SST'!N176,'MAPAS DE RIESGOS INHER Y RESID'!$O$3:$P$7,2,FALSE)</f>
        <v>16</v>
      </c>
      <c r="P176" s="111">
        <f t="shared" si="23"/>
        <v>32</v>
      </c>
      <c r="Q176" s="99" t="str">
        <f>IF(OR('MAPAS DE RIESGOS INHER Y RESID'!$G$7='MATRIZ DE RIESGOS DE SST'!P176,P176&lt;'MAPAS DE RIESGOS INHER Y RESID'!$G$3+1),'MAPAS DE RIESGOS INHER Y RESID'!$M$6,IF(OR('MAPAS DE RIESGOS INHER Y RESID'!$H$5='MATRIZ DE RIESGOS DE SST'!P176,P176&lt;'MAPAS DE RIESGOS INHER Y RESID'!$I$5+1),'MAPAS DE RIESGOS INHER Y RESID'!$M$5,IF(OR('MAPAS DE RIESGOS INHER Y RESID'!$I$4='MATRIZ DE RIESGOS DE SST'!P176,P176&lt;'MAPAS DE RIESGOS INHER Y RESID'!$J$4+1),'MAPAS DE RIESGOS INHER Y RESID'!$M$4,'MAPAS DE RIESGOS INHER Y RESID'!$M$3)))</f>
        <v>MODERADO</v>
      </c>
      <c r="R176" s="102"/>
      <c r="S176" s="102"/>
      <c r="T176" s="102"/>
      <c r="U176" s="101" t="s">
        <v>304</v>
      </c>
      <c r="V176" s="85" t="s">
        <v>47</v>
      </c>
      <c r="W176" s="80">
        <f>VLOOKUP(V176,'MAPAS DE RIESGOS INHER Y RESID'!$E$16:$F$18,2,FALSE)</f>
        <v>0.9</v>
      </c>
      <c r="X176" s="81">
        <f t="shared" si="22"/>
        <v>3.1999999999999993</v>
      </c>
      <c r="Y176" s="99" t="str">
        <f>IF(OR('MAPAS DE RIESGOS INHER Y RESID'!$G$18='MATRIZ DE RIESGOS DE SST'!X176,X176&lt;'MAPAS DE RIESGOS INHER Y RESID'!$G$16+1),'MAPAS DE RIESGOS INHER Y RESID'!$M$19,IF(OR('MAPAS DE RIESGOS INHER Y RESID'!$H$17='MATRIZ DE RIESGOS DE SST'!X176,X176&lt;'MAPAS DE RIESGOS INHER Y RESID'!$I$18+1),'MAPAS DE RIESGOS INHER Y RESID'!$M$18,IF(OR('MAPAS DE RIESGOS INHER Y RESID'!$I$17='MATRIZ DE RIESGOS DE SST'!X176,X176&lt;'MAPAS DE RIESGOS INHER Y RESID'!$J$17+1),'MAPAS DE RIESGOS INHER Y RESID'!$M$17,'MAPAS DE RIESGOS INHER Y RESID'!$M$16)))</f>
        <v>BAJO</v>
      </c>
      <c r="Z176" s="70" t="str">
        <f>VLOOKUP('MATRIZ DE RIESGOS DE SST'!Y176,'TABLA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7" spans="1:26" s="95" customFormat="1" ht="294.75" customHeight="1">
      <c r="A177" s="114"/>
      <c r="B177" s="117"/>
      <c r="C177" s="117"/>
      <c r="D177" s="117"/>
      <c r="E177" s="117"/>
      <c r="F177" s="117"/>
      <c r="G177" s="117"/>
      <c r="H177" s="117"/>
      <c r="I177" s="106" t="s">
        <v>79</v>
      </c>
      <c r="J177" s="106" t="s">
        <v>395</v>
      </c>
      <c r="K177" s="106" t="s">
        <v>396</v>
      </c>
      <c r="L177" s="99" t="s">
        <v>44</v>
      </c>
      <c r="M177" s="110">
        <f>VLOOKUP('MATRIZ DE RIESGOS DE SST'!L177,'MAPAS DE RIESGOS INHER Y RESID'!$E$3:$F$7,2,FALSE)</f>
        <v>2</v>
      </c>
      <c r="N177" s="85" t="s">
        <v>86</v>
      </c>
      <c r="O177" s="111">
        <f>VLOOKUP('MATRIZ DE RIESGOS DE SST'!N177,'MAPAS DE RIESGOS INHER Y RESID'!$O$3:$P$7,2,FALSE)</f>
        <v>16</v>
      </c>
      <c r="P177" s="111">
        <f t="shared" si="23"/>
        <v>32</v>
      </c>
      <c r="Q177" s="99" t="str">
        <f>IF(OR('MAPAS DE RIESGOS INHER Y RESID'!$G$7='MATRIZ DE RIESGOS DE SST'!P177,P177&lt;'MAPAS DE RIESGOS INHER Y RESID'!$G$3+1),'MAPAS DE RIESGOS INHER Y RESID'!$M$6,IF(OR('MAPAS DE RIESGOS INHER Y RESID'!$H$5='MATRIZ DE RIESGOS DE SST'!P177,P177&lt;'MAPAS DE RIESGOS INHER Y RESID'!$I$5+1),'MAPAS DE RIESGOS INHER Y RESID'!$M$5,IF(OR('MAPAS DE RIESGOS INHER Y RESID'!$I$4='MATRIZ DE RIESGOS DE SST'!P177,P177&lt;'MAPAS DE RIESGOS INHER Y RESID'!$J$4+1),'MAPAS DE RIESGOS INHER Y RESID'!$M$4,'MAPAS DE RIESGOS INHER Y RESID'!$M$3)))</f>
        <v>MODERADO</v>
      </c>
      <c r="R177" s="102"/>
      <c r="S177" s="102"/>
      <c r="T177" s="102"/>
      <c r="U177" s="101" t="s">
        <v>304</v>
      </c>
      <c r="V177" s="85" t="s">
        <v>47</v>
      </c>
      <c r="W177" s="80">
        <f>VLOOKUP(V177,'MAPAS DE RIESGOS INHER Y RESID'!$E$16:$F$18,2,FALSE)</f>
        <v>0.9</v>
      </c>
      <c r="X177" s="81">
        <f t="shared" si="22"/>
        <v>3.1999999999999993</v>
      </c>
      <c r="Y177" s="99" t="str">
        <f>IF(OR('MAPAS DE RIESGOS INHER Y RESID'!$G$18='MATRIZ DE RIESGOS DE SST'!X177,X177&lt;'MAPAS DE RIESGOS INHER Y RESID'!$G$16+1),'MAPAS DE RIESGOS INHER Y RESID'!$M$19,IF(OR('MAPAS DE RIESGOS INHER Y RESID'!$H$17='MATRIZ DE RIESGOS DE SST'!X177,X177&lt;'MAPAS DE RIESGOS INHER Y RESID'!$I$18+1),'MAPAS DE RIESGOS INHER Y RESID'!$M$18,IF(OR('MAPAS DE RIESGOS INHER Y RESID'!$I$17='MATRIZ DE RIESGOS DE SST'!X177,X177&lt;'MAPAS DE RIESGOS INHER Y RESID'!$J$17+1),'MAPAS DE RIESGOS INHER Y RESID'!$M$17,'MAPAS DE RIESGOS INHER Y RESID'!$M$16)))</f>
        <v>BAJO</v>
      </c>
      <c r="Z177" s="70" t="str">
        <f>VLOOKUP('MATRIZ DE RIESGOS DE SST'!Y177,'TABLA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8" spans="1:26" s="95" customFormat="1" ht="189.75" customHeight="1">
      <c r="A178" s="114"/>
      <c r="B178" s="117"/>
      <c r="C178" s="117"/>
      <c r="D178" s="117"/>
      <c r="E178" s="117"/>
      <c r="F178" s="117"/>
      <c r="G178" s="117"/>
      <c r="H178" s="117"/>
      <c r="I178" s="106" t="s">
        <v>140</v>
      </c>
      <c r="J178" s="106" t="s">
        <v>297</v>
      </c>
      <c r="K178" s="106" t="s">
        <v>109</v>
      </c>
      <c r="L178" s="100" t="s">
        <v>78</v>
      </c>
      <c r="M178" s="110">
        <f>VLOOKUP('MATRIZ DE RIESGOS DE SST'!L178,'MAPAS DE RIESGOS INHER Y RESID'!$E$3:$F$7,2,FALSE)</f>
        <v>3</v>
      </c>
      <c r="N178" s="100" t="s">
        <v>146</v>
      </c>
      <c r="O178" s="111">
        <f>VLOOKUP('MATRIZ DE RIESGOS DE SST'!N178,'MAPAS DE RIESGOS INHER Y RESID'!$O$3:$P$7,2,FALSE)</f>
        <v>256</v>
      </c>
      <c r="P178" s="111">
        <f t="shared" si="23"/>
        <v>768</v>
      </c>
      <c r="Q178" s="100" t="str">
        <f>IF(OR('MAPAS DE RIESGOS INHER Y RESID'!$G$7='MATRIZ DE RIESGOS DE SST'!P178,P178&lt;'MAPAS DE RIESGOS INHER Y RESID'!$G$3+1),'MAPAS DE RIESGOS INHER Y RESID'!$M$6,IF(OR('MAPAS DE RIESGOS INHER Y RESID'!$H$5='MATRIZ DE RIESGOS DE SST'!P178,P178&lt;'MAPAS DE RIESGOS INHER Y RESID'!$I$5+1),'MAPAS DE RIESGOS INHER Y RESID'!$M$5,IF(OR('MAPAS DE RIESGOS INHER Y RESID'!$I$4='MATRIZ DE RIESGOS DE SST'!P178,P178&lt;'MAPAS DE RIESGOS INHER Y RESID'!$J$4+1),'MAPAS DE RIESGOS INHER Y RESID'!$M$4,'MAPAS DE RIESGOS INHER Y RESID'!$M$3)))</f>
        <v>ALTO</v>
      </c>
      <c r="R178" s="102"/>
      <c r="S178" s="70" t="s">
        <v>314</v>
      </c>
      <c r="T178" s="70"/>
      <c r="U178" s="101" t="s">
        <v>315</v>
      </c>
      <c r="V178" s="99" t="s">
        <v>47</v>
      </c>
      <c r="W178" s="80">
        <f>VLOOKUP(V178,'MAPAS DE RIESGOS INHER Y RESID'!$E$16:$F$18,2,FALSE)</f>
        <v>0.9</v>
      </c>
      <c r="X178" s="81">
        <f t="shared" si="22"/>
        <v>76.799999999999955</v>
      </c>
      <c r="Y178" s="99" t="str">
        <f>IF(OR('MAPAS DE RIESGOS INHER Y RESID'!$G$18='MATRIZ DE RIESGOS DE SST'!X178,X178&lt;'MAPAS DE RIESGOS INHER Y RESID'!$G$16+1),'MAPAS DE RIESGOS INHER Y RESID'!$M$19,IF(OR('MAPAS DE RIESGOS INHER Y RESID'!$H$17='MATRIZ DE RIESGOS DE SST'!X178,X178&lt;'MAPAS DE RIESGOS INHER Y RESID'!$I$18+1),'MAPAS DE RIESGOS INHER Y RESID'!$M$18,IF(OR('MAPAS DE RIESGOS INHER Y RESID'!$I$17='MATRIZ DE RIESGOS DE SST'!X178,X178&lt;'MAPAS DE RIESGOS INHER Y RESID'!$J$17+1),'MAPAS DE RIESGOS INHER Y RESID'!$M$17,'MAPAS DE RIESGOS INHER Y RESID'!$M$16)))</f>
        <v>MODERADO</v>
      </c>
      <c r="Z178" s="70" t="str">
        <f>VLOOKUP('MATRIZ DE RIESGOS DE SST'!Y178,'TABLA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9" spans="1:26" s="95" customFormat="1" ht="189.75" customHeight="1">
      <c r="A179" s="114"/>
      <c r="B179" s="117"/>
      <c r="C179" s="117"/>
      <c r="D179" s="117"/>
      <c r="E179" s="117"/>
      <c r="F179" s="117"/>
      <c r="G179" s="117"/>
      <c r="H179" s="117"/>
      <c r="I179" s="106" t="s">
        <v>107</v>
      </c>
      <c r="J179" s="106" t="s">
        <v>142</v>
      </c>
      <c r="K179" s="106" t="s">
        <v>397</v>
      </c>
      <c r="L179" s="85" t="s">
        <v>44</v>
      </c>
      <c r="M179" s="110">
        <f>VLOOKUP('MATRIZ DE RIESGOS DE SST'!L179,'MAPAS DE RIESGOS INHER Y RESID'!$E$3:$F$7,2,FALSE)</f>
        <v>2</v>
      </c>
      <c r="N179" s="85" t="s">
        <v>86</v>
      </c>
      <c r="O179" s="111">
        <f>VLOOKUP('MATRIZ DE RIESGOS DE SST'!N179,'MAPAS DE RIESGOS INHER Y RESID'!$O$3:$P$7,2,FALSE)</f>
        <v>16</v>
      </c>
      <c r="P179" s="111">
        <f>+M179*O179</f>
        <v>32</v>
      </c>
      <c r="Q179" s="85" t="str">
        <f>IF(OR('MAPAS DE RIESGOS INHER Y RESID'!$G$7='MATRIZ DE RIESGOS DE SST'!P179,P179&lt;'MAPAS DE RIESGOS INHER Y RESID'!$G$3+1),'MAPAS DE RIESGOS INHER Y RESID'!$M$6,IF(OR('MAPAS DE RIESGOS INHER Y RESID'!$H$5='MATRIZ DE RIESGOS DE SST'!P179,P179&lt;'MAPAS DE RIESGOS INHER Y RESID'!$I$5+1),'MAPAS DE RIESGOS INHER Y RESID'!$M$5,IF(OR('MAPAS DE RIESGOS INHER Y RESID'!$I$4='MATRIZ DE RIESGOS DE SST'!P179,P179&lt;'MAPAS DE RIESGOS INHER Y RESID'!$J$4+1),'MAPAS DE RIESGOS INHER Y RESID'!$M$4,'MAPAS DE RIESGOS INHER Y RESID'!$M$3)))</f>
        <v>MODERADO</v>
      </c>
      <c r="R179" s="102"/>
      <c r="S179" s="70" t="s">
        <v>314</v>
      </c>
      <c r="T179" s="70"/>
      <c r="U179" s="101" t="s">
        <v>351</v>
      </c>
      <c r="V179" s="85" t="s">
        <v>78</v>
      </c>
      <c r="W179" s="80">
        <f>VLOOKUP(V179,'MAPAS DE RIESGOS INHER Y RESID'!$E$16:$F$18,2,FALSE)</f>
        <v>0.4</v>
      </c>
      <c r="X179" s="81">
        <f t="shared" si="22"/>
        <v>19.2</v>
      </c>
      <c r="Y179" s="85" t="str">
        <f>IF(OR('MAPAS DE RIESGOS INHER Y RESID'!$G$18='MATRIZ DE RIESGOS DE SST'!X179,X179&lt;'MAPAS DE RIESGOS INHER Y RESID'!$G$16+1),'MAPAS DE RIESGOS INHER Y RESID'!$M$19,IF(OR('MAPAS DE RIESGOS INHER Y RESID'!$H$17='MATRIZ DE RIESGOS DE SST'!X179,X179&lt;'MAPAS DE RIESGOS INHER Y RESID'!$I$18+1),'MAPAS DE RIESGOS INHER Y RESID'!$M$18,IF(OR('MAPAS DE RIESGOS INHER Y RESID'!$I$17='MATRIZ DE RIESGOS DE SST'!X179,X179&lt;'MAPAS DE RIESGOS INHER Y RESID'!$J$17+1),'MAPAS DE RIESGOS INHER Y RESID'!$M$17,'MAPAS DE RIESGOS INHER Y RESID'!$M$16)))</f>
        <v>MODERADO</v>
      </c>
      <c r="Z179" s="70" t="str">
        <f>VLOOKUP('MATRIZ DE RIESGOS DE SST'!Y179,'TABLA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0" spans="1:26" s="95" customFormat="1" ht="152.25" customHeight="1">
      <c r="A180" s="115"/>
      <c r="B180" s="118"/>
      <c r="C180" s="118"/>
      <c r="D180" s="118"/>
      <c r="E180" s="118"/>
      <c r="F180" s="118"/>
      <c r="G180" s="118"/>
      <c r="H180" s="118"/>
      <c r="I180" s="106" t="s">
        <v>110</v>
      </c>
      <c r="J180" s="106" t="s">
        <v>143</v>
      </c>
      <c r="K180" s="106" t="s">
        <v>397</v>
      </c>
      <c r="L180" s="85" t="s">
        <v>173</v>
      </c>
      <c r="M180" s="110">
        <f>VLOOKUP('MATRIZ DE RIESGOS DE SST'!L180,'MAPAS DE RIESGOS INHER Y RESID'!$E$3:$F$7,2,FALSE)</f>
        <v>1</v>
      </c>
      <c r="N180" s="85" t="s">
        <v>86</v>
      </c>
      <c r="O180" s="111">
        <f>VLOOKUP('MATRIZ DE RIESGOS DE SST'!N180,'MAPAS DE RIESGOS INHER Y RESID'!$O$3:$P$7,2,FALSE)</f>
        <v>16</v>
      </c>
      <c r="P180" s="111">
        <f>+M180*O180</f>
        <v>16</v>
      </c>
      <c r="Q180" s="85" t="str">
        <f>IF(OR('MAPAS DE RIESGOS INHER Y RESID'!$G$7='MATRIZ DE RIESGOS DE SST'!P180,P180&lt;'MAPAS DE RIESGOS INHER Y RESID'!$G$3+1),'MAPAS DE RIESGOS INHER Y RESID'!$M$6,IF(OR('MAPAS DE RIESGOS INHER Y RESID'!$H$5='MATRIZ DE RIESGOS DE SST'!P180,P180&lt;'MAPAS DE RIESGOS INHER Y RESID'!$I$5+1),'MAPAS DE RIESGOS INHER Y RESID'!$M$5,IF(OR('MAPAS DE RIESGOS INHER Y RESID'!$I$4='MATRIZ DE RIESGOS DE SST'!P180,P180&lt;'MAPAS DE RIESGOS INHER Y RESID'!$J$4+1),'MAPAS DE RIESGOS INHER Y RESID'!$M$4,'MAPAS DE RIESGOS INHER Y RESID'!$M$3)))</f>
        <v>MODERADO</v>
      </c>
      <c r="R180" s="102"/>
      <c r="S180" s="70" t="s">
        <v>314</v>
      </c>
      <c r="T180" s="70"/>
      <c r="U180" s="101" t="s">
        <v>351</v>
      </c>
      <c r="V180" s="85" t="s">
        <v>78</v>
      </c>
      <c r="W180" s="80">
        <f>VLOOKUP(V180,'MAPAS DE RIESGOS INHER Y RESID'!$E$16:$F$18,2,FALSE)</f>
        <v>0.4</v>
      </c>
      <c r="X180" s="81">
        <f t="shared" si="22"/>
        <v>9.6</v>
      </c>
      <c r="Y180" s="85" t="str">
        <f>IF(OR('MAPAS DE RIESGOS INHER Y RESID'!$G$18='MATRIZ DE RIESGOS DE SST'!X180,X180&lt;'MAPAS DE RIESGOS INHER Y RESID'!$G$16+1),'MAPAS DE RIESGOS INHER Y RESID'!$M$19,IF(OR('MAPAS DE RIESGOS INHER Y RESID'!$H$17='MATRIZ DE RIESGOS DE SST'!X180,X180&lt;'MAPAS DE RIESGOS INHER Y RESID'!$I$18+1),'MAPAS DE RIESGOS INHER Y RESID'!$M$18,IF(OR('MAPAS DE RIESGOS INHER Y RESID'!$I$17='MATRIZ DE RIESGOS DE SST'!X180,X180&lt;'MAPAS DE RIESGOS INHER Y RESID'!$J$17+1),'MAPAS DE RIESGOS INHER Y RESID'!$M$17,'MAPAS DE RIESGOS INHER Y RESID'!$M$16)))</f>
        <v>MODERADO</v>
      </c>
      <c r="Z180" s="70" t="str">
        <f>VLOOKUP('MATRIZ DE RIESGOS DE SST'!Y180,'TABLA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1" spans="1:26" ht="183.75" customHeight="1">
      <c r="A181" s="113" t="s">
        <v>362</v>
      </c>
      <c r="B181" s="116"/>
      <c r="C181" s="116"/>
      <c r="D181" s="116" t="s">
        <v>40</v>
      </c>
      <c r="E181" s="116"/>
      <c r="F181" s="116"/>
      <c r="G181" s="116"/>
      <c r="H181" s="116" t="s">
        <v>356</v>
      </c>
      <c r="I181" s="106" t="s">
        <v>68</v>
      </c>
      <c r="J181" s="106" t="s">
        <v>69</v>
      </c>
      <c r="K181" s="106" t="s">
        <v>70</v>
      </c>
      <c r="L181" s="98" t="s">
        <v>78</v>
      </c>
      <c r="M181" s="110">
        <f>VLOOKUP('MATRIZ DE RIESGOS DE SST'!L181,'MAPAS DE RIESGOS INHER Y RESID'!$E$3:$F$7,2,FALSE)</f>
        <v>3</v>
      </c>
      <c r="N181" s="98" t="s">
        <v>86</v>
      </c>
      <c r="O181" s="111">
        <f>VLOOKUP('MATRIZ DE RIESGOS DE SST'!N181,'MAPAS DE RIESGOS INHER Y RESID'!$O$3:$P$7,2,FALSE)</f>
        <v>16</v>
      </c>
      <c r="P181" s="111">
        <f t="shared" ref="P181:P186" si="24">+M181*O181</f>
        <v>48</v>
      </c>
      <c r="Q181" s="98" t="str">
        <f>IF(OR('MAPAS DE RIESGOS INHER Y RESID'!$G$7='MATRIZ DE RIESGOS DE SST'!P181,P181&lt;'MAPAS DE RIESGOS INHER Y RESID'!$G$3+1),'MAPAS DE RIESGOS INHER Y RESID'!$M$6,IF(OR('MAPAS DE RIESGOS INHER Y RESID'!$H$5='MATRIZ DE RIESGOS DE SST'!P181,P181&lt;'MAPAS DE RIESGOS INHER Y RESID'!$I$5+1),'MAPAS DE RIESGOS INHER Y RESID'!$M$5,IF(OR('MAPAS DE RIESGOS INHER Y RESID'!$I$4='MATRIZ DE RIESGOS DE SST'!P181,P181&lt;'MAPAS DE RIESGOS INHER Y RESID'!$J$4+1),'MAPAS DE RIESGOS INHER Y RESID'!$M$4,'MAPAS DE RIESGOS INHER Y RESID'!$M$3)))</f>
        <v>MODERADO</v>
      </c>
      <c r="R181" s="102"/>
      <c r="S181" s="101" t="s">
        <v>71</v>
      </c>
      <c r="T181" s="84" t="s">
        <v>72</v>
      </c>
      <c r="U181" s="84" t="s">
        <v>73</v>
      </c>
      <c r="V181" s="99" t="s">
        <v>47</v>
      </c>
      <c r="W181" s="80">
        <f>VLOOKUP(V181,'MAPAS DE RIESGOS INHER Y RESID'!$E$16:$F$18,2,FALSE)</f>
        <v>0.9</v>
      </c>
      <c r="X181" s="81">
        <f t="shared" ref="X181:X186" si="25">P181-(P181*W181)</f>
        <v>4.7999999999999972</v>
      </c>
      <c r="Y181" s="99" t="str">
        <f>IF(OR('MAPAS DE RIESGOS INHER Y RESID'!$G$18='MATRIZ DE RIESGOS DE SST'!X181,X181&lt;'MAPAS DE RIESGOS INHER Y RESID'!$G$16+1),'MAPAS DE RIESGOS INHER Y RESID'!$M$19,IF(OR('MAPAS DE RIESGOS INHER Y RESID'!$H$17='MATRIZ DE RIESGOS DE SST'!X181,X181&lt;'MAPAS DE RIESGOS INHER Y RESID'!$I$18+1),'MAPAS DE RIESGOS INHER Y RESID'!$M$18,IF(OR('MAPAS DE RIESGOS INHER Y RESID'!$I$17='MATRIZ DE RIESGOS DE SST'!X181,X181&lt;'MAPAS DE RIESGOS INHER Y RESID'!$J$17+1),'MAPAS DE RIESGOS INHER Y RESID'!$M$17,'MAPAS DE RIESGOS INHER Y RESID'!$M$16)))</f>
        <v>BAJO</v>
      </c>
      <c r="Z181" s="70" t="str">
        <f>VLOOKUP('MATRIZ DE RIESGOS DE SST'!Y181,'TABLA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2" spans="1:26" ht="210.75" customHeight="1">
      <c r="A182" s="114"/>
      <c r="B182" s="117"/>
      <c r="C182" s="117"/>
      <c r="D182" s="117"/>
      <c r="E182" s="117"/>
      <c r="F182" s="117"/>
      <c r="G182" s="117"/>
      <c r="H182" s="117"/>
      <c r="I182" s="106" t="s">
        <v>50</v>
      </c>
      <c r="J182" s="106" t="s">
        <v>51</v>
      </c>
      <c r="K182" s="70" t="s">
        <v>383</v>
      </c>
      <c r="L182" s="99" t="s">
        <v>44</v>
      </c>
      <c r="M182" s="110">
        <f>VLOOKUP('MATRIZ DE RIESGOS DE SST'!L182,'MAPAS DE RIESGOS INHER Y RESID'!$E$3:$F$7,2,FALSE)</f>
        <v>2</v>
      </c>
      <c r="N182" s="99" t="s">
        <v>45</v>
      </c>
      <c r="O182" s="111">
        <f>VLOOKUP('MATRIZ DE RIESGOS DE SST'!N182,'MAPAS DE RIESGOS INHER Y RESID'!$O$3:$P$7,2,FALSE)</f>
        <v>4</v>
      </c>
      <c r="P182" s="111">
        <f t="shared" si="24"/>
        <v>8</v>
      </c>
      <c r="Q182" s="99" t="str">
        <f>IF(OR('MAPAS DE RIESGOS INHER Y RESID'!$G$7='MATRIZ DE RIESGOS DE SST'!P182,P182&lt;'MAPAS DE RIESGOS INHER Y RESID'!$G$3+1),'MAPAS DE RIESGOS INHER Y RESID'!$M$6,IF(OR('MAPAS DE RIESGOS INHER Y RESID'!$H$5='MATRIZ DE RIESGOS DE SST'!P182,P182&lt;'MAPAS DE RIESGOS INHER Y RESID'!$I$5+1),'MAPAS DE RIESGOS INHER Y RESID'!$M$5,IF(OR('MAPAS DE RIESGOS INHER Y RESID'!$I$4='MATRIZ DE RIESGOS DE SST'!P182,P182&lt;'MAPAS DE RIESGOS INHER Y RESID'!$J$4+1),'MAPAS DE RIESGOS INHER Y RESID'!$M$4,'MAPAS DE RIESGOS INHER Y RESID'!$M$3)))</f>
        <v>BAJO</v>
      </c>
      <c r="R182" s="102"/>
      <c r="S182" s="102"/>
      <c r="T182" s="70" t="s">
        <v>348</v>
      </c>
      <c r="U182" s="70" t="s">
        <v>299</v>
      </c>
      <c r="V182" s="89" t="s">
        <v>47</v>
      </c>
      <c r="W182" s="80">
        <f>VLOOKUP(V182,'MAPAS DE RIESGOS INHER Y RESID'!$E$16:$F$18,2,FALSE)</f>
        <v>0.9</v>
      </c>
      <c r="X182" s="81">
        <f t="shared" si="25"/>
        <v>0.79999999999999982</v>
      </c>
      <c r="Y182" s="99" t="str">
        <f>IF(OR('MAPAS DE RIESGOS INHER Y RESID'!$G$18='MATRIZ DE RIESGOS DE SST'!X182,X182&lt;'MAPAS DE RIESGOS INHER Y RESID'!$G$16+1),'MAPAS DE RIESGOS INHER Y RESID'!$M$19,IF(OR('MAPAS DE RIESGOS INHER Y RESID'!$H$17='MATRIZ DE RIESGOS DE SST'!X182,X182&lt;'MAPAS DE RIESGOS INHER Y RESID'!$I$18+1),'MAPAS DE RIESGOS INHER Y RESID'!$M$18,IF(OR('MAPAS DE RIESGOS INHER Y RESID'!$I$17='MATRIZ DE RIESGOS DE SST'!X182,X182&lt;'MAPAS DE RIESGOS INHER Y RESID'!$J$17+1),'MAPAS DE RIESGOS INHER Y RESID'!$M$17,'MAPAS DE RIESGOS INHER Y RESID'!$M$16)))</f>
        <v>BAJO</v>
      </c>
      <c r="Z182" s="70" t="str">
        <f>VLOOKUP('MATRIZ DE RIESGOS DE SST'!Y182,'TABLA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3" spans="1:26" ht="234">
      <c r="A183" s="114"/>
      <c r="B183" s="117"/>
      <c r="C183" s="117"/>
      <c r="D183" s="117"/>
      <c r="E183" s="117"/>
      <c r="F183" s="117"/>
      <c r="G183" s="117"/>
      <c r="H183" s="117"/>
      <c r="I183" s="106" t="s">
        <v>135</v>
      </c>
      <c r="J183" s="106" t="s">
        <v>136</v>
      </c>
      <c r="K183" s="106" t="s">
        <v>375</v>
      </c>
      <c r="L183" s="99" t="s">
        <v>44</v>
      </c>
      <c r="M183" s="110">
        <f>VLOOKUP('MATRIZ DE RIESGOS DE SST'!L183,'MAPAS DE RIESGOS INHER Y RESID'!$E$3:$F$7,2,FALSE)</f>
        <v>2</v>
      </c>
      <c r="N183" s="99" t="s">
        <v>45</v>
      </c>
      <c r="O183" s="111">
        <f>VLOOKUP('MATRIZ DE RIESGOS DE SST'!N183,'MAPAS DE RIESGOS INHER Y RESID'!$O$3:$P$7,2,FALSE)</f>
        <v>4</v>
      </c>
      <c r="P183" s="111">
        <f t="shared" si="24"/>
        <v>8</v>
      </c>
      <c r="Q183" s="99" t="str">
        <f>IF(OR('MAPAS DE RIESGOS INHER Y RESID'!$G$7='MATRIZ DE RIESGOS DE SST'!P183,P183&lt;'MAPAS DE RIESGOS INHER Y RESID'!$G$3+1),'MAPAS DE RIESGOS INHER Y RESID'!$M$6,IF(OR('MAPAS DE RIESGOS INHER Y RESID'!$H$5='MATRIZ DE RIESGOS DE SST'!P183,P183&lt;'MAPAS DE RIESGOS INHER Y RESID'!$I$5+1),'MAPAS DE RIESGOS INHER Y RESID'!$M$5,IF(OR('MAPAS DE RIESGOS INHER Y RESID'!$I$4='MATRIZ DE RIESGOS DE SST'!P183,P183&lt;'MAPAS DE RIESGOS INHER Y RESID'!$J$4+1),'MAPAS DE RIESGOS INHER Y RESID'!$M$4,'MAPAS DE RIESGOS INHER Y RESID'!$M$3)))</f>
        <v>BAJO</v>
      </c>
      <c r="R183" s="102"/>
      <c r="S183" s="102"/>
      <c r="T183" s="102"/>
      <c r="U183" s="84" t="s">
        <v>318</v>
      </c>
      <c r="V183" s="99" t="s">
        <v>78</v>
      </c>
      <c r="W183" s="80">
        <f>VLOOKUP(V183,'MAPAS DE RIESGOS INHER Y RESID'!$E$16:$F$18,2,FALSE)</f>
        <v>0.4</v>
      </c>
      <c r="X183" s="81">
        <f t="shared" si="25"/>
        <v>4.8</v>
      </c>
      <c r="Y183" s="99" t="str">
        <f>IF(OR('MAPAS DE RIESGOS INHER Y RESID'!$G$18='MATRIZ DE RIESGOS DE SST'!X183,X183&lt;'MAPAS DE RIESGOS INHER Y RESID'!$G$16+1),'MAPAS DE RIESGOS INHER Y RESID'!$M$19,IF(OR('MAPAS DE RIESGOS INHER Y RESID'!$H$17='MATRIZ DE RIESGOS DE SST'!X183,X183&lt;'MAPAS DE RIESGOS INHER Y RESID'!$I$18+1),'MAPAS DE RIESGOS INHER Y RESID'!$M$18,IF(OR('MAPAS DE RIESGOS INHER Y RESID'!$I$17='MATRIZ DE RIESGOS DE SST'!X183,X183&lt;'MAPAS DE RIESGOS INHER Y RESID'!$J$17+1),'MAPAS DE RIESGOS INHER Y RESID'!$M$17,'MAPAS DE RIESGOS INHER Y RESID'!$M$16)))</f>
        <v>BAJO</v>
      </c>
      <c r="Z183" s="70" t="str">
        <f>VLOOKUP('MATRIZ DE RIESGOS DE SST'!Y183,'TABLA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4" spans="1:26" ht="116.25" customHeight="1">
      <c r="A184" s="114"/>
      <c r="B184" s="117"/>
      <c r="C184" s="117"/>
      <c r="D184" s="117"/>
      <c r="E184" s="117"/>
      <c r="F184" s="117"/>
      <c r="G184" s="117"/>
      <c r="H184" s="117"/>
      <c r="I184" s="106" t="s">
        <v>154</v>
      </c>
      <c r="J184" s="106" t="s">
        <v>294</v>
      </c>
      <c r="K184" s="106" t="s">
        <v>375</v>
      </c>
      <c r="L184" s="99" t="s">
        <v>44</v>
      </c>
      <c r="M184" s="110">
        <f>VLOOKUP('MATRIZ DE RIESGOS DE SST'!L184,'MAPAS DE RIESGOS INHER Y RESID'!$E$3:$F$7,2,FALSE)</f>
        <v>2</v>
      </c>
      <c r="N184" s="99" t="s">
        <v>45</v>
      </c>
      <c r="O184" s="111">
        <f>VLOOKUP('MATRIZ DE RIESGOS DE SST'!N184,'MAPAS DE RIESGOS INHER Y RESID'!$O$3:$P$7,2,FALSE)</f>
        <v>4</v>
      </c>
      <c r="P184" s="111">
        <f t="shared" si="24"/>
        <v>8</v>
      </c>
      <c r="Q184" s="99" t="str">
        <f>IF(OR('MAPAS DE RIESGOS INHER Y RESID'!$G$7='MATRIZ DE RIESGOS DE SST'!P184,P184&lt;'MAPAS DE RIESGOS INHER Y RESID'!$G$3+1),'MAPAS DE RIESGOS INHER Y RESID'!$M$6,IF(OR('MAPAS DE RIESGOS INHER Y RESID'!$H$5='MATRIZ DE RIESGOS DE SST'!P184,P184&lt;'MAPAS DE RIESGOS INHER Y RESID'!$I$5+1),'MAPAS DE RIESGOS INHER Y RESID'!$M$5,IF(OR('MAPAS DE RIESGOS INHER Y RESID'!$I$4='MATRIZ DE RIESGOS DE SST'!P184,P184&lt;'MAPAS DE RIESGOS INHER Y RESID'!$J$4+1),'MAPAS DE RIESGOS INHER Y RESID'!$M$4,'MAPAS DE RIESGOS INHER Y RESID'!$M$3)))</f>
        <v>BAJO</v>
      </c>
      <c r="R184" s="102"/>
      <c r="S184" s="102"/>
      <c r="T184" s="102"/>
      <c r="U184" s="84" t="s">
        <v>318</v>
      </c>
      <c r="V184" s="99" t="s">
        <v>67</v>
      </c>
      <c r="W184" s="80">
        <f>VLOOKUP(V184,'MAPAS DE RIESGOS INHER Y RESID'!$E$16:$F$18,2,FALSE)</f>
        <v>0.15</v>
      </c>
      <c r="X184" s="81">
        <f t="shared" si="25"/>
        <v>6.8</v>
      </c>
      <c r="Y184" s="99" t="str">
        <f>IF(OR('MAPAS DE RIESGOS INHER Y RESID'!$G$18='MATRIZ DE RIESGOS DE SST'!X184,X184&lt;'MAPAS DE RIESGOS INHER Y RESID'!$G$16+1),'MAPAS DE RIESGOS INHER Y RESID'!$M$19,IF(OR('MAPAS DE RIESGOS INHER Y RESID'!$H$17='MATRIZ DE RIESGOS DE SST'!X184,X184&lt;'MAPAS DE RIESGOS INHER Y RESID'!$I$18+1),'MAPAS DE RIESGOS INHER Y RESID'!$M$18,IF(OR('MAPAS DE RIESGOS INHER Y RESID'!$I$17='MATRIZ DE RIESGOS DE SST'!X184,X184&lt;'MAPAS DE RIESGOS INHER Y RESID'!$J$17+1),'MAPAS DE RIESGOS INHER Y RESID'!$M$17,'MAPAS DE RIESGOS INHER Y RESID'!$M$16)))</f>
        <v>BAJO</v>
      </c>
      <c r="Z184" s="70" t="str">
        <f>VLOOKUP('MATRIZ DE RIESGOS DE SST'!Y184,'TABLA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5" spans="1:26" ht="234">
      <c r="A185" s="114"/>
      <c r="B185" s="117"/>
      <c r="C185" s="117"/>
      <c r="D185" s="117"/>
      <c r="E185" s="117"/>
      <c r="F185" s="117"/>
      <c r="G185" s="117"/>
      <c r="H185" s="117"/>
      <c r="I185" s="106" t="s">
        <v>117</v>
      </c>
      <c r="J185" s="106" t="s">
        <v>118</v>
      </c>
      <c r="K185" s="106" t="s">
        <v>376</v>
      </c>
      <c r="L185" s="99" t="s">
        <v>44</v>
      </c>
      <c r="M185" s="110">
        <f>VLOOKUP('MATRIZ DE RIESGOS DE SST'!L185,'MAPAS DE RIESGOS INHER Y RESID'!$E$3:$F$7,2,FALSE)</f>
        <v>2</v>
      </c>
      <c r="N185" s="99" t="s">
        <v>45</v>
      </c>
      <c r="O185" s="111">
        <f>VLOOKUP('MATRIZ DE RIESGOS DE SST'!N185,'MAPAS DE RIESGOS INHER Y RESID'!$O$3:$P$7,2,FALSE)</f>
        <v>4</v>
      </c>
      <c r="P185" s="111">
        <f t="shared" si="24"/>
        <v>8</v>
      </c>
      <c r="Q185" s="99" t="str">
        <f>IF(OR('MAPAS DE RIESGOS INHER Y RESID'!$G$7='MATRIZ DE RIESGOS DE SST'!P185,P185&lt;'MAPAS DE RIESGOS INHER Y RESID'!$G$3+1),'MAPAS DE RIESGOS INHER Y RESID'!$M$6,IF(OR('MAPAS DE RIESGOS INHER Y RESID'!$H$5='MATRIZ DE RIESGOS DE SST'!P185,P185&lt;'MAPAS DE RIESGOS INHER Y RESID'!$I$5+1),'MAPAS DE RIESGOS INHER Y RESID'!$M$5,IF(OR('MAPAS DE RIESGOS INHER Y RESID'!$I$4='MATRIZ DE RIESGOS DE SST'!P185,P185&lt;'MAPAS DE RIESGOS INHER Y RESID'!$J$4+1),'MAPAS DE RIESGOS INHER Y RESID'!$M$4,'MAPAS DE RIESGOS INHER Y RESID'!$M$3)))</f>
        <v>BAJO</v>
      </c>
      <c r="R185" s="102"/>
      <c r="S185" s="102"/>
      <c r="T185" s="102"/>
      <c r="U185" s="84" t="s">
        <v>318</v>
      </c>
      <c r="V185" s="99" t="s">
        <v>78</v>
      </c>
      <c r="W185" s="80">
        <f>VLOOKUP(V185,'MAPAS DE RIESGOS INHER Y RESID'!$E$16:$F$18,2,FALSE)</f>
        <v>0.4</v>
      </c>
      <c r="X185" s="81">
        <f t="shared" si="25"/>
        <v>4.8</v>
      </c>
      <c r="Y185" s="99" t="str">
        <f>IF(OR('MAPAS DE RIESGOS INHER Y RESID'!$G$18='MATRIZ DE RIESGOS DE SST'!X185,X185&lt;'MAPAS DE RIESGOS INHER Y RESID'!$G$16+1),'MAPAS DE RIESGOS INHER Y RESID'!$M$19,IF(OR('MAPAS DE RIESGOS INHER Y RESID'!$H$17='MATRIZ DE RIESGOS DE SST'!X185,X185&lt;'MAPAS DE RIESGOS INHER Y RESID'!$I$18+1),'MAPAS DE RIESGOS INHER Y RESID'!$M$18,IF(OR('MAPAS DE RIESGOS INHER Y RESID'!$I$17='MATRIZ DE RIESGOS DE SST'!X185,X185&lt;'MAPAS DE RIESGOS INHER Y RESID'!$J$17+1),'MAPAS DE RIESGOS INHER Y RESID'!$M$17,'MAPAS DE RIESGOS INHER Y RESID'!$M$16)))</f>
        <v>BAJO</v>
      </c>
      <c r="Z185" s="70" t="str">
        <f>VLOOKUP('MATRIZ DE RIESGOS DE SST'!Y185,'TABLA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6" spans="1:26" ht="234">
      <c r="A186" s="114"/>
      <c r="B186" s="117"/>
      <c r="C186" s="117"/>
      <c r="D186" s="117"/>
      <c r="E186" s="117"/>
      <c r="F186" s="117"/>
      <c r="G186" s="117"/>
      <c r="H186" s="117"/>
      <c r="I186" s="106" t="s">
        <v>120</v>
      </c>
      <c r="J186" s="106" t="s">
        <v>118</v>
      </c>
      <c r="K186" s="106" t="s">
        <v>376</v>
      </c>
      <c r="L186" s="99" t="s">
        <v>44</v>
      </c>
      <c r="M186" s="110">
        <f>VLOOKUP('MATRIZ DE RIESGOS DE SST'!L186,'MAPAS DE RIESGOS INHER Y RESID'!$E$3:$F$7,2,FALSE)</f>
        <v>2</v>
      </c>
      <c r="N186" s="99" t="s">
        <v>45</v>
      </c>
      <c r="O186" s="111">
        <f>VLOOKUP('MATRIZ DE RIESGOS DE SST'!N186,'MAPAS DE RIESGOS INHER Y RESID'!$O$3:$P$7,2,FALSE)</f>
        <v>4</v>
      </c>
      <c r="P186" s="111">
        <f t="shared" si="24"/>
        <v>8</v>
      </c>
      <c r="Q186" s="99" t="str">
        <f>IF(OR('MAPAS DE RIESGOS INHER Y RESID'!$G$7='MATRIZ DE RIESGOS DE SST'!P186,P186&lt;'MAPAS DE RIESGOS INHER Y RESID'!$G$3+1),'MAPAS DE RIESGOS INHER Y RESID'!$M$6,IF(OR('MAPAS DE RIESGOS INHER Y RESID'!$H$5='MATRIZ DE RIESGOS DE SST'!P186,P186&lt;'MAPAS DE RIESGOS INHER Y RESID'!$I$5+1),'MAPAS DE RIESGOS INHER Y RESID'!$M$5,IF(OR('MAPAS DE RIESGOS INHER Y RESID'!$I$4='MATRIZ DE RIESGOS DE SST'!P186,P186&lt;'MAPAS DE RIESGOS INHER Y RESID'!$J$4+1),'MAPAS DE RIESGOS INHER Y RESID'!$M$4,'MAPAS DE RIESGOS INHER Y RESID'!$M$3)))</f>
        <v>BAJO</v>
      </c>
      <c r="R186" s="102"/>
      <c r="S186" s="102"/>
      <c r="T186" s="102"/>
      <c r="U186" s="84" t="s">
        <v>318</v>
      </c>
      <c r="V186" s="99" t="s">
        <v>78</v>
      </c>
      <c r="W186" s="80">
        <f>VLOOKUP(V186,'MAPAS DE RIESGOS INHER Y RESID'!$E$16:$F$18,2,FALSE)</f>
        <v>0.4</v>
      </c>
      <c r="X186" s="81">
        <f t="shared" si="25"/>
        <v>4.8</v>
      </c>
      <c r="Y186" s="99" t="str">
        <f>IF(OR('MAPAS DE RIESGOS INHER Y RESID'!$G$18='MATRIZ DE RIESGOS DE SST'!X186,X186&lt;'MAPAS DE RIESGOS INHER Y RESID'!$G$16+1),'MAPAS DE RIESGOS INHER Y RESID'!$M$19,IF(OR('MAPAS DE RIESGOS INHER Y RESID'!$H$17='MATRIZ DE RIESGOS DE SST'!X186,X186&lt;'MAPAS DE RIESGOS INHER Y RESID'!$I$18+1),'MAPAS DE RIESGOS INHER Y RESID'!$M$18,IF(OR('MAPAS DE RIESGOS INHER Y RESID'!$I$17='MATRIZ DE RIESGOS DE SST'!X186,X186&lt;'MAPAS DE RIESGOS INHER Y RESID'!$J$17+1),'MAPAS DE RIESGOS INHER Y RESID'!$M$17,'MAPAS DE RIESGOS INHER Y RESID'!$M$16)))</f>
        <v>BAJO</v>
      </c>
      <c r="Z186" s="70" t="str">
        <f>VLOOKUP('MATRIZ DE RIESGOS DE SST'!Y186,'TABLA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7" spans="1:26" ht="240.75" customHeight="1">
      <c r="A187" s="114"/>
      <c r="B187" s="117"/>
      <c r="C187" s="117"/>
      <c r="D187" s="117"/>
      <c r="E187" s="117"/>
      <c r="F187" s="117"/>
      <c r="G187" s="117"/>
      <c r="H187" s="117"/>
      <c r="I187" s="106" t="s">
        <v>201</v>
      </c>
      <c r="J187" s="106" t="s">
        <v>295</v>
      </c>
      <c r="K187" s="106" t="s">
        <v>387</v>
      </c>
      <c r="L187" s="99" t="s">
        <v>44</v>
      </c>
      <c r="M187" s="110">
        <f>VLOOKUP('MATRIZ DE RIESGOS DE SST'!L187,'MAPAS DE RIESGOS INHER Y RESID'!$E$3:$F$7,2,FALSE)</f>
        <v>2</v>
      </c>
      <c r="N187" s="99" t="s">
        <v>86</v>
      </c>
      <c r="O187" s="111">
        <f>VLOOKUP('MATRIZ DE RIESGOS DE SST'!N187,'MAPAS DE RIESGOS INHER Y RESID'!$O$3:$P$7,2,FALSE)</f>
        <v>16</v>
      </c>
      <c r="P187" s="111">
        <f t="shared" ref="P187:P193" si="26">+M187*O187</f>
        <v>32</v>
      </c>
      <c r="Q187" s="99" t="str">
        <f>IF(OR('MAPAS DE RIESGOS INHER Y RESID'!$G$7='MATRIZ DE RIESGOS DE SST'!P187,P187&lt;'MAPAS DE RIESGOS INHER Y RESID'!$G$3+1),'MAPAS DE RIESGOS INHER Y RESID'!$M$6,IF(OR('MAPAS DE RIESGOS INHER Y RESID'!$H$5='MATRIZ DE RIESGOS DE SST'!P187,P187&lt;'MAPAS DE RIESGOS INHER Y RESID'!$I$5+1),'MAPAS DE RIESGOS INHER Y RESID'!$M$5,IF(OR('MAPAS DE RIESGOS INHER Y RESID'!$I$4='MATRIZ DE RIESGOS DE SST'!P187,P187&lt;'MAPAS DE RIESGOS INHER Y RESID'!$J$4+1),'MAPAS DE RIESGOS INHER Y RESID'!$M$4,'MAPAS DE RIESGOS INHER Y RESID'!$M$3)))</f>
        <v>MODERADO</v>
      </c>
      <c r="R187" s="84" t="s">
        <v>347</v>
      </c>
      <c r="S187" s="84"/>
      <c r="T187" s="102"/>
      <c r="U187" s="84" t="s">
        <v>353</v>
      </c>
      <c r="V187" s="99" t="s">
        <v>47</v>
      </c>
      <c r="W187" s="80">
        <f>VLOOKUP(V187,'MAPAS DE RIESGOS INHER Y RESID'!$E$16:$F$18,2,FALSE)</f>
        <v>0.9</v>
      </c>
      <c r="X187" s="81">
        <f>P187-(P187*W187)</f>
        <v>3.1999999999999993</v>
      </c>
      <c r="Y187" s="99" t="str">
        <f>IF(OR('MAPAS DE RIESGOS INHER Y RESID'!$G$18='MATRIZ DE RIESGOS DE SST'!X187,X187&lt;'MAPAS DE RIESGOS INHER Y RESID'!$G$16+1),'MAPAS DE RIESGOS INHER Y RESID'!$M$19,IF(OR('MAPAS DE RIESGOS INHER Y RESID'!$H$17='MATRIZ DE RIESGOS DE SST'!X187,X187&lt;'MAPAS DE RIESGOS INHER Y RESID'!$I$18+1),'MAPAS DE RIESGOS INHER Y RESID'!$M$18,IF(OR('MAPAS DE RIESGOS INHER Y RESID'!$I$17='MATRIZ DE RIESGOS DE SST'!X187,X187&lt;'MAPAS DE RIESGOS INHER Y RESID'!$J$17+1),'MAPAS DE RIESGOS INHER Y RESID'!$M$17,'MAPAS DE RIESGOS INHER Y RESID'!$M$16)))</f>
        <v>BAJO</v>
      </c>
      <c r="Z187" s="70" t="str">
        <f>VLOOKUP('MATRIZ DE RIESGOS DE SST'!Y187,'TABLA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8" spans="1:26" ht="234">
      <c r="A188" s="114"/>
      <c r="B188" s="117"/>
      <c r="C188" s="117"/>
      <c r="D188" s="117"/>
      <c r="E188" s="117"/>
      <c r="F188" s="117"/>
      <c r="G188" s="117"/>
      <c r="H188" s="117"/>
      <c r="I188" s="106" t="s">
        <v>160</v>
      </c>
      <c r="J188" s="106" t="s">
        <v>393</v>
      </c>
      <c r="K188" s="106" t="s">
        <v>162</v>
      </c>
      <c r="L188" s="99" t="s">
        <v>44</v>
      </c>
      <c r="M188" s="110">
        <f>VLOOKUP('MATRIZ DE RIESGOS DE SST'!L188,'MAPAS DE RIESGOS INHER Y RESID'!$E$3:$F$7,2,FALSE)</f>
        <v>2</v>
      </c>
      <c r="N188" s="85" t="s">
        <v>86</v>
      </c>
      <c r="O188" s="111">
        <f>VLOOKUP('MATRIZ DE RIESGOS DE SST'!N188,'MAPAS DE RIESGOS INHER Y RESID'!$O$3:$P$7,2,FALSE)</f>
        <v>16</v>
      </c>
      <c r="P188" s="111">
        <f t="shared" si="26"/>
        <v>32</v>
      </c>
      <c r="Q188" s="99" t="str">
        <f>IF(OR('MAPAS DE RIESGOS INHER Y RESID'!$G$7='MATRIZ DE RIESGOS DE SST'!P188,P188&lt;'MAPAS DE RIESGOS INHER Y RESID'!$G$3+1),'MAPAS DE RIESGOS INHER Y RESID'!$M$6,IF(OR('MAPAS DE RIESGOS INHER Y RESID'!$H$5='MATRIZ DE RIESGOS DE SST'!P188,P188&lt;'MAPAS DE RIESGOS INHER Y RESID'!$I$5+1),'MAPAS DE RIESGOS INHER Y RESID'!$M$5,IF(OR('MAPAS DE RIESGOS INHER Y RESID'!$I$4='MATRIZ DE RIESGOS DE SST'!P188,P188&lt;'MAPAS DE RIESGOS INHER Y RESID'!$J$4+1),'MAPAS DE RIESGOS INHER Y RESID'!$M$4,'MAPAS DE RIESGOS INHER Y RESID'!$M$3)))</f>
        <v>MODERADO</v>
      </c>
      <c r="R188" s="102"/>
      <c r="S188" s="102"/>
      <c r="T188" s="102"/>
      <c r="U188" s="101" t="s">
        <v>77</v>
      </c>
      <c r="V188" s="85" t="s">
        <v>47</v>
      </c>
      <c r="W188" s="80">
        <f>VLOOKUP(V188,'MAPAS DE RIESGOS INHER Y RESID'!$E$16:$F$18,2,FALSE)</f>
        <v>0.9</v>
      </c>
      <c r="X188" s="81">
        <f t="shared" ref="X188:X199" si="27">P188-(P188*W188)</f>
        <v>3.1999999999999993</v>
      </c>
      <c r="Y188" s="99" t="str">
        <f>IF(OR('MAPAS DE RIESGOS INHER Y RESID'!$G$18='MATRIZ DE RIESGOS DE SST'!X188,X188&lt;'MAPAS DE RIESGOS INHER Y RESID'!$G$16+1),'MAPAS DE RIESGOS INHER Y RESID'!$M$19,IF(OR('MAPAS DE RIESGOS INHER Y RESID'!$H$17='MATRIZ DE RIESGOS DE SST'!X188,X188&lt;'MAPAS DE RIESGOS INHER Y RESID'!$I$18+1),'MAPAS DE RIESGOS INHER Y RESID'!$M$18,IF(OR('MAPAS DE RIESGOS INHER Y RESID'!$I$17='MATRIZ DE RIESGOS DE SST'!X188,X188&lt;'MAPAS DE RIESGOS INHER Y RESID'!$J$17+1),'MAPAS DE RIESGOS INHER Y RESID'!$M$17,'MAPAS DE RIESGOS INHER Y RESID'!$M$16)))</f>
        <v>BAJO</v>
      </c>
      <c r="Z188" s="70" t="str">
        <f>VLOOKUP('MATRIZ DE RIESGOS DE SST'!Y188,'TABLA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9" spans="1:26" ht="273" customHeight="1">
      <c r="A189" s="114"/>
      <c r="B189" s="117"/>
      <c r="C189" s="117"/>
      <c r="D189" s="117"/>
      <c r="E189" s="117"/>
      <c r="F189" s="117"/>
      <c r="G189" s="117"/>
      <c r="H189" s="117"/>
      <c r="I189" s="106" t="s">
        <v>74</v>
      </c>
      <c r="J189" s="106" t="s">
        <v>394</v>
      </c>
      <c r="K189" s="106" t="s">
        <v>76</v>
      </c>
      <c r="L189" s="99" t="s">
        <v>44</v>
      </c>
      <c r="M189" s="110">
        <f>VLOOKUP('MATRIZ DE RIESGOS DE SST'!L189,'MAPAS DE RIESGOS INHER Y RESID'!$E$3:$F$7,2,FALSE)</f>
        <v>2</v>
      </c>
      <c r="N189" s="85" t="s">
        <v>86</v>
      </c>
      <c r="O189" s="111">
        <f>VLOOKUP('MATRIZ DE RIESGOS DE SST'!N189,'MAPAS DE RIESGOS INHER Y RESID'!$O$3:$P$7,2,FALSE)</f>
        <v>16</v>
      </c>
      <c r="P189" s="111">
        <f t="shared" si="26"/>
        <v>32</v>
      </c>
      <c r="Q189" s="99" t="str">
        <f>IF(OR('MAPAS DE RIESGOS INHER Y RESID'!$G$7='MATRIZ DE RIESGOS DE SST'!P189,P189&lt;'MAPAS DE RIESGOS INHER Y RESID'!$G$3+1),'MAPAS DE RIESGOS INHER Y RESID'!$M$6,IF(OR('MAPAS DE RIESGOS INHER Y RESID'!$H$5='MATRIZ DE RIESGOS DE SST'!P189,P189&lt;'MAPAS DE RIESGOS INHER Y RESID'!$I$5+1),'MAPAS DE RIESGOS INHER Y RESID'!$M$5,IF(OR('MAPAS DE RIESGOS INHER Y RESID'!$I$4='MATRIZ DE RIESGOS DE SST'!P189,P189&lt;'MAPAS DE RIESGOS INHER Y RESID'!$J$4+1),'MAPAS DE RIESGOS INHER Y RESID'!$M$4,'MAPAS DE RIESGOS INHER Y RESID'!$M$3)))</f>
        <v>MODERADO</v>
      </c>
      <c r="R189" s="102"/>
      <c r="S189" s="102"/>
      <c r="T189" s="102"/>
      <c r="U189" s="101" t="s">
        <v>77</v>
      </c>
      <c r="V189" s="85" t="s">
        <v>47</v>
      </c>
      <c r="W189" s="80">
        <f>VLOOKUP(V189,'MAPAS DE RIESGOS INHER Y RESID'!$E$16:$F$18,2,FALSE)</f>
        <v>0.9</v>
      </c>
      <c r="X189" s="81">
        <f t="shared" si="27"/>
        <v>3.1999999999999993</v>
      </c>
      <c r="Y189" s="99" t="str">
        <f>IF(OR('MAPAS DE RIESGOS INHER Y RESID'!$G$18='MATRIZ DE RIESGOS DE SST'!X189,X189&lt;'MAPAS DE RIESGOS INHER Y RESID'!$G$16+1),'MAPAS DE RIESGOS INHER Y RESID'!$M$19,IF(OR('MAPAS DE RIESGOS INHER Y RESID'!$H$17='MATRIZ DE RIESGOS DE SST'!X189,X189&lt;'MAPAS DE RIESGOS INHER Y RESID'!$I$18+1),'MAPAS DE RIESGOS INHER Y RESID'!$M$18,IF(OR('MAPAS DE RIESGOS INHER Y RESID'!$I$17='MATRIZ DE RIESGOS DE SST'!X189,X189&lt;'MAPAS DE RIESGOS INHER Y RESID'!$J$17+1),'MAPAS DE RIESGOS INHER Y RESID'!$M$17,'MAPAS DE RIESGOS INHER Y RESID'!$M$16)))</f>
        <v>BAJO</v>
      </c>
      <c r="Z189" s="70" t="str">
        <f>VLOOKUP('MATRIZ DE RIESGOS DE SST'!Y189,'TABLA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0" spans="1:26" ht="234">
      <c r="A190" s="114"/>
      <c r="B190" s="117"/>
      <c r="C190" s="117"/>
      <c r="D190" s="117"/>
      <c r="E190" s="117"/>
      <c r="F190" s="117"/>
      <c r="G190" s="117"/>
      <c r="H190" s="117"/>
      <c r="I190" s="106" t="s">
        <v>79</v>
      </c>
      <c r="J190" s="106" t="s">
        <v>395</v>
      </c>
      <c r="K190" s="106" t="s">
        <v>396</v>
      </c>
      <c r="L190" s="99" t="s">
        <v>44</v>
      </c>
      <c r="M190" s="110">
        <f>VLOOKUP('MATRIZ DE RIESGOS DE SST'!L190,'MAPAS DE RIESGOS INHER Y RESID'!$E$3:$F$7,2,FALSE)</f>
        <v>2</v>
      </c>
      <c r="N190" s="85" t="s">
        <v>86</v>
      </c>
      <c r="O190" s="111">
        <f>VLOOKUP('MATRIZ DE RIESGOS DE SST'!N190,'MAPAS DE RIESGOS INHER Y RESID'!$O$3:$P$7,2,FALSE)</f>
        <v>16</v>
      </c>
      <c r="P190" s="111">
        <f t="shared" si="26"/>
        <v>32</v>
      </c>
      <c r="Q190" s="99" t="str">
        <f>IF(OR('MAPAS DE RIESGOS INHER Y RESID'!$G$7='MATRIZ DE RIESGOS DE SST'!P190,P190&lt;'MAPAS DE RIESGOS INHER Y RESID'!$G$3+1),'MAPAS DE RIESGOS INHER Y RESID'!$M$6,IF(OR('MAPAS DE RIESGOS INHER Y RESID'!$H$5='MATRIZ DE RIESGOS DE SST'!P190,P190&lt;'MAPAS DE RIESGOS INHER Y RESID'!$I$5+1),'MAPAS DE RIESGOS INHER Y RESID'!$M$5,IF(OR('MAPAS DE RIESGOS INHER Y RESID'!$I$4='MATRIZ DE RIESGOS DE SST'!P190,P190&lt;'MAPAS DE RIESGOS INHER Y RESID'!$J$4+1),'MAPAS DE RIESGOS INHER Y RESID'!$M$4,'MAPAS DE RIESGOS INHER Y RESID'!$M$3)))</f>
        <v>MODERADO</v>
      </c>
      <c r="R190" s="102"/>
      <c r="S190" s="102"/>
      <c r="T190" s="102"/>
      <c r="U190" s="101" t="s">
        <v>77</v>
      </c>
      <c r="V190" s="85" t="s">
        <v>47</v>
      </c>
      <c r="W190" s="80">
        <f>VLOOKUP(V190,'MAPAS DE RIESGOS INHER Y RESID'!$E$16:$F$18,2,FALSE)</f>
        <v>0.9</v>
      </c>
      <c r="X190" s="81">
        <f t="shared" si="27"/>
        <v>3.1999999999999993</v>
      </c>
      <c r="Y190" s="99" t="str">
        <f>IF(OR('MAPAS DE RIESGOS INHER Y RESID'!$G$18='MATRIZ DE RIESGOS DE SST'!X190,X190&lt;'MAPAS DE RIESGOS INHER Y RESID'!$G$16+1),'MAPAS DE RIESGOS INHER Y RESID'!$M$19,IF(OR('MAPAS DE RIESGOS INHER Y RESID'!$H$17='MATRIZ DE RIESGOS DE SST'!X190,X190&lt;'MAPAS DE RIESGOS INHER Y RESID'!$I$18+1),'MAPAS DE RIESGOS INHER Y RESID'!$M$18,IF(OR('MAPAS DE RIESGOS INHER Y RESID'!$I$17='MATRIZ DE RIESGOS DE SST'!X190,X190&lt;'MAPAS DE RIESGOS INHER Y RESID'!$J$17+1),'MAPAS DE RIESGOS INHER Y RESID'!$M$17,'MAPAS DE RIESGOS INHER Y RESID'!$M$16)))</f>
        <v>BAJO</v>
      </c>
      <c r="Z190" s="70" t="str">
        <f>VLOOKUP('MATRIZ DE RIESGOS DE SST'!Y190,'TABLA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1" spans="1:26" ht="273" customHeight="1">
      <c r="A191" s="114"/>
      <c r="B191" s="117"/>
      <c r="C191" s="117"/>
      <c r="D191" s="117"/>
      <c r="E191" s="117"/>
      <c r="F191" s="117"/>
      <c r="G191" s="117"/>
      <c r="H191" s="117"/>
      <c r="I191" s="106" t="s">
        <v>140</v>
      </c>
      <c r="J191" s="106" t="s">
        <v>297</v>
      </c>
      <c r="K191" s="106" t="s">
        <v>109</v>
      </c>
      <c r="L191" s="100" t="s">
        <v>78</v>
      </c>
      <c r="M191" s="110">
        <f>VLOOKUP('MATRIZ DE RIESGOS DE SST'!L191,'MAPAS DE RIESGOS INHER Y RESID'!$E$3:$F$7,2,FALSE)</f>
        <v>3</v>
      </c>
      <c r="N191" s="100" t="s">
        <v>146</v>
      </c>
      <c r="O191" s="111">
        <f>VLOOKUP('MATRIZ DE RIESGOS DE SST'!N191,'MAPAS DE RIESGOS INHER Y RESID'!$O$3:$P$7,2,FALSE)</f>
        <v>256</v>
      </c>
      <c r="P191" s="111">
        <f t="shared" si="26"/>
        <v>768</v>
      </c>
      <c r="Q191" s="100" t="str">
        <f>IF(OR('MAPAS DE RIESGOS INHER Y RESID'!$G$7='MATRIZ DE RIESGOS DE SST'!P191,P191&lt;'MAPAS DE RIESGOS INHER Y RESID'!$G$3+1),'MAPAS DE RIESGOS INHER Y RESID'!$M$6,IF(OR('MAPAS DE RIESGOS INHER Y RESID'!$H$5='MATRIZ DE RIESGOS DE SST'!P191,P191&lt;'MAPAS DE RIESGOS INHER Y RESID'!$I$5+1),'MAPAS DE RIESGOS INHER Y RESID'!$M$5,IF(OR('MAPAS DE RIESGOS INHER Y RESID'!$I$4='MATRIZ DE RIESGOS DE SST'!P191,P191&lt;'MAPAS DE RIESGOS INHER Y RESID'!$J$4+1),'MAPAS DE RIESGOS INHER Y RESID'!$M$4,'MAPAS DE RIESGOS INHER Y RESID'!$M$3)))</f>
        <v>ALTO</v>
      </c>
      <c r="R191" s="102"/>
      <c r="S191" s="70" t="s">
        <v>105</v>
      </c>
      <c r="T191" s="70"/>
      <c r="U191" s="101" t="s">
        <v>106</v>
      </c>
      <c r="V191" s="99" t="s">
        <v>47</v>
      </c>
      <c r="W191" s="80">
        <f>VLOOKUP(V191,'MAPAS DE RIESGOS INHER Y RESID'!$E$16:$F$18,2,FALSE)</f>
        <v>0.9</v>
      </c>
      <c r="X191" s="81">
        <f t="shared" si="27"/>
        <v>76.799999999999955</v>
      </c>
      <c r="Y191" s="99" t="str">
        <f>IF(OR('MAPAS DE RIESGOS INHER Y RESID'!$G$18='MATRIZ DE RIESGOS DE SST'!X191,X191&lt;'MAPAS DE RIESGOS INHER Y RESID'!$G$16+1),'MAPAS DE RIESGOS INHER Y RESID'!$M$19,IF(OR('MAPAS DE RIESGOS INHER Y RESID'!$H$17='MATRIZ DE RIESGOS DE SST'!X191,X191&lt;'MAPAS DE RIESGOS INHER Y RESID'!$I$18+1),'MAPAS DE RIESGOS INHER Y RESID'!$M$18,IF(OR('MAPAS DE RIESGOS INHER Y RESID'!$I$17='MATRIZ DE RIESGOS DE SST'!X191,X191&lt;'MAPAS DE RIESGOS INHER Y RESID'!$J$17+1),'MAPAS DE RIESGOS INHER Y RESID'!$M$17,'MAPAS DE RIESGOS INHER Y RESID'!$M$16)))</f>
        <v>MODERADO</v>
      </c>
      <c r="Z191" s="70" t="str">
        <f>VLOOKUP('MATRIZ DE RIESGOS DE SST'!Y191,'TABLA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2" spans="1:26" ht="214.5">
      <c r="A192" s="114"/>
      <c r="B192" s="117"/>
      <c r="C192" s="117"/>
      <c r="D192" s="117"/>
      <c r="E192" s="117"/>
      <c r="F192" s="117"/>
      <c r="G192" s="117"/>
      <c r="H192" s="117"/>
      <c r="I192" s="106" t="s">
        <v>107</v>
      </c>
      <c r="J192" s="106" t="s">
        <v>142</v>
      </c>
      <c r="K192" s="106" t="s">
        <v>397</v>
      </c>
      <c r="L192" s="85" t="s">
        <v>44</v>
      </c>
      <c r="M192" s="110">
        <f>VLOOKUP('MATRIZ DE RIESGOS DE SST'!L192,'MAPAS DE RIESGOS INHER Y RESID'!$E$3:$F$7,2,FALSE)</f>
        <v>2</v>
      </c>
      <c r="N192" s="85" t="s">
        <v>86</v>
      </c>
      <c r="O192" s="111">
        <f>VLOOKUP('MATRIZ DE RIESGOS DE SST'!N192,'MAPAS DE RIESGOS INHER Y RESID'!$O$3:$P$7,2,FALSE)</f>
        <v>16</v>
      </c>
      <c r="P192" s="111">
        <f t="shared" si="26"/>
        <v>32</v>
      </c>
      <c r="Q192" s="85" t="str">
        <f>IF(OR('MAPAS DE RIESGOS INHER Y RESID'!$G$7='MATRIZ DE RIESGOS DE SST'!P192,P192&lt;'MAPAS DE RIESGOS INHER Y RESID'!$G$3+1),'MAPAS DE RIESGOS INHER Y RESID'!$M$6,IF(OR('MAPAS DE RIESGOS INHER Y RESID'!$H$5='MATRIZ DE RIESGOS DE SST'!P192,P192&lt;'MAPAS DE RIESGOS INHER Y RESID'!$I$5+1),'MAPAS DE RIESGOS INHER Y RESID'!$M$5,IF(OR('MAPAS DE RIESGOS INHER Y RESID'!$I$4='MATRIZ DE RIESGOS DE SST'!P192,P192&lt;'MAPAS DE RIESGOS INHER Y RESID'!$J$4+1),'MAPAS DE RIESGOS INHER Y RESID'!$M$4,'MAPAS DE RIESGOS INHER Y RESID'!$M$3)))</f>
        <v>MODERADO</v>
      </c>
      <c r="R192" s="102"/>
      <c r="S192" s="70" t="s">
        <v>105</v>
      </c>
      <c r="T192" s="70"/>
      <c r="U192" s="101" t="s">
        <v>351</v>
      </c>
      <c r="V192" s="85" t="s">
        <v>78</v>
      </c>
      <c r="W192" s="80">
        <f>VLOOKUP(V192,'MAPAS DE RIESGOS INHER Y RESID'!$E$16:$F$18,2,FALSE)</f>
        <v>0.4</v>
      </c>
      <c r="X192" s="81">
        <f t="shared" si="27"/>
        <v>19.2</v>
      </c>
      <c r="Y192" s="85" t="str">
        <f>IF(OR('MAPAS DE RIESGOS INHER Y RESID'!$G$18='MATRIZ DE RIESGOS DE SST'!X192,X192&lt;'MAPAS DE RIESGOS INHER Y RESID'!$G$16+1),'MAPAS DE RIESGOS INHER Y RESID'!$M$19,IF(OR('MAPAS DE RIESGOS INHER Y RESID'!$H$17='MATRIZ DE RIESGOS DE SST'!X192,X192&lt;'MAPAS DE RIESGOS INHER Y RESID'!$I$18+1),'MAPAS DE RIESGOS INHER Y RESID'!$M$18,IF(OR('MAPAS DE RIESGOS INHER Y RESID'!$I$17='MATRIZ DE RIESGOS DE SST'!X192,X192&lt;'MAPAS DE RIESGOS INHER Y RESID'!$J$17+1),'MAPAS DE RIESGOS INHER Y RESID'!$M$17,'MAPAS DE RIESGOS INHER Y RESID'!$M$16)))</f>
        <v>MODERADO</v>
      </c>
      <c r="Z192" s="70" t="str">
        <f>VLOOKUP('MATRIZ DE RIESGOS DE SST'!Y192,'TABLA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3" spans="1:26" ht="175.5">
      <c r="A193" s="114"/>
      <c r="B193" s="117"/>
      <c r="C193" s="117"/>
      <c r="D193" s="117"/>
      <c r="E193" s="117"/>
      <c r="F193" s="117"/>
      <c r="G193" s="117"/>
      <c r="H193" s="117"/>
      <c r="I193" s="106" t="s">
        <v>110</v>
      </c>
      <c r="J193" s="106" t="s">
        <v>143</v>
      </c>
      <c r="K193" s="106" t="s">
        <v>397</v>
      </c>
      <c r="L193" s="85" t="s">
        <v>173</v>
      </c>
      <c r="M193" s="110">
        <f>VLOOKUP('MATRIZ DE RIESGOS DE SST'!L193,'MAPAS DE RIESGOS INHER Y RESID'!$E$3:$F$7,2,FALSE)</f>
        <v>1</v>
      </c>
      <c r="N193" s="85" t="s">
        <v>86</v>
      </c>
      <c r="O193" s="111">
        <f>VLOOKUP('MATRIZ DE RIESGOS DE SST'!N193,'MAPAS DE RIESGOS INHER Y RESID'!$O$3:$P$7,2,FALSE)</f>
        <v>16</v>
      </c>
      <c r="P193" s="111">
        <f t="shared" si="26"/>
        <v>16</v>
      </c>
      <c r="Q193" s="85" t="str">
        <f>IF(OR('MAPAS DE RIESGOS INHER Y RESID'!$G$7='MATRIZ DE RIESGOS DE SST'!P193,P193&lt;'MAPAS DE RIESGOS INHER Y RESID'!$G$3+1),'MAPAS DE RIESGOS INHER Y RESID'!$M$6,IF(OR('MAPAS DE RIESGOS INHER Y RESID'!$H$5='MATRIZ DE RIESGOS DE SST'!P193,P193&lt;'MAPAS DE RIESGOS INHER Y RESID'!$I$5+1),'MAPAS DE RIESGOS INHER Y RESID'!$M$5,IF(OR('MAPAS DE RIESGOS INHER Y RESID'!$I$4='MATRIZ DE RIESGOS DE SST'!P193,P193&lt;'MAPAS DE RIESGOS INHER Y RESID'!$J$4+1),'MAPAS DE RIESGOS INHER Y RESID'!$M$4,'MAPAS DE RIESGOS INHER Y RESID'!$M$3)))</f>
        <v>MODERADO</v>
      </c>
      <c r="R193" s="102"/>
      <c r="S193" s="70" t="s">
        <v>105</v>
      </c>
      <c r="T193" s="102"/>
      <c r="U193" s="101" t="s">
        <v>351</v>
      </c>
      <c r="V193" s="85" t="s">
        <v>78</v>
      </c>
      <c r="W193" s="80">
        <f>VLOOKUP(V193,'MAPAS DE RIESGOS INHER Y RESID'!$E$16:$F$18,2,FALSE)</f>
        <v>0.4</v>
      </c>
      <c r="X193" s="81">
        <f t="shared" si="27"/>
        <v>9.6</v>
      </c>
      <c r="Y193" s="85" t="str">
        <f>IF(OR('MAPAS DE RIESGOS INHER Y RESID'!$G$18='MATRIZ DE RIESGOS DE SST'!X193,X193&lt;'MAPAS DE RIESGOS INHER Y RESID'!$G$16+1),'MAPAS DE RIESGOS INHER Y RESID'!$M$19,IF(OR('MAPAS DE RIESGOS INHER Y RESID'!$H$17='MATRIZ DE RIESGOS DE SST'!X193,X193&lt;'MAPAS DE RIESGOS INHER Y RESID'!$I$18+1),'MAPAS DE RIESGOS INHER Y RESID'!$M$18,IF(OR('MAPAS DE RIESGOS INHER Y RESID'!$I$17='MATRIZ DE RIESGOS DE SST'!X193,X193&lt;'MAPAS DE RIESGOS INHER Y RESID'!$J$17+1),'MAPAS DE RIESGOS INHER Y RESID'!$M$17,'MAPAS DE RIESGOS INHER Y RESID'!$M$16)))</f>
        <v>MODERADO</v>
      </c>
      <c r="Z193" s="70" t="str">
        <f>VLOOKUP('MATRIZ DE RIESGOS DE SST'!Y193,'TABLA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4" spans="1:26" ht="409.5">
      <c r="A194" s="114"/>
      <c r="B194" s="117"/>
      <c r="C194" s="117"/>
      <c r="D194" s="117"/>
      <c r="E194" s="117"/>
      <c r="F194" s="117"/>
      <c r="G194" s="117"/>
      <c r="H194" s="117"/>
      <c r="I194" s="106" t="s">
        <v>99</v>
      </c>
      <c r="J194" s="106" t="s">
        <v>113</v>
      </c>
      <c r="K194" s="106" t="s">
        <v>101</v>
      </c>
      <c r="L194" s="85" t="s">
        <v>78</v>
      </c>
      <c r="M194" s="110">
        <f>VLOOKUP('MATRIZ DE RIESGOS DE SST'!L194,'MAPAS DE RIESGOS INHER Y RESID'!$E$3:$F$7,2,FALSE)</f>
        <v>3</v>
      </c>
      <c r="N194" s="85" t="s">
        <v>146</v>
      </c>
      <c r="O194" s="110">
        <f>VLOOKUP('MATRIZ DE RIESGOS DE SST'!N194,'MAPAS DE RIESGOS INHER Y RESID'!$O$3:$P$7,2,FALSE)</f>
        <v>256</v>
      </c>
      <c r="P194" s="110">
        <f>M194*O194</f>
        <v>768</v>
      </c>
      <c r="Q194" s="86" t="str">
        <f>IF(OR('MAPAS DE RIESGOS INHER Y RESID'!$G$7='MATRIZ DE RIESGOS DE SST'!P194,P194&lt;'MAPAS DE RIESGOS INHER Y RESID'!$G$3+1),'MAPAS DE RIESGOS INHER Y RESID'!$M$6,IF(OR('MAPAS DE RIESGOS INHER Y RESID'!$H$5='MATRIZ DE RIESGOS DE SST'!P194,P194&lt;'MAPAS DE RIESGOS INHER Y RESID'!$I$5+1),'MAPAS DE RIESGOS INHER Y RESID'!$M$5,IF(OR('MAPAS DE RIESGOS INHER Y RESID'!$I$4='MATRIZ DE RIESGOS DE SST'!P194,P194&lt;'MAPAS DE RIESGOS INHER Y RESID'!$J$4+1),'MAPAS DE RIESGOS INHER Y RESID'!$M$4,'MAPAS DE RIESGOS INHER Y RESID'!$M$3)))</f>
        <v>ALTO</v>
      </c>
      <c r="R194" s="104" t="s">
        <v>311</v>
      </c>
      <c r="S194" s="105"/>
      <c r="T194" s="70"/>
      <c r="U194" s="70" t="s">
        <v>312</v>
      </c>
      <c r="V194" s="85" t="s">
        <v>47</v>
      </c>
      <c r="W194" s="80">
        <f>VLOOKUP(V194,'MAPAS DE RIESGOS INHER Y RESID'!$E$16:$F$18,2,FALSE)</f>
        <v>0.9</v>
      </c>
      <c r="X194" s="81">
        <f t="shared" si="27"/>
        <v>76.799999999999955</v>
      </c>
      <c r="Y194" s="99" t="str">
        <f>IF(OR('MAPAS DE RIESGOS INHER Y RESID'!$G$18='MATRIZ DE RIESGOS DE SST'!X194,X194&lt;'MAPAS DE RIESGOS INHER Y RESID'!$G$16+1),'MAPAS DE RIESGOS INHER Y RESID'!$M$19,IF(OR('MAPAS DE RIESGOS INHER Y RESID'!$H$17='MATRIZ DE RIESGOS DE SST'!X194,X194&lt;'MAPAS DE RIESGOS INHER Y RESID'!$I$18+1),'MAPAS DE RIESGOS INHER Y RESID'!$M$18,IF(OR('MAPAS DE RIESGOS INHER Y RESID'!$I$17='MATRIZ DE RIESGOS DE SST'!X194,X194&lt;'MAPAS DE RIESGOS INHER Y RESID'!$J$17+1),'MAPAS DE RIESGOS INHER Y RESID'!$M$17,'MAPAS DE RIESGOS INHER Y RESID'!$M$16)))</f>
        <v>MODERADO</v>
      </c>
      <c r="Z194" s="70" t="str">
        <f>VLOOKUP('MATRIZ DE RIESGOS DE SST'!Y194,'TABLA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5" spans="1:26" ht="231" customHeight="1">
      <c r="A195" s="115"/>
      <c r="B195" s="118"/>
      <c r="C195" s="118"/>
      <c r="D195" s="118"/>
      <c r="E195" s="118"/>
      <c r="F195" s="118"/>
      <c r="G195" s="118"/>
      <c r="H195" s="118"/>
      <c r="I195" s="106" t="s">
        <v>125</v>
      </c>
      <c r="J195" s="106" t="s">
        <v>337</v>
      </c>
      <c r="K195" s="106" t="s">
        <v>338</v>
      </c>
      <c r="L195" s="99" t="s">
        <v>44</v>
      </c>
      <c r="M195" s="110">
        <f>VLOOKUP('MATRIZ DE RIESGOS DE SST'!L195,'MAPAS DE RIESGOS INHER Y RESID'!$E$3:$F$7,2,FALSE)</f>
        <v>2</v>
      </c>
      <c r="N195" s="99" t="s">
        <v>146</v>
      </c>
      <c r="O195" s="111">
        <f>VLOOKUP('MATRIZ DE RIESGOS DE SST'!N195,'MAPAS DE RIESGOS INHER Y RESID'!$O$3:$P$7,2,FALSE)</f>
        <v>256</v>
      </c>
      <c r="P195" s="111">
        <f t="shared" ref="P195:P206" si="28">+M195*O195</f>
        <v>512</v>
      </c>
      <c r="Q195" s="99" t="str">
        <f>IF(OR('MAPAS DE RIESGOS INHER Y RESID'!$G$7='MATRIZ DE RIESGOS DE SST'!P195,P195&lt;'MAPAS DE RIESGOS INHER Y RESID'!$G$3+1),'MAPAS DE RIESGOS INHER Y RESID'!$M$6,IF(OR('MAPAS DE RIESGOS INHER Y RESID'!$H$5='MATRIZ DE RIESGOS DE SST'!P195,P195&lt;'MAPAS DE RIESGOS INHER Y RESID'!$I$5+1),'MAPAS DE RIESGOS INHER Y RESID'!$M$5,IF(OR('MAPAS DE RIESGOS INHER Y RESID'!$I$4='MATRIZ DE RIESGOS DE SST'!P195,P195&lt;'MAPAS DE RIESGOS INHER Y RESID'!$J$4+1),'MAPAS DE RIESGOS INHER Y RESID'!$M$4,'MAPAS DE RIESGOS INHER Y RESID'!$M$3)))</f>
        <v>ALTO</v>
      </c>
      <c r="R195" s="84" t="s">
        <v>339</v>
      </c>
      <c r="S195" s="84"/>
      <c r="T195" s="84"/>
      <c r="U195" s="70" t="s">
        <v>340</v>
      </c>
      <c r="V195" s="99" t="s">
        <v>47</v>
      </c>
      <c r="W195" s="80">
        <f>VLOOKUP(V195,'MAPAS DE RIESGOS INHER Y RESID'!$E$16:$F$18,2,FALSE)</f>
        <v>0.9</v>
      </c>
      <c r="X195" s="81">
        <f t="shared" si="27"/>
        <v>51.199999999999989</v>
      </c>
      <c r="Y195" s="99" t="str">
        <f>IF(OR('MAPAS DE RIESGOS INHER Y RESID'!$G$18='MATRIZ DE RIESGOS DE SST'!X195,X195&lt;'MAPAS DE RIESGOS INHER Y RESID'!$G$16+1),'MAPAS DE RIESGOS INHER Y RESID'!$M$19,IF(OR('MAPAS DE RIESGOS INHER Y RESID'!$H$17='MATRIZ DE RIESGOS DE SST'!X195,X195&lt;'MAPAS DE RIESGOS INHER Y RESID'!$I$18+1),'MAPAS DE RIESGOS INHER Y RESID'!$M$18,IF(OR('MAPAS DE RIESGOS INHER Y RESID'!$I$17='MATRIZ DE RIESGOS DE SST'!X195,X195&lt;'MAPAS DE RIESGOS INHER Y RESID'!$J$17+1),'MAPAS DE RIESGOS INHER Y RESID'!$M$17,'MAPAS DE RIESGOS INHER Y RESID'!$M$16)))</f>
        <v>MODERADO</v>
      </c>
      <c r="Z195" s="70" t="str">
        <f>VLOOKUP('MATRIZ DE RIESGOS DE SST'!Y195,'TABLA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6" spans="1:26" ht="234">
      <c r="A196" s="113" t="s">
        <v>367</v>
      </c>
      <c r="B196" s="116" t="s">
        <v>40</v>
      </c>
      <c r="C196" s="116"/>
      <c r="D196" s="116"/>
      <c r="E196" s="116"/>
      <c r="F196" s="116"/>
      <c r="G196" s="116"/>
      <c r="H196" s="113" t="s">
        <v>372</v>
      </c>
      <c r="I196" s="106" t="s">
        <v>68</v>
      </c>
      <c r="J196" s="106" t="s">
        <v>69</v>
      </c>
      <c r="K196" s="106" t="s">
        <v>70</v>
      </c>
      <c r="L196" s="98" t="s">
        <v>78</v>
      </c>
      <c r="M196" s="110">
        <f>VLOOKUP('MATRIZ DE RIESGOS DE SST'!L196,'MAPAS DE RIESGOS INHER Y RESID'!$E$3:$F$7,2,FALSE)</f>
        <v>3</v>
      </c>
      <c r="N196" s="98" t="s">
        <v>86</v>
      </c>
      <c r="O196" s="111">
        <f>VLOOKUP('MATRIZ DE RIESGOS DE SST'!N196,'MAPAS DE RIESGOS INHER Y RESID'!$O$3:$P$7,2,FALSE)</f>
        <v>16</v>
      </c>
      <c r="P196" s="111">
        <f t="shared" si="28"/>
        <v>48</v>
      </c>
      <c r="Q196" s="98" t="str">
        <f>IF(OR('MAPAS DE RIESGOS INHER Y RESID'!$G$7='MATRIZ DE RIESGOS DE SST'!P196,P196&lt;'MAPAS DE RIESGOS INHER Y RESID'!$G$3+1),'MAPAS DE RIESGOS INHER Y RESID'!$M$6,IF(OR('MAPAS DE RIESGOS INHER Y RESID'!$H$5='MATRIZ DE RIESGOS DE SST'!P196,P196&lt;'MAPAS DE RIESGOS INHER Y RESID'!$I$5+1),'MAPAS DE RIESGOS INHER Y RESID'!$M$5,IF(OR('MAPAS DE RIESGOS INHER Y RESID'!$I$4='MATRIZ DE RIESGOS DE SST'!P196,P196&lt;'MAPAS DE RIESGOS INHER Y RESID'!$J$4+1),'MAPAS DE RIESGOS INHER Y RESID'!$M$4,'MAPAS DE RIESGOS INHER Y RESID'!$M$3)))</f>
        <v>MODERADO</v>
      </c>
      <c r="R196" s="102"/>
      <c r="S196" s="101" t="s">
        <v>71</v>
      </c>
      <c r="T196" s="84" t="s">
        <v>72</v>
      </c>
      <c r="U196" s="84" t="s">
        <v>73</v>
      </c>
      <c r="V196" s="99" t="s">
        <v>47</v>
      </c>
      <c r="W196" s="80">
        <f>VLOOKUP(V196,'MAPAS DE RIESGOS INHER Y RESID'!$E$16:$F$18,2,FALSE)</f>
        <v>0.9</v>
      </c>
      <c r="X196" s="81">
        <f t="shared" si="27"/>
        <v>4.7999999999999972</v>
      </c>
      <c r="Y196" s="99" t="str">
        <f>IF(OR('MAPAS DE RIESGOS INHER Y RESID'!$G$18='MATRIZ DE RIESGOS DE SST'!X196,X196&lt;'MAPAS DE RIESGOS INHER Y RESID'!$G$16+1),'MAPAS DE RIESGOS INHER Y RESID'!$M$19,IF(OR('MAPAS DE RIESGOS INHER Y RESID'!$H$17='MATRIZ DE RIESGOS DE SST'!X196,X196&lt;'MAPAS DE RIESGOS INHER Y RESID'!$I$18+1),'MAPAS DE RIESGOS INHER Y RESID'!$M$18,IF(OR('MAPAS DE RIESGOS INHER Y RESID'!$I$17='MATRIZ DE RIESGOS DE SST'!X196,X196&lt;'MAPAS DE RIESGOS INHER Y RESID'!$J$17+1),'MAPAS DE RIESGOS INHER Y RESID'!$M$17,'MAPAS DE RIESGOS INHER Y RESID'!$M$16)))</f>
        <v>BAJO</v>
      </c>
      <c r="Z196" s="70" t="str">
        <f>VLOOKUP('MATRIZ DE RIESGOS DE SST'!Y196,'TABLA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7" spans="1:26" ht="234">
      <c r="A197" s="114"/>
      <c r="B197" s="117"/>
      <c r="C197" s="117"/>
      <c r="D197" s="117"/>
      <c r="E197" s="117"/>
      <c r="F197" s="117"/>
      <c r="G197" s="117"/>
      <c r="H197" s="117"/>
      <c r="I197" s="106" t="s">
        <v>50</v>
      </c>
      <c r="J197" s="106" t="s">
        <v>51</v>
      </c>
      <c r="K197" s="70" t="s">
        <v>383</v>
      </c>
      <c r="L197" s="99" t="s">
        <v>44</v>
      </c>
      <c r="M197" s="110">
        <f>VLOOKUP('MATRIZ DE RIESGOS DE SST'!L197,'MAPAS DE RIESGOS INHER Y RESID'!$E$3:$F$7,2,FALSE)</f>
        <v>2</v>
      </c>
      <c r="N197" s="99" t="s">
        <v>45</v>
      </c>
      <c r="O197" s="111">
        <f>VLOOKUP('MATRIZ DE RIESGOS DE SST'!N197,'MAPAS DE RIESGOS INHER Y RESID'!$O$3:$P$7,2,FALSE)</f>
        <v>4</v>
      </c>
      <c r="P197" s="111">
        <f t="shared" si="28"/>
        <v>8</v>
      </c>
      <c r="Q197" s="99" t="str">
        <f>IF(OR('MAPAS DE RIESGOS INHER Y RESID'!$G$7='MATRIZ DE RIESGOS DE SST'!P197,P197&lt;'MAPAS DE RIESGOS INHER Y RESID'!$G$3+1),'MAPAS DE RIESGOS INHER Y RESID'!$M$6,IF(OR('MAPAS DE RIESGOS INHER Y RESID'!$H$5='MATRIZ DE RIESGOS DE SST'!P197,P197&lt;'MAPAS DE RIESGOS INHER Y RESID'!$I$5+1),'MAPAS DE RIESGOS INHER Y RESID'!$M$5,IF(OR('MAPAS DE RIESGOS INHER Y RESID'!$I$4='MATRIZ DE RIESGOS DE SST'!P197,P197&lt;'MAPAS DE RIESGOS INHER Y RESID'!$J$4+1),'MAPAS DE RIESGOS INHER Y RESID'!$M$4,'MAPAS DE RIESGOS INHER Y RESID'!$M$3)))</f>
        <v>BAJO</v>
      </c>
      <c r="R197" s="102"/>
      <c r="S197" s="102"/>
      <c r="T197" s="70" t="s">
        <v>348</v>
      </c>
      <c r="U197" s="70" t="s">
        <v>299</v>
      </c>
      <c r="V197" s="89" t="s">
        <v>47</v>
      </c>
      <c r="W197" s="80">
        <f>VLOOKUP(V197,'MAPAS DE RIESGOS INHER Y RESID'!$E$16:$F$18,2,FALSE)</f>
        <v>0.9</v>
      </c>
      <c r="X197" s="81">
        <f t="shared" si="27"/>
        <v>0.79999999999999982</v>
      </c>
      <c r="Y197" s="99" t="str">
        <f>IF(OR('MAPAS DE RIESGOS INHER Y RESID'!$G$18='MATRIZ DE RIESGOS DE SST'!X197,X197&lt;'MAPAS DE RIESGOS INHER Y RESID'!$G$16+1),'MAPAS DE RIESGOS INHER Y RESID'!$M$19,IF(OR('MAPAS DE RIESGOS INHER Y RESID'!$H$17='MATRIZ DE RIESGOS DE SST'!X197,X197&lt;'MAPAS DE RIESGOS INHER Y RESID'!$I$18+1),'MAPAS DE RIESGOS INHER Y RESID'!$M$18,IF(OR('MAPAS DE RIESGOS INHER Y RESID'!$I$17='MATRIZ DE RIESGOS DE SST'!X197,X197&lt;'MAPAS DE RIESGOS INHER Y RESID'!$J$17+1),'MAPAS DE RIESGOS INHER Y RESID'!$M$17,'MAPAS DE RIESGOS INHER Y RESID'!$M$16)))</f>
        <v>BAJO</v>
      </c>
      <c r="Z197" s="70" t="str">
        <f>VLOOKUP('MATRIZ DE RIESGOS DE SST'!Y197,'TABLA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8" spans="1:26" ht="234">
      <c r="A198" s="114"/>
      <c r="B198" s="117"/>
      <c r="C198" s="117"/>
      <c r="D198" s="117"/>
      <c r="E198" s="117"/>
      <c r="F198" s="117"/>
      <c r="G198" s="117"/>
      <c r="H198" s="117"/>
      <c r="I198" s="106" t="s">
        <v>117</v>
      </c>
      <c r="J198" s="106" t="s">
        <v>118</v>
      </c>
      <c r="K198" s="106" t="s">
        <v>376</v>
      </c>
      <c r="L198" s="99" t="s">
        <v>44</v>
      </c>
      <c r="M198" s="110">
        <f>VLOOKUP('MATRIZ DE RIESGOS DE SST'!L198,'MAPAS DE RIESGOS INHER Y RESID'!$E$3:$F$7,2,FALSE)</f>
        <v>2</v>
      </c>
      <c r="N198" s="99" t="s">
        <v>45</v>
      </c>
      <c r="O198" s="111">
        <f>VLOOKUP('MATRIZ DE RIESGOS DE SST'!N198,'MAPAS DE RIESGOS INHER Y RESID'!$O$3:$P$7,2,FALSE)</f>
        <v>4</v>
      </c>
      <c r="P198" s="111">
        <f t="shared" si="28"/>
        <v>8</v>
      </c>
      <c r="Q198" s="99" t="str">
        <f>IF(OR('MAPAS DE RIESGOS INHER Y RESID'!$G$7='MATRIZ DE RIESGOS DE SST'!P198,P198&lt;'MAPAS DE RIESGOS INHER Y RESID'!$G$3+1),'MAPAS DE RIESGOS INHER Y RESID'!$M$6,IF(OR('MAPAS DE RIESGOS INHER Y RESID'!$H$5='MATRIZ DE RIESGOS DE SST'!P198,P198&lt;'MAPAS DE RIESGOS INHER Y RESID'!$I$5+1),'MAPAS DE RIESGOS INHER Y RESID'!$M$5,IF(OR('MAPAS DE RIESGOS INHER Y RESID'!$I$4='MATRIZ DE RIESGOS DE SST'!P198,P198&lt;'MAPAS DE RIESGOS INHER Y RESID'!$J$4+1),'MAPAS DE RIESGOS INHER Y RESID'!$M$4,'MAPAS DE RIESGOS INHER Y RESID'!$M$3)))</f>
        <v>BAJO</v>
      </c>
      <c r="R198" s="102"/>
      <c r="S198" s="102"/>
      <c r="T198" s="102"/>
      <c r="U198" s="84" t="s">
        <v>318</v>
      </c>
      <c r="V198" s="99" t="s">
        <v>78</v>
      </c>
      <c r="W198" s="80">
        <f>VLOOKUP(V198,'MAPAS DE RIESGOS INHER Y RESID'!$E$16:$F$18,2,FALSE)</f>
        <v>0.4</v>
      </c>
      <c r="X198" s="81">
        <f t="shared" si="27"/>
        <v>4.8</v>
      </c>
      <c r="Y198" s="99" t="str">
        <f>IF(OR('MAPAS DE RIESGOS INHER Y RESID'!$G$18='MATRIZ DE RIESGOS DE SST'!X198,X198&lt;'MAPAS DE RIESGOS INHER Y RESID'!$G$16+1),'MAPAS DE RIESGOS INHER Y RESID'!$M$19,IF(OR('MAPAS DE RIESGOS INHER Y RESID'!$H$17='MATRIZ DE RIESGOS DE SST'!X198,X198&lt;'MAPAS DE RIESGOS INHER Y RESID'!$I$18+1),'MAPAS DE RIESGOS INHER Y RESID'!$M$18,IF(OR('MAPAS DE RIESGOS INHER Y RESID'!$I$17='MATRIZ DE RIESGOS DE SST'!X198,X198&lt;'MAPAS DE RIESGOS INHER Y RESID'!$J$17+1),'MAPAS DE RIESGOS INHER Y RESID'!$M$17,'MAPAS DE RIESGOS INHER Y RESID'!$M$16)))</f>
        <v>BAJO</v>
      </c>
      <c r="Z198" s="70" t="str">
        <f>VLOOKUP('MATRIZ DE RIESGOS DE SST'!Y198,'TABLA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9" spans="1:26" ht="234">
      <c r="A199" s="114"/>
      <c r="B199" s="117"/>
      <c r="C199" s="117"/>
      <c r="D199" s="117"/>
      <c r="E199" s="117"/>
      <c r="F199" s="117"/>
      <c r="G199" s="117"/>
      <c r="H199" s="117"/>
      <c r="I199" s="106" t="s">
        <v>120</v>
      </c>
      <c r="J199" s="106" t="s">
        <v>118</v>
      </c>
      <c r="K199" s="106" t="s">
        <v>376</v>
      </c>
      <c r="L199" s="99" t="s">
        <v>44</v>
      </c>
      <c r="M199" s="110">
        <f>VLOOKUP('MATRIZ DE RIESGOS DE SST'!L199,'MAPAS DE RIESGOS INHER Y RESID'!$E$3:$F$7,2,FALSE)</f>
        <v>2</v>
      </c>
      <c r="N199" s="99" t="s">
        <v>45</v>
      </c>
      <c r="O199" s="111">
        <f>VLOOKUP('MATRIZ DE RIESGOS DE SST'!N199,'MAPAS DE RIESGOS INHER Y RESID'!$O$3:$P$7,2,FALSE)</f>
        <v>4</v>
      </c>
      <c r="P199" s="111">
        <f t="shared" si="28"/>
        <v>8</v>
      </c>
      <c r="Q199" s="99" t="str">
        <f>IF(OR('MAPAS DE RIESGOS INHER Y RESID'!$G$7='MATRIZ DE RIESGOS DE SST'!P199,P199&lt;'MAPAS DE RIESGOS INHER Y RESID'!$G$3+1),'MAPAS DE RIESGOS INHER Y RESID'!$M$6,IF(OR('MAPAS DE RIESGOS INHER Y RESID'!$H$5='MATRIZ DE RIESGOS DE SST'!P199,P199&lt;'MAPAS DE RIESGOS INHER Y RESID'!$I$5+1),'MAPAS DE RIESGOS INHER Y RESID'!$M$5,IF(OR('MAPAS DE RIESGOS INHER Y RESID'!$I$4='MATRIZ DE RIESGOS DE SST'!P199,P199&lt;'MAPAS DE RIESGOS INHER Y RESID'!$J$4+1),'MAPAS DE RIESGOS INHER Y RESID'!$M$4,'MAPAS DE RIESGOS INHER Y RESID'!$M$3)))</f>
        <v>BAJO</v>
      </c>
      <c r="R199" s="102"/>
      <c r="S199" s="102"/>
      <c r="T199" s="102"/>
      <c r="U199" s="84" t="s">
        <v>318</v>
      </c>
      <c r="V199" s="99" t="s">
        <v>78</v>
      </c>
      <c r="W199" s="80">
        <f>VLOOKUP(V199,'MAPAS DE RIESGOS INHER Y RESID'!$E$16:$F$18,2,FALSE)</f>
        <v>0.4</v>
      </c>
      <c r="X199" s="81">
        <f t="shared" si="27"/>
        <v>4.8</v>
      </c>
      <c r="Y199" s="99" t="str">
        <f>IF(OR('MAPAS DE RIESGOS INHER Y RESID'!$G$18='MATRIZ DE RIESGOS DE SST'!X199,X199&lt;'MAPAS DE RIESGOS INHER Y RESID'!$G$16+1),'MAPAS DE RIESGOS INHER Y RESID'!$M$19,IF(OR('MAPAS DE RIESGOS INHER Y RESID'!$H$17='MATRIZ DE RIESGOS DE SST'!X199,X199&lt;'MAPAS DE RIESGOS INHER Y RESID'!$I$18+1),'MAPAS DE RIESGOS INHER Y RESID'!$M$18,IF(OR('MAPAS DE RIESGOS INHER Y RESID'!$I$17='MATRIZ DE RIESGOS DE SST'!X199,X199&lt;'MAPAS DE RIESGOS INHER Y RESID'!$J$17+1),'MAPAS DE RIESGOS INHER Y RESID'!$M$17,'MAPAS DE RIESGOS INHER Y RESID'!$M$16)))</f>
        <v>BAJO</v>
      </c>
      <c r="Z199" s="70" t="str">
        <f>VLOOKUP('MATRIZ DE RIESGOS DE SST'!Y199,'TABLA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0" spans="1:26" ht="234">
      <c r="A200" s="114"/>
      <c r="B200" s="117"/>
      <c r="C200" s="117"/>
      <c r="D200" s="117"/>
      <c r="E200" s="117"/>
      <c r="F200" s="117"/>
      <c r="G200" s="117"/>
      <c r="H200" s="117"/>
      <c r="I200" s="106" t="s">
        <v>201</v>
      </c>
      <c r="J200" s="106" t="s">
        <v>295</v>
      </c>
      <c r="K200" s="106" t="s">
        <v>387</v>
      </c>
      <c r="L200" s="99" t="s">
        <v>44</v>
      </c>
      <c r="M200" s="110">
        <f>VLOOKUP('MATRIZ DE RIESGOS DE SST'!L200,'MAPAS DE RIESGOS INHER Y RESID'!$E$3:$F$7,2,FALSE)</f>
        <v>2</v>
      </c>
      <c r="N200" s="99" t="s">
        <v>86</v>
      </c>
      <c r="O200" s="111">
        <f>VLOOKUP('MATRIZ DE RIESGOS DE SST'!N200,'MAPAS DE RIESGOS INHER Y RESID'!$O$3:$P$7,2,FALSE)</f>
        <v>16</v>
      </c>
      <c r="P200" s="111">
        <f t="shared" si="28"/>
        <v>32</v>
      </c>
      <c r="Q200" s="99" t="str">
        <f>IF(OR('MAPAS DE RIESGOS INHER Y RESID'!$G$7='MATRIZ DE RIESGOS DE SST'!P200,P200&lt;'MAPAS DE RIESGOS INHER Y RESID'!$G$3+1),'MAPAS DE RIESGOS INHER Y RESID'!$M$6,IF(OR('MAPAS DE RIESGOS INHER Y RESID'!$H$5='MATRIZ DE RIESGOS DE SST'!P200,P200&lt;'MAPAS DE RIESGOS INHER Y RESID'!$I$5+1),'MAPAS DE RIESGOS INHER Y RESID'!$M$5,IF(OR('MAPAS DE RIESGOS INHER Y RESID'!$I$4='MATRIZ DE RIESGOS DE SST'!P200,P200&lt;'MAPAS DE RIESGOS INHER Y RESID'!$J$4+1),'MAPAS DE RIESGOS INHER Y RESID'!$M$4,'MAPAS DE RIESGOS INHER Y RESID'!$M$3)))</f>
        <v>MODERADO</v>
      </c>
      <c r="R200" s="84" t="s">
        <v>347</v>
      </c>
      <c r="S200" s="84"/>
      <c r="T200" s="102"/>
      <c r="U200" s="84" t="s">
        <v>353</v>
      </c>
      <c r="V200" s="99" t="s">
        <v>47</v>
      </c>
      <c r="W200" s="80">
        <f>VLOOKUP(V200,'MAPAS DE RIESGOS INHER Y RESID'!$E$16:$F$18,2,FALSE)</f>
        <v>0.9</v>
      </c>
      <c r="X200" s="81">
        <f>P200-(P200*W200)</f>
        <v>3.1999999999999993</v>
      </c>
      <c r="Y200" s="99" t="str">
        <f>IF(OR('MAPAS DE RIESGOS INHER Y RESID'!$G$18='MATRIZ DE RIESGOS DE SST'!X200,X200&lt;'MAPAS DE RIESGOS INHER Y RESID'!$G$16+1),'MAPAS DE RIESGOS INHER Y RESID'!$M$19,IF(OR('MAPAS DE RIESGOS INHER Y RESID'!$H$17='MATRIZ DE RIESGOS DE SST'!X200,X200&lt;'MAPAS DE RIESGOS INHER Y RESID'!$I$18+1),'MAPAS DE RIESGOS INHER Y RESID'!$M$18,IF(OR('MAPAS DE RIESGOS INHER Y RESID'!$I$17='MATRIZ DE RIESGOS DE SST'!X200,X200&lt;'MAPAS DE RIESGOS INHER Y RESID'!$J$17+1),'MAPAS DE RIESGOS INHER Y RESID'!$M$17,'MAPAS DE RIESGOS INHER Y RESID'!$M$16)))</f>
        <v>BAJO</v>
      </c>
      <c r="Z200" s="70" t="str">
        <f>VLOOKUP('MATRIZ DE RIESGOS DE SST'!Y200,'TABLA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1" spans="1:26" ht="234">
      <c r="A201" s="114"/>
      <c r="B201" s="117"/>
      <c r="C201" s="117"/>
      <c r="D201" s="117"/>
      <c r="E201" s="117"/>
      <c r="F201" s="117"/>
      <c r="G201" s="117"/>
      <c r="H201" s="117"/>
      <c r="I201" s="106" t="s">
        <v>160</v>
      </c>
      <c r="J201" s="106" t="s">
        <v>393</v>
      </c>
      <c r="K201" s="106" t="s">
        <v>162</v>
      </c>
      <c r="L201" s="99" t="s">
        <v>44</v>
      </c>
      <c r="M201" s="110">
        <f>VLOOKUP('MATRIZ DE RIESGOS DE SST'!L201,'MAPAS DE RIESGOS INHER Y RESID'!$E$3:$F$7,2,FALSE)</f>
        <v>2</v>
      </c>
      <c r="N201" s="85" t="s">
        <v>86</v>
      </c>
      <c r="O201" s="111">
        <f>VLOOKUP('MATRIZ DE RIESGOS DE SST'!N201,'MAPAS DE RIESGOS INHER Y RESID'!$O$3:$P$7,2,FALSE)</f>
        <v>16</v>
      </c>
      <c r="P201" s="111">
        <f t="shared" si="28"/>
        <v>32</v>
      </c>
      <c r="Q201" s="99" t="str">
        <f>IF(OR('MAPAS DE RIESGOS INHER Y RESID'!$G$7='MATRIZ DE RIESGOS DE SST'!P201,P201&lt;'MAPAS DE RIESGOS INHER Y RESID'!$G$3+1),'MAPAS DE RIESGOS INHER Y RESID'!$M$6,IF(OR('MAPAS DE RIESGOS INHER Y RESID'!$H$5='MATRIZ DE RIESGOS DE SST'!P201,P201&lt;'MAPAS DE RIESGOS INHER Y RESID'!$I$5+1),'MAPAS DE RIESGOS INHER Y RESID'!$M$5,IF(OR('MAPAS DE RIESGOS INHER Y RESID'!$I$4='MATRIZ DE RIESGOS DE SST'!P201,P201&lt;'MAPAS DE RIESGOS INHER Y RESID'!$J$4+1),'MAPAS DE RIESGOS INHER Y RESID'!$M$4,'MAPAS DE RIESGOS INHER Y RESID'!$M$3)))</f>
        <v>MODERADO</v>
      </c>
      <c r="R201" s="102"/>
      <c r="S201" s="102"/>
      <c r="T201" s="102"/>
      <c r="U201" s="101" t="s">
        <v>77</v>
      </c>
      <c r="V201" s="85" t="s">
        <v>47</v>
      </c>
      <c r="W201" s="80">
        <f>VLOOKUP(V201,'MAPAS DE RIESGOS INHER Y RESID'!$E$16:$F$18,2,FALSE)</f>
        <v>0.9</v>
      </c>
      <c r="X201" s="81">
        <f t="shared" ref="X201:X214" si="29">P201-(P201*W201)</f>
        <v>3.1999999999999993</v>
      </c>
      <c r="Y201" s="99" t="str">
        <f>IF(OR('MAPAS DE RIESGOS INHER Y RESID'!$G$18='MATRIZ DE RIESGOS DE SST'!X201,X201&lt;'MAPAS DE RIESGOS INHER Y RESID'!$G$16+1),'MAPAS DE RIESGOS INHER Y RESID'!$M$19,IF(OR('MAPAS DE RIESGOS INHER Y RESID'!$H$17='MATRIZ DE RIESGOS DE SST'!X201,X201&lt;'MAPAS DE RIESGOS INHER Y RESID'!$I$18+1),'MAPAS DE RIESGOS INHER Y RESID'!$M$18,IF(OR('MAPAS DE RIESGOS INHER Y RESID'!$I$17='MATRIZ DE RIESGOS DE SST'!X201,X201&lt;'MAPAS DE RIESGOS INHER Y RESID'!$J$17+1),'MAPAS DE RIESGOS INHER Y RESID'!$M$17,'MAPAS DE RIESGOS INHER Y RESID'!$M$16)))</f>
        <v>BAJO</v>
      </c>
      <c r="Z201" s="70" t="str">
        <f>VLOOKUP('MATRIZ DE RIESGOS DE SST'!Y201,'TABLA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2" spans="1:26" ht="273">
      <c r="A202" s="114"/>
      <c r="B202" s="117"/>
      <c r="C202" s="117"/>
      <c r="D202" s="117"/>
      <c r="E202" s="117"/>
      <c r="F202" s="117"/>
      <c r="G202" s="117"/>
      <c r="H202" s="117"/>
      <c r="I202" s="106" t="s">
        <v>74</v>
      </c>
      <c r="J202" s="106" t="s">
        <v>394</v>
      </c>
      <c r="K202" s="106" t="s">
        <v>76</v>
      </c>
      <c r="L202" s="99" t="s">
        <v>44</v>
      </c>
      <c r="M202" s="110">
        <f>VLOOKUP('MATRIZ DE RIESGOS DE SST'!L202,'MAPAS DE RIESGOS INHER Y RESID'!$E$3:$F$7,2,FALSE)</f>
        <v>2</v>
      </c>
      <c r="N202" s="85" t="s">
        <v>86</v>
      </c>
      <c r="O202" s="111">
        <f>VLOOKUP('MATRIZ DE RIESGOS DE SST'!N202,'MAPAS DE RIESGOS INHER Y RESID'!$O$3:$P$7,2,FALSE)</f>
        <v>16</v>
      </c>
      <c r="P202" s="111">
        <f t="shared" si="28"/>
        <v>32</v>
      </c>
      <c r="Q202" s="99" t="str">
        <f>IF(OR('MAPAS DE RIESGOS INHER Y RESID'!$G$7='MATRIZ DE RIESGOS DE SST'!P202,P202&lt;'MAPAS DE RIESGOS INHER Y RESID'!$G$3+1),'MAPAS DE RIESGOS INHER Y RESID'!$M$6,IF(OR('MAPAS DE RIESGOS INHER Y RESID'!$H$5='MATRIZ DE RIESGOS DE SST'!P202,P202&lt;'MAPAS DE RIESGOS INHER Y RESID'!$I$5+1),'MAPAS DE RIESGOS INHER Y RESID'!$M$5,IF(OR('MAPAS DE RIESGOS INHER Y RESID'!$I$4='MATRIZ DE RIESGOS DE SST'!P202,P202&lt;'MAPAS DE RIESGOS INHER Y RESID'!$J$4+1),'MAPAS DE RIESGOS INHER Y RESID'!$M$4,'MAPAS DE RIESGOS INHER Y RESID'!$M$3)))</f>
        <v>MODERADO</v>
      </c>
      <c r="R202" s="102"/>
      <c r="S202" s="102"/>
      <c r="T202" s="102"/>
      <c r="U202" s="101" t="s">
        <v>77</v>
      </c>
      <c r="V202" s="85" t="s">
        <v>47</v>
      </c>
      <c r="W202" s="80">
        <f>VLOOKUP(V202,'MAPAS DE RIESGOS INHER Y RESID'!$E$16:$F$18,2,FALSE)</f>
        <v>0.9</v>
      </c>
      <c r="X202" s="81">
        <f t="shared" si="29"/>
        <v>3.1999999999999993</v>
      </c>
      <c r="Y202" s="99" t="str">
        <f>IF(OR('MAPAS DE RIESGOS INHER Y RESID'!$G$18='MATRIZ DE RIESGOS DE SST'!X202,X202&lt;'MAPAS DE RIESGOS INHER Y RESID'!$G$16+1),'MAPAS DE RIESGOS INHER Y RESID'!$M$19,IF(OR('MAPAS DE RIESGOS INHER Y RESID'!$H$17='MATRIZ DE RIESGOS DE SST'!X202,X202&lt;'MAPAS DE RIESGOS INHER Y RESID'!$I$18+1),'MAPAS DE RIESGOS INHER Y RESID'!$M$18,IF(OR('MAPAS DE RIESGOS INHER Y RESID'!$I$17='MATRIZ DE RIESGOS DE SST'!X202,X202&lt;'MAPAS DE RIESGOS INHER Y RESID'!$J$17+1),'MAPAS DE RIESGOS INHER Y RESID'!$M$17,'MAPAS DE RIESGOS INHER Y RESID'!$M$16)))</f>
        <v>BAJO</v>
      </c>
      <c r="Z202" s="70" t="str">
        <f>VLOOKUP('MATRIZ DE RIESGOS DE SST'!Y202,'TABLA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3" spans="1:26" ht="234">
      <c r="A203" s="114"/>
      <c r="B203" s="117"/>
      <c r="C203" s="117"/>
      <c r="D203" s="117"/>
      <c r="E203" s="117"/>
      <c r="F203" s="117"/>
      <c r="G203" s="117"/>
      <c r="H203" s="117"/>
      <c r="I203" s="106" t="s">
        <v>79</v>
      </c>
      <c r="J203" s="106" t="s">
        <v>395</v>
      </c>
      <c r="K203" s="106" t="s">
        <v>396</v>
      </c>
      <c r="L203" s="99" t="s">
        <v>44</v>
      </c>
      <c r="M203" s="110">
        <f>VLOOKUP('MATRIZ DE RIESGOS DE SST'!L203,'MAPAS DE RIESGOS INHER Y RESID'!$E$3:$F$7,2,FALSE)</f>
        <v>2</v>
      </c>
      <c r="N203" s="85" t="s">
        <v>86</v>
      </c>
      <c r="O203" s="111">
        <f>VLOOKUP('MATRIZ DE RIESGOS DE SST'!N203,'MAPAS DE RIESGOS INHER Y RESID'!$O$3:$P$7,2,FALSE)</f>
        <v>16</v>
      </c>
      <c r="P203" s="111">
        <f t="shared" si="28"/>
        <v>32</v>
      </c>
      <c r="Q203" s="99" t="str">
        <f>IF(OR('MAPAS DE RIESGOS INHER Y RESID'!$G$7='MATRIZ DE RIESGOS DE SST'!P203,P203&lt;'MAPAS DE RIESGOS INHER Y RESID'!$G$3+1),'MAPAS DE RIESGOS INHER Y RESID'!$M$6,IF(OR('MAPAS DE RIESGOS INHER Y RESID'!$H$5='MATRIZ DE RIESGOS DE SST'!P203,P203&lt;'MAPAS DE RIESGOS INHER Y RESID'!$I$5+1),'MAPAS DE RIESGOS INHER Y RESID'!$M$5,IF(OR('MAPAS DE RIESGOS INHER Y RESID'!$I$4='MATRIZ DE RIESGOS DE SST'!P203,P203&lt;'MAPAS DE RIESGOS INHER Y RESID'!$J$4+1),'MAPAS DE RIESGOS INHER Y RESID'!$M$4,'MAPAS DE RIESGOS INHER Y RESID'!$M$3)))</f>
        <v>MODERADO</v>
      </c>
      <c r="R203" s="102"/>
      <c r="S203" s="102"/>
      <c r="T203" s="102"/>
      <c r="U203" s="101" t="s">
        <v>77</v>
      </c>
      <c r="V203" s="85" t="s">
        <v>47</v>
      </c>
      <c r="W203" s="80">
        <f>VLOOKUP(V203,'MAPAS DE RIESGOS INHER Y RESID'!$E$16:$F$18,2,FALSE)</f>
        <v>0.9</v>
      </c>
      <c r="X203" s="81">
        <f t="shared" si="29"/>
        <v>3.1999999999999993</v>
      </c>
      <c r="Y203" s="99" t="str">
        <f>IF(OR('MAPAS DE RIESGOS INHER Y RESID'!$G$18='MATRIZ DE RIESGOS DE SST'!X203,X203&lt;'MAPAS DE RIESGOS INHER Y RESID'!$G$16+1),'MAPAS DE RIESGOS INHER Y RESID'!$M$19,IF(OR('MAPAS DE RIESGOS INHER Y RESID'!$H$17='MATRIZ DE RIESGOS DE SST'!X203,X203&lt;'MAPAS DE RIESGOS INHER Y RESID'!$I$18+1),'MAPAS DE RIESGOS INHER Y RESID'!$M$18,IF(OR('MAPAS DE RIESGOS INHER Y RESID'!$I$17='MATRIZ DE RIESGOS DE SST'!X203,X203&lt;'MAPAS DE RIESGOS INHER Y RESID'!$J$17+1),'MAPAS DE RIESGOS INHER Y RESID'!$M$17,'MAPAS DE RIESGOS INHER Y RESID'!$M$16)))</f>
        <v>BAJO</v>
      </c>
      <c r="Z203" s="70" t="str">
        <f>VLOOKUP('MATRIZ DE RIESGOS DE SST'!Y203,'TABLA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4" spans="1:26" ht="195">
      <c r="A204" s="114"/>
      <c r="B204" s="117"/>
      <c r="C204" s="117"/>
      <c r="D204" s="117"/>
      <c r="E204" s="117"/>
      <c r="F204" s="117"/>
      <c r="G204" s="117"/>
      <c r="H204" s="117"/>
      <c r="I204" s="106" t="s">
        <v>140</v>
      </c>
      <c r="J204" s="106" t="s">
        <v>297</v>
      </c>
      <c r="K204" s="106" t="s">
        <v>109</v>
      </c>
      <c r="L204" s="100" t="s">
        <v>78</v>
      </c>
      <c r="M204" s="110">
        <f>VLOOKUP('MATRIZ DE RIESGOS DE SST'!L204,'MAPAS DE RIESGOS INHER Y RESID'!$E$3:$F$7,2,FALSE)</f>
        <v>3</v>
      </c>
      <c r="N204" s="100" t="s">
        <v>146</v>
      </c>
      <c r="O204" s="111">
        <f>VLOOKUP('MATRIZ DE RIESGOS DE SST'!N204,'MAPAS DE RIESGOS INHER Y RESID'!$O$3:$P$7,2,FALSE)</f>
        <v>256</v>
      </c>
      <c r="P204" s="111">
        <f t="shared" si="28"/>
        <v>768</v>
      </c>
      <c r="Q204" s="100" t="str">
        <f>IF(OR('MAPAS DE RIESGOS INHER Y RESID'!$G$7='MATRIZ DE RIESGOS DE SST'!P204,P204&lt;'MAPAS DE RIESGOS INHER Y RESID'!$G$3+1),'MAPAS DE RIESGOS INHER Y RESID'!$M$6,IF(OR('MAPAS DE RIESGOS INHER Y RESID'!$H$5='MATRIZ DE RIESGOS DE SST'!P204,P204&lt;'MAPAS DE RIESGOS INHER Y RESID'!$I$5+1),'MAPAS DE RIESGOS INHER Y RESID'!$M$5,IF(OR('MAPAS DE RIESGOS INHER Y RESID'!$I$4='MATRIZ DE RIESGOS DE SST'!P204,P204&lt;'MAPAS DE RIESGOS INHER Y RESID'!$J$4+1),'MAPAS DE RIESGOS INHER Y RESID'!$M$4,'MAPAS DE RIESGOS INHER Y RESID'!$M$3)))</f>
        <v>ALTO</v>
      </c>
      <c r="R204" s="102"/>
      <c r="S204" s="70" t="s">
        <v>105</v>
      </c>
      <c r="T204" s="70"/>
      <c r="U204" s="101" t="s">
        <v>106</v>
      </c>
      <c r="V204" s="99" t="s">
        <v>47</v>
      </c>
      <c r="W204" s="80">
        <f>VLOOKUP(V204,'MAPAS DE RIESGOS INHER Y RESID'!$E$16:$F$18,2,FALSE)</f>
        <v>0.9</v>
      </c>
      <c r="X204" s="81">
        <f t="shared" si="29"/>
        <v>76.799999999999955</v>
      </c>
      <c r="Y204" s="99" t="str">
        <f>IF(OR('MAPAS DE RIESGOS INHER Y RESID'!$G$18='MATRIZ DE RIESGOS DE SST'!X204,X204&lt;'MAPAS DE RIESGOS INHER Y RESID'!$G$16+1),'MAPAS DE RIESGOS INHER Y RESID'!$M$19,IF(OR('MAPAS DE RIESGOS INHER Y RESID'!$H$17='MATRIZ DE RIESGOS DE SST'!X204,X204&lt;'MAPAS DE RIESGOS INHER Y RESID'!$I$18+1),'MAPAS DE RIESGOS INHER Y RESID'!$M$18,IF(OR('MAPAS DE RIESGOS INHER Y RESID'!$I$17='MATRIZ DE RIESGOS DE SST'!X204,X204&lt;'MAPAS DE RIESGOS INHER Y RESID'!$J$17+1),'MAPAS DE RIESGOS INHER Y RESID'!$M$17,'MAPAS DE RIESGOS INHER Y RESID'!$M$16)))</f>
        <v>MODERADO</v>
      </c>
      <c r="Z204" s="70" t="str">
        <f>VLOOKUP('MATRIZ DE RIESGOS DE SST'!Y204,'TABLA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5" spans="1:26" ht="214.5">
      <c r="A205" s="114"/>
      <c r="B205" s="117"/>
      <c r="C205" s="117"/>
      <c r="D205" s="117"/>
      <c r="E205" s="117"/>
      <c r="F205" s="117"/>
      <c r="G205" s="117"/>
      <c r="H205" s="117"/>
      <c r="I205" s="106" t="s">
        <v>107</v>
      </c>
      <c r="J205" s="106" t="s">
        <v>142</v>
      </c>
      <c r="K205" s="106" t="s">
        <v>397</v>
      </c>
      <c r="L205" s="85" t="s">
        <v>44</v>
      </c>
      <c r="M205" s="110">
        <f>VLOOKUP('MATRIZ DE RIESGOS DE SST'!L205,'MAPAS DE RIESGOS INHER Y RESID'!$E$3:$F$7,2,FALSE)</f>
        <v>2</v>
      </c>
      <c r="N205" s="85" t="s">
        <v>86</v>
      </c>
      <c r="O205" s="111">
        <f>VLOOKUP('MATRIZ DE RIESGOS DE SST'!N205,'MAPAS DE RIESGOS INHER Y RESID'!$O$3:$P$7,2,FALSE)</f>
        <v>16</v>
      </c>
      <c r="P205" s="111">
        <f t="shared" si="28"/>
        <v>32</v>
      </c>
      <c r="Q205" s="85" t="str">
        <f>IF(OR('MAPAS DE RIESGOS INHER Y RESID'!$G$7='MATRIZ DE RIESGOS DE SST'!P205,P205&lt;'MAPAS DE RIESGOS INHER Y RESID'!$G$3+1),'MAPAS DE RIESGOS INHER Y RESID'!$M$6,IF(OR('MAPAS DE RIESGOS INHER Y RESID'!$H$5='MATRIZ DE RIESGOS DE SST'!P205,P205&lt;'MAPAS DE RIESGOS INHER Y RESID'!$I$5+1),'MAPAS DE RIESGOS INHER Y RESID'!$M$5,IF(OR('MAPAS DE RIESGOS INHER Y RESID'!$I$4='MATRIZ DE RIESGOS DE SST'!P205,P205&lt;'MAPAS DE RIESGOS INHER Y RESID'!$J$4+1),'MAPAS DE RIESGOS INHER Y RESID'!$M$4,'MAPAS DE RIESGOS INHER Y RESID'!$M$3)))</f>
        <v>MODERADO</v>
      </c>
      <c r="R205" s="102"/>
      <c r="S205" s="70" t="s">
        <v>105</v>
      </c>
      <c r="T205" s="70"/>
      <c r="U205" s="101" t="s">
        <v>351</v>
      </c>
      <c r="V205" s="85" t="s">
        <v>78</v>
      </c>
      <c r="W205" s="80">
        <f>VLOOKUP(V205,'MAPAS DE RIESGOS INHER Y RESID'!$E$16:$F$18,2,FALSE)</f>
        <v>0.4</v>
      </c>
      <c r="X205" s="81">
        <f t="shared" si="29"/>
        <v>19.2</v>
      </c>
      <c r="Y205" s="85" t="str">
        <f>IF(OR('MAPAS DE RIESGOS INHER Y RESID'!$G$18='MATRIZ DE RIESGOS DE SST'!X205,X205&lt;'MAPAS DE RIESGOS INHER Y RESID'!$G$16+1),'MAPAS DE RIESGOS INHER Y RESID'!$M$19,IF(OR('MAPAS DE RIESGOS INHER Y RESID'!$H$17='MATRIZ DE RIESGOS DE SST'!X205,X205&lt;'MAPAS DE RIESGOS INHER Y RESID'!$I$18+1),'MAPAS DE RIESGOS INHER Y RESID'!$M$18,IF(OR('MAPAS DE RIESGOS INHER Y RESID'!$I$17='MATRIZ DE RIESGOS DE SST'!X205,X205&lt;'MAPAS DE RIESGOS INHER Y RESID'!$J$17+1),'MAPAS DE RIESGOS INHER Y RESID'!$M$17,'MAPAS DE RIESGOS INHER Y RESID'!$M$16)))</f>
        <v>MODERADO</v>
      </c>
      <c r="Z205" s="70" t="str">
        <f>VLOOKUP('MATRIZ DE RIESGOS DE SST'!Y205,'TABLA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6" spans="1:26" ht="175.5">
      <c r="A206" s="114"/>
      <c r="B206" s="117"/>
      <c r="C206" s="117"/>
      <c r="D206" s="117"/>
      <c r="E206" s="117"/>
      <c r="F206" s="117"/>
      <c r="G206" s="117"/>
      <c r="H206" s="117"/>
      <c r="I206" s="106" t="s">
        <v>110</v>
      </c>
      <c r="J206" s="106" t="s">
        <v>143</v>
      </c>
      <c r="K206" s="106" t="s">
        <v>397</v>
      </c>
      <c r="L206" s="85" t="s">
        <v>173</v>
      </c>
      <c r="M206" s="110">
        <f>VLOOKUP('MATRIZ DE RIESGOS DE SST'!L206,'MAPAS DE RIESGOS INHER Y RESID'!$E$3:$F$7,2,FALSE)</f>
        <v>1</v>
      </c>
      <c r="N206" s="85" t="s">
        <v>86</v>
      </c>
      <c r="O206" s="111">
        <f>VLOOKUP('MATRIZ DE RIESGOS DE SST'!N206,'MAPAS DE RIESGOS INHER Y RESID'!$O$3:$P$7,2,FALSE)</f>
        <v>16</v>
      </c>
      <c r="P206" s="111">
        <f t="shared" si="28"/>
        <v>16</v>
      </c>
      <c r="Q206" s="85" t="str">
        <f>IF(OR('MAPAS DE RIESGOS INHER Y RESID'!$G$7='MATRIZ DE RIESGOS DE SST'!P206,P206&lt;'MAPAS DE RIESGOS INHER Y RESID'!$G$3+1),'MAPAS DE RIESGOS INHER Y RESID'!$M$6,IF(OR('MAPAS DE RIESGOS INHER Y RESID'!$H$5='MATRIZ DE RIESGOS DE SST'!P206,P206&lt;'MAPAS DE RIESGOS INHER Y RESID'!$I$5+1),'MAPAS DE RIESGOS INHER Y RESID'!$M$5,IF(OR('MAPAS DE RIESGOS INHER Y RESID'!$I$4='MATRIZ DE RIESGOS DE SST'!P206,P206&lt;'MAPAS DE RIESGOS INHER Y RESID'!$J$4+1),'MAPAS DE RIESGOS INHER Y RESID'!$M$4,'MAPAS DE RIESGOS INHER Y RESID'!$M$3)))</f>
        <v>MODERADO</v>
      </c>
      <c r="R206" s="102"/>
      <c r="S206" s="70" t="s">
        <v>105</v>
      </c>
      <c r="T206" s="102"/>
      <c r="U206" s="101" t="s">
        <v>351</v>
      </c>
      <c r="V206" s="85" t="s">
        <v>78</v>
      </c>
      <c r="W206" s="80">
        <f>VLOOKUP(V206,'MAPAS DE RIESGOS INHER Y RESID'!$E$16:$F$18,2,FALSE)</f>
        <v>0.4</v>
      </c>
      <c r="X206" s="81">
        <f t="shared" si="29"/>
        <v>9.6</v>
      </c>
      <c r="Y206" s="85" t="str">
        <f>IF(OR('MAPAS DE RIESGOS INHER Y RESID'!$G$18='MATRIZ DE RIESGOS DE SST'!X206,X206&lt;'MAPAS DE RIESGOS INHER Y RESID'!$G$16+1),'MAPAS DE RIESGOS INHER Y RESID'!$M$19,IF(OR('MAPAS DE RIESGOS INHER Y RESID'!$H$17='MATRIZ DE RIESGOS DE SST'!X206,X206&lt;'MAPAS DE RIESGOS INHER Y RESID'!$I$18+1),'MAPAS DE RIESGOS INHER Y RESID'!$M$18,IF(OR('MAPAS DE RIESGOS INHER Y RESID'!$I$17='MATRIZ DE RIESGOS DE SST'!X206,X206&lt;'MAPAS DE RIESGOS INHER Y RESID'!$J$17+1),'MAPAS DE RIESGOS INHER Y RESID'!$M$17,'MAPAS DE RIESGOS INHER Y RESID'!$M$16)))</f>
        <v>MODERADO</v>
      </c>
      <c r="Z206" s="70" t="str">
        <f>VLOOKUP('MATRIZ DE RIESGOS DE SST'!Y206,'TABLA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7" spans="1:26" ht="409.5">
      <c r="A207" s="114"/>
      <c r="B207" s="117"/>
      <c r="C207" s="117"/>
      <c r="D207" s="117"/>
      <c r="E207" s="117"/>
      <c r="F207" s="117"/>
      <c r="G207" s="117"/>
      <c r="H207" s="117"/>
      <c r="I207" s="106" t="s">
        <v>99</v>
      </c>
      <c r="J207" s="106" t="s">
        <v>113</v>
      </c>
      <c r="K207" s="106" t="s">
        <v>101</v>
      </c>
      <c r="L207" s="85" t="s">
        <v>78</v>
      </c>
      <c r="M207" s="110">
        <f>VLOOKUP('MATRIZ DE RIESGOS DE SST'!L207,'MAPAS DE RIESGOS INHER Y RESID'!$E$3:$F$7,2,FALSE)</f>
        <v>3</v>
      </c>
      <c r="N207" s="85" t="s">
        <v>146</v>
      </c>
      <c r="O207" s="110">
        <f>VLOOKUP('MATRIZ DE RIESGOS DE SST'!N207,'MAPAS DE RIESGOS INHER Y RESID'!$O$3:$P$7,2,FALSE)</f>
        <v>256</v>
      </c>
      <c r="P207" s="110">
        <f>M207*O207</f>
        <v>768</v>
      </c>
      <c r="Q207" s="86" t="str">
        <f>IF(OR('MAPAS DE RIESGOS INHER Y RESID'!$G$7='MATRIZ DE RIESGOS DE SST'!P207,P207&lt;'MAPAS DE RIESGOS INHER Y RESID'!$G$3+1),'MAPAS DE RIESGOS INHER Y RESID'!$M$6,IF(OR('MAPAS DE RIESGOS INHER Y RESID'!$H$5='MATRIZ DE RIESGOS DE SST'!P207,P207&lt;'MAPAS DE RIESGOS INHER Y RESID'!$I$5+1),'MAPAS DE RIESGOS INHER Y RESID'!$M$5,IF(OR('MAPAS DE RIESGOS INHER Y RESID'!$I$4='MATRIZ DE RIESGOS DE SST'!P207,P207&lt;'MAPAS DE RIESGOS INHER Y RESID'!$J$4+1),'MAPAS DE RIESGOS INHER Y RESID'!$M$4,'MAPAS DE RIESGOS INHER Y RESID'!$M$3)))</f>
        <v>ALTO</v>
      </c>
      <c r="R207" s="104" t="s">
        <v>311</v>
      </c>
      <c r="S207" s="105"/>
      <c r="T207" s="70"/>
      <c r="U207" s="70" t="s">
        <v>312</v>
      </c>
      <c r="V207" s="85" t="s">
        <v>47</v>
      </c>
      <c r="W207" s="80">
        <f>VLOOKUP(V207,'MAPAS DE RIESGOS INHER Y RESID'!$E$16:$F$18,2,FALSE)</f>
        <v>0.9</v>
      </c>
      <c r="X207" s="81">
        <f t="shared" si="29"/>
        <v>76.799999999999955</v>
      </c>
      <c r="Y207" s="99" t="str">
        <f>IF(OR('MAPAS DE RIESGOS INHER Y RESID'!$G$18='MATRIZ DE RIESGOS DE SST'!X207,X207&lt;'MAPAS DE RIESGOS INHER Y RESID'!$G$16+1),'MAPAS DE RIESGOS INHER Y RESID'!$M$19,IF(OR('MAPAS DE RIESGOS INHER Y RESID'!$H$17='MATRIZ DE RIESGOS DE SST'!X207,X207&lt;'MAPAS DE RIESGOS INHER Y RESID'!$I$18+1),'MAPAS DE RIESGOS INHER Y RESID'!$M$18,IF(OR('MAPAS DE RIESGOS INHER Y RESID'!$I$17='MATRIZ DE RIESGOS DE SST'!X207,X207&lt;'MAPAS DE RIESGOS INHER Y RESID'!$J$17+1),'MAPAS DE RIESGOS INHER Y RESID'!$M$17,'MAPAS DE RIESGOS INHER Y RESID'!$M$16)))</f>
        <v>MODERADO</v>
      </c>
      <c r="Z207" s="70" t="str">
        <f>VLOOKUP('MATRIZ DE RIESGOS DE SST'!Y207,'TABLA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8" spans="1:26" ht="175.5">
      <c r="A208" s="115"/>
      <c r="B208" s="118"/>
      <c r="C208" s="118"/>
      <c r="D208" s="118"/>
      <c r="E208" s="118"/>
      <c r="F208" s="118"/>
      <c r="G208" s="118"/>
      <c r="H208" s="118"/>
      <c r="I208" s="106" t="s">
        <v>125</v>
      </c>
      <c r="J208" s="106" t="s">
        <v>337</v>
      </c>
      <c r="K208" s="106" t="s">
        <v>338</v>
      </c>
      <c r="L208" s="99" t="s">
        <v>44</v>
      </c>
      <c r="M208" s="110">
        <f>VLOOKUP('MATRIZ DE RIESGOS DE SST'!L208,'MAPAS DE RIESGOS INHER Y RESID'!$E$3:$F$7,2,FALSE)</f>
        <v>2</v>
      </c>
      <c r="N208" s="99" t="s">
        <v>146</v>
      </c>
      <c r="O208" s="111">
        <f>VLOOKUP('MATRIZ DE RIESGOS DE SST'!N208,'MAPAS DE RIESGOS INHER Y RESID'!$O$3:$P$7,2,FALSE)</f>
        <v>256</v>
      </c>
      <c r="P208" s="111">
        <f t="shared" ref="P208:P214" si="30">+M208*O208</f>
        <v>512</v>
      </c>
      <c r="Q208" s="99" t="str">
        <f>IF(OR('MAPAS DE RIESGOS INHER Y RESID'!$G$7='MATRIZ DE RIESGOS DE SST'!P208,P208&lt;'MAPAS DE RIESGOS INHER Y RESID'!$G$3+1),'MAPAS DE RIESGOS INHER Y RESID'!$M$6,IF(OR('MAPAS DE RIESGOS INHER Y RESID'!$H$5='MATRIZ DE RIESGOS DE SST'!P208,P208&lt;'MAPAS DE RIESGOS INHER Y RESID'!$I$5+1),'MAPAS DE RIESGOS INHER Y RESID'!$M$5,IF(OR('MAPAS DE RIESGOS INHER Y RESID'!$I$4='MATRIZ DE RIESGOS DE SST'!P208,P208&lt;'MAPAS DE RIESGOS INHER Y RESID'!$J$4+1),'MAPAS DE RIESGOS INHER Y RESID'!$M$4,'MAPAS DE RIESGOS INHER Y RESID'!$M$3)))</f>
        <v>ALTO</v>
      </c>
      <c r="R208" s="84" t="s">
        <v>339</v>
      </c>
      <c r="S208" s="84"/>
      <c r="T208" s="84"/>
      <c r="U208" s="70" t="s">
        <v>340</v>
      </c>
      <c r="V208" s="99" t="s">
        <v>47</v>
      </c>
      <c r="W208" s="80">
        <f>VLOOKUP(V208,'MAPAS DE RIESGOS INHER Y RESID'!$E$16:$F$18,2,FALSE)</f>
        <v>0.9</v>
      </c>
      <c r="X208" s="81">
        <f t="shared" si="29"/>
        <v>51.199999999999989</v>
      </c>
      <c r="Y208" s="99" t="str">
        <f>IF(OR('MAPAS DE RIESGOS INHER Y RESID'!$G$18='MATRIZ DE RIESGOS DE SST'!X208,X208&lt;'MAPAS DE RIESGOS INHER Y RESID'!$G$16+1),'MAPAS DE RIESGOS INHER Y RESID'!$M$19,IF(OR('MAPAS DE RIESGOS INHER Y RESID'!$H$17='MATRIZ DE RIESGOS DE SST'!X208,X208&lt;'MAPAS DE RIESGOS INHER Y RESID'!$I$18+1),'MAPAS DE RIESGOS INHER Y RESID'!$M$18,IF(OR('MAPAS DE RIESGOS INHER Y RESID'!$I$17='MATRIZ DE RIESGOS DE SST'!X208,X208&lt;'MAPAS DE RIESGOS INHER Y RESID'!$J$17+1),'MAPAS DE RIESGOS INHER Y RESID'!$M$17,'MAPAS DE RIESGOS INHER Y RESID'!$M$16)))</f>
        <v>MODERADO</v>
      </c>
      <c r="Z208" s="70" t="str">
        <f>VLOOKUP('MATRIZ DE RIESGOS DE SST'!Y208,'TABLA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9" spans="1:26" ht="234" customHeight="1">
      <c r="A209" s="113" t="s">
        <v>363</v>
      </c>
      <c r="B209" s="116" t="s">
        <v>40</v>
      </c>
      <c r="C209" s="116"/>
      <c r="D209" s="116" t="s">
        <v>40</v>
      </c>
      <c r="E209" s="116"/>
      <c r="F209" s="116"/>
      <c r="G209" s="116"/>
      <c r="H209" s="113" t="s">
        <v>374</v>
      </c>
      <c r="I209" s="107" t="s">
        <v>68</v>
      </c>
      <c r="J209" s="107" t="s">
        <v>69</v>
      </c>
      <c r="K209" s="107" t="s">
        <v>70</v>
      </c>
      <c r="L209" s="98" t="s">
        <v>78</v>
      </c>
      <c r="M209" s="110">
        <f>VLOOKUP('MATRIZ DE RIESGOS DE SST'!L209,'MAPAS DE RIESGOS INHER Y RESID'!$E$3:$F$7,2,FALSE)</f>
        <v>3</v>
      </c>
      <c r="N209" s="98" t="s">
        <v>86</v>
      </c>
      <c r="O209" s="111">
        <f>VLOOKUP('MATRIZ DE RIESGOS DE SST'!N209,'MAPAS DE RIESGOS INHER Y RESID'!$O$3:$P$7,2,FALSE)</f>
        <v>16</v>
      </c>
      <c r="P209" s="111">
        <f t="shared" si="30"/>
        <v>48</v>
      </c>
      <c r="Q209" s="98" t="str">
        <f>IF(OR('MAPAS DE RIESGOS INHER Y RESID'!$G$7='MATRIZ DE RIESGOS DE SST'!P209,P209&lt;'MAPAS DE RIESGOS INHER Y RESID'!$G$3+1),'MAPAS DE RIESGOS INHER Y RESID'!$M$6,IF(OR('MAPAS DE RIESGOS INHER Y RESID'!$H$5='MATRIZ DE RIESGOS DE SST'!P209,P209&lt;'MAPAS DE RIESGOS INHER Y RESID'!$I$5+1),'MAPAS DE RIESGOS INHER Y RESID'!$M$5,IF(OR('MAPAS DE RIESGOS INHER Y RESID'!$I$4='MATRIZ DE RIESGOS DE SST'!P209,P209&lt;'MAPAS DE RIESGOS INHER Y RESID'!$J$4+1),'MAPAS DE RIESGOS INHER Y RESID'!$M$4,'MAPAS DE RIESGOS INHER Y RESID'!$M$3)))</f>
        <v>MODERADO</v>
      </c>
      <c r="R209" s="102"/>
      <c r="S209" s="101" t="s">
        <v>71</v>
      </c>
      <c r="T209" s="84" t="s">
        <v>72</v>
      </c>
      <c r="U209" s="84" t="s">
        <v>73</v>
      </c>
      <c r="V209" s="99" t="s">
        <v>47</v>
      </c>
      <c r="W209" s="80">
        <f>VLOOKUP(V209,'MAPAS DE RIESGOS INHER Y RESID'!$E$16:$F$18,2,FALSE)</f>
        <v>0.9</v>
      </c>
      <c r="X209" s="81">
        <f t="shared" si="29"/>
        <v>4.7999999999999972</v>
      </c>
      <c r="Y209" s="99" t="str">
        <f>IF(OR('MAPAS DE RIESGOS INHER Y RESID'!$G$18='MATRIZ DE RIESGOS DE SST'!X209,X209&lt;'MAPAS DE RIESGOS INHER Y RESID'!$G$16+1),'MAPAS DE RIESGOS INHER Y RESID'!$M$19,IF(OR('MAPAS DE RIESGOS INHER Y RESID'!$H$17='MATRIZ DE RIESGOS DE SST'!X209,X209&lt;'MAPAS DE RIESGOS INHER Y RESID'!$I$18+1),'MAPAS DE RIESGOS INHER Y RESID'!$M$18,IF(OR('MAPAS DE RIESGOS INHER Y RESID'!$I$17='MATRIZ DE RIESGOS DE SST'!X209,X209&lt;'MAPAS DE RIESGOS INHER Y RESID'!$J$17+1),'MAPAS DE RIESGOS INHER Y RESID'!$M$17,'MAPAS DE RIESGOS INHER Y RESID'!$M$16)))</f>
        <v>BAJO</v>
      </c>
      <c r="Z209" s="70" t="str">
        <f>VLOOKUP('MATRIZ DE RIESGOS DE SST'!Y209,'TABLA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0" spans="1:26" ht="175.5" customHeight="1">
      <c r="A210" s="114"/>
      <c r="B210" s="117"/>
      <c r="C210" s="117"/>
      <c r="D210" s="117"/>
      <c r="E210" s="117"/>
      <c r="F210" s="117"/>
      <c r="G210" s="117"/>
      <c r="H210" s="117"/>
      <c r="I210" s="107" t="s">
        <v>114</v>
      </c>
      <c r="J210" s="106" t="s">
        <v>381</v>
      </c>
      <c r="K210" s="106" t="s">
        <v>382</v>
      </c>
      <c r="L210" s="99" t="s">
        <v>44</v>
      </c>
      <c r="M210" s="110">
        <f>VLOOKUP('MATRIZ DE RIESGOS DE SST'!L210,'MAPAS DE RIESGOS INHER Y RESID'!$E$3:$F$7,2,FALSE)</f>
        <v>2</v>
      </c>
      <c r="N210" s="99" t="s">
        <v>45</v>
      </c>
      <c r="O210" s="111">
        <f>VLOOKUP('MATRIZ DE RIESGOS DE SST'!N210,'MAPAS DE RIESGOS INHER Y RESID'!$O$3:$P$7,2,FALSE)</f>
        <v>4</v>
      </c>
      <c r="P210" s="111">
        <f t="shared" si="30"/>
        <v>8</v>
      </c>
      <c r="Q210" s="99" t="str">
        <f>IF(OR('MAPAS DE RIESGOS INHER Y RESID'!$G$7='MATRIZ DE RIESGOS DE SST'!P210,P210&lt;'MAPAS DE RIESGOS INHER Y RESID'!$G$3+1),'MAPAS DE RIESGOS INHER Y RESID'!$M$6,IF(OR('MAPAS DE RIESGOS INHER Y RESID'!$H$5='MATRIZ DE RIESGOS DE SST'!P210,P210&lt;'MAPAS DE RIESGOS INHER Y RESID'!$I$5+1),'MAPAS DE RIESGOS INHER Y RESID'!$M$5,IF(OR('MAPAS DE RIESGOS INHER Y RESID'!$I$4='MATRIZ DE RIESGOS DE SST'!P210,P210&lt;'MAPAS DE RIESGOS INHER Y RESID'!$J$4+1),'MAPAS DE RIESGOS INHER Y RESID'!$M$4,'MAPAS DE RIESGOS INHER Y RESID'!$M$3)))</f>
        <v>BAJO</v>
      </c>
      <c r="R210" s="102"/>
      <c r="S210" s="102"/>
      <c r="T210" s="70" t="s">
        <v>348</v>
      </c>
      <c r="U210" s="70" t="s">
        <v>299</v>
      </c>
      <c r="V210" s="89" t="s">
        <v>47</v>
      </c>
      <c r="W210" s="80">
        <f>VLOOKUP(V210,'MAPAS DE RIESGOS INHER Y RESID'!$E$16:$F$18,2,FALSE)</f>
        <v>0.9</v>
      </c>
      <c r="X210" s="81">
        <f t="shared" si="29"/>
        <v>0.79999999999999982</v>
      </c>
      <c r="Y210" s="99" t="str">
        <f>IF(OR('MAPAS DE RIESGOS INHER Y RESID'!$G$18='MATRIZ DE RIESGOS DE SST'!X210,X210&lt;'MAPAS DE RIESGOS INHER Y RESID'!$G$16+1),'MAPAS DE RIESGOS INHER Y RESID'!$M$19,IF(OR('MAPAS DE RIESGOS INHER Y RESID'!$H$17='MATRIZ DE RIESGOS DE SST'!X210,X210&lt;'MAPAS DE RIESGOS INHER Y RESID'!$I$18+1),'MAPAS DE RIESGOS INHER Y RESID'!$M$18,IF(OR('MAPAS DE RIESGOS INHER Y RESID'!$I$17='MATRIZ DE RIESGOS DE SST'!X210,X210&lt;'MAPAS DE RIESGOS INHER Y RESID'!$J$17+1),'MAPAS DE RIESGOS INHER Y RESID'!$M$17,'MAPAS DE RIESGOS INHER Y RESID'!$M$16)))</f>
        <v>BAJO</v>
      </c>
      <c r="Z210" s="70" t="str">
        <f>VLOOKUP('MATRIZ DE RIESGOS DE SST'!Y210,'TABLA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1" spans="1:26" ht="234" customHeight="1">
      <c r="A211" s="114"/>
      <c r="B211" s="117"/>
      <c r="C211" s="117"/>
      <c r="D211" s="117"/>
      <c r="E211" s="117"/>
      <c r="F211" s="117"/>
      <c r="G211" s="117"/>
      <c r="H211" s="117"/>
      <c r="I211" s="107" t="s">
        <v>117</v>
      </c>
      <c r="J211" s="107" t="s">
        <v>118</v>
      </c>
      <c r="K211" s="106" t="s">
        <v>376</v>
      </c>
      <c r="L211" s="99" t="s">
        <v>44</v>
      </c>
      <c r="M211" s="110">
        <f>VLOOKUP('MATRIZ DE RIESGOS DE SST'!L211,'MAPAS DE RIESGOS INHER Y RESID'!$E$3:$F$7,2,FALSE)</f>
        <v>2</v>
      </c>
      <c r="N211" s="99" t="s">
        <v>45</v>
      </c>
      <c r="O211" s="111">
        <f>VLOOKUP('MATRIZ DE RIESGOS DE SST'!N211,'MAPAS DE RIESGOS INHER Y RESID'!$O$3:$P$7,2,FALSE)</f>
        <v>4</v>
      </c>
      <c r="P211" s="111">
        <f t="shared" si="30"/>
        <v>8</v>
      </c>
      <c r="Q211" s="99" t="str">
        <f>IF(OR('MAPAS DE RIESGOS INHER Y RESID'!$G$7='MATRIZ DE RIESGOS DE SST'!P211,P211&lt;'MAPAS DE RIESGOS INHER Y RESID'!$G$3+1),'MAPAS DE RIESGOS INHER Y RESID'!$M$6,IF(OR('MAPAS DE RIESGOS INHER Y RESID'!$H$5='MATRIZ DE RIESGOS DE SST'!P211,P211&lt;'MAPAS DE RIESGOS INHER Y RESID'!$I$5+1),'MAPAS DE RIESGOS INHER Y RESID'!$M$5,IF(OR('MAPAS DE RIESGOS INHER Y RESID'!$I$4='MATRIZ DE RIESGOS DE SST'!P211,P211&lt;'MAPAS DE RIESGOS INHER Y RESID'!$J$4+1),'MAPAS DE RIESGOS INHER Y RESID'!$M$4,'MAPAS DE RIESGOS INHER Y RESID'!$M$3)))</f>
        <v>BAJO</v>
      </c>
      <c r="R211" s="102"/>
      <c r="S211" s="102"/>
      <c r="T211" s="102"/>
      <c r="U211" s="84" t="s">
        <v>318</v>
      </c>
      <c r="V211" s="99" t="s">
        <v>78</v>
      </c>
      <c r="W211" s="80">
        <f>VLOOKUP(V211,'MAPAS DE RIESGOS INHER Y RESID'!$E$16:$F$18,2,FALSE)</f>
        <v>0.4</v>
      </c>
      <c r="X211" s="81">
        <f t="shared" si="29"/>
        <v>4.8</v>
      </c>
      <c r="Y211" s="99" t="str">
        <f>IF(OR('MAPAS DE RIESGOS INHER Y RESID'!$G$18='MATRIZ DE RIESGOS DE SST'!X211,X211&lt;'MAPAS DE RIESGOS INHER Y RESID'!$G$16+1),'MAPAS DE RIESGOS INHER Y RESID'!$M$19,IF(OR('MAPAS DE RIESGOS INHER Y RESID'!$H$17='MATRIZ DE RIESGOS DE SST'!X211,X211&lt;'MAPAS DE RIESGOS INHER Y RESID'!$I$18+1),'MAPAS DE RIESGOS INHER Y RESID'!$M$18,IF(OR('MAPAS DE RIESGOS INHER Y RESID'!$I$17='MATRIZ DE RIESGOS DE SST'!X211,X211&lt;'MAPAS DE RIESGOS INHER Y RESID'!$J$17+1),'MAPAS DE RIESGOS INHER Y RESID'!$M$17,'MAPAS DE RIESGOS INHER Y RESID'!$M$16)))</f>
        <v>BAJO</v>
      </c>
      <c r="Z211" s="70" t="str">
        <f>VLOOKUP('MATRIZ DE RIESGOS DE SST'!Y211,'TABLA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2" spans="1:26" ht="234" customHeight="1">
      <c r="A212" s="114"/>
      <c r="B212" s="117"/>
      <c r="C212" s="117"/>
      <c r="D212" s="117"/>
      <c r="E212" s="117"/>
      <c r="F212" s="117"/>
      <c r="G212" s="117"/>
      <c r="H212" s="117"/>
      <c r="I212" s="107" t="s">
        <v>120</v>
      </c>
      <c r="J212" s="106" t="s">
        <v>118</v>
      </c>
      <c r="K212" s="106" t="s">
        <v>376</v>
      </c>
      <c r="L212" s="99" t="s">
        <v>44</v>
      </c>
      <c r="M212" s="110">
        <f>VLOOKUP('MATRIZ DE RIESGOS DE SST'!L212,'MAPAS DE RIESGOS INHER Y RESID'!$E$3:$F$7,2,FALSE)</f>
        <v>2</v>
      </c>
      <c r="N212" s="99" t="s">
        <v>45</v>
      </c>
      <c r="O212" s="111">
        <f>VLOOKUP('MATRIZ DE RIESGOS DE SST'!N212,'MAPAS DE RIESGOS INHER Y RESID'!$O$3:$P$7,2,FALSE)</f>
        <v>4</v>
      </c>
      <c r="P212" s="111">
        <f t="shared" si="30"/>
        <v>8</v>
      </c>
      <c r="Q212" s="99" t="str">
        <f>IF(OR('MAPAS DE RIESGOS INHER Y RESID'!$G$7='MATRIZ DE RIESGOS DE SST'!P212,P212&lt;'MAPAS DE RIESGOS INHER Y RESID'!$G$3+1),'MAPAS DE RIESGOS INHER Y RESID'!$M$6,IF(OR('MAPAS DE RIESGOS INHER Y RESID'!$H$5='MATRIZ DE RIESGOS DE SST'!P212,P212&lt;'MAPAS DE RIESGOS INHER Y RESID'!$I$5+1),'MAPAS DE RIESGOS INHER Y RESID'!$M$5,IF(OR('MAPAS DE RIESGOS INHER Y RESID'!$I$4='MATRIZ DE RIESGOS DE SST'!P212,P212&lt;'MAPAS DE RIESGOS INHER Y RESID'!$J$4+1),'MAPAS DE RIESGOS INHER Y RESID'!$M$4,'MAPAS DE RIESGOS INHER Y RESID'!$M$3)))</f>
        <v>BAJO</v>
      </c>
      <c r="R212" s="102"/>
      <c r="S212" s="102"/>
      <c r="T212" s="102"/>
      <c r="U212" s="84" t="s">
        <v>318</v>
      </c>
      <c r="V212" s="99" t="s">
        <v>67</v>
      </c>
      <c r="W212" s="80">
        <f>VLOOKUP(V212,'MAPAS DE RIESGOS INHER Y RESID'!$E$16:$F$18,2,FALSE)</f>
        <v>0.15</v>
      </c>
      <c r="X212" s="81">
        <f t="shared" si="29"/>
        <v>6.8</v>
      </c>
      <c r="Y212" s="99" t="str">
        <f>IF(OR('MAPAS DE RIESGOS INHER Y RESID'!$G$18='MATRIZ DE RIESGOS DE SST'!X212,X212&lt;'MAPAS DE RIESGOS INHER Y RESID'!$G$16+1),'MAPAS DE RIESGOS INHER Y RESID'!$M$19,IF(OR('MAPAS DE RIESGOS INHER Y RESID'!$H$17='MATRIZ DE RIESGOS DE SST'!X212,X212&lt;'MAPAS DE RIESGOS INHER Y RESID'!$I$18+1),'MAPAS DE RIESGOS INHER Y RESID'!$M$18,IF(OR('MAPAS DE RIESGOS INHER Y RESID'!$I$17='MATRIZ DE RIESGOS DE SST'!X212,X212&lt;'MAPAS DE RIESGOS INHER Y RESID'!$J$17+1),'MAPAS DE RIESGOS INHER Y RESID'!$M$17,'MAPAS DE RIESGOS INHER Y RESID'!$M$16)))</f>
        <v>BAJO</v>
      </c>
      <c r="Z212" s="70" t="str">
        <f>VLOOKUP('MATRIZ DE RIESGOS DE SST'!Y212,'TABLA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3" spans="1:26" ht="234" customHeight="1">
      <c r="A213" s="114"/>
      <c r="B213" s="117"/>
      <c r="C213" s="117"/>
      <c r="D213" s="117"/>
      <c r="E213" s="117"/>
      <c r="F213" s="117"/>
      <c r="G213" s="117"/>
      <c r="H213" s="117"/>
      <c r="I213" s="107" t="s">
        <v>53</v>
      </c>
      <c r="J213" s="107" t="s">
        <v>156</v>
      </c>
      <c r="K213" s="70" t="s">
        <v>388</v>
      </c>
      <c r="L213" s="99" t="s">
        <v>44</v>
      </c>
      <c r="M213" s="110">
        <f>VLOOKUP('MATRIZ DE RIESGOS DE SST'!L213,'MAPAS DE RIESGOS INHER Y RESID'!$E$3:$F$7,2,FALSE)</f>
        <v>2</v>
      </c>
      <c r="N213" s="99" t="s">
        <v>45</v>
      </c>
      <c r="O213" s="111">
        <f>VLOOKUP('MATRIZ DE RIESGOS DE SST'!N213,'MAPAS DE RIESGOS INHER Y RESID'!$O$3:$P$7,2,FALSE)</f>
        <v>4</v>
      </c>
      <c r="P213" s="111">
        <f t="shared" si="30"/>
        <v>8</v>
      </c>
      <c r="Q213" s="99" t="str">
        <f>IF(OR('MAPAS DE RIESGOS INHER Y RESID'!$G$7='MATRIZ DE RIESGOS DE SST'!P213,P213&lt;'MAPAS DE RIESGOS INHER Y RESID'!$G$3+1),'MAPAS DE RIESGOS INHER Y RESID'!$M$6,IF(OR('MAPAS DE RIESGOS INHER Y RESID'!$H$5='MATRIZ DE RIESGOS DE SST'!P213,P213&lt;'MAPAS DE RIESGOS INHER Y RESID'!$I$5+1),'MAPAS DE RIESGOS INHER Y RESID'!$M$5,IF(OR('MAPAS DE RIESGOS INHER Y RESID'!$I$4='MATRIZ DE RIESGOS DE SST'!P213,P213&lt;'MAPAS DE RIESGOS INHER Y RESID'!$J$4+1),'MAPAS DE RIESGOS INHER Y RESID'!$M$4,'MAPAS DE RIESGOS INHER Y RESID'!$M$3)))</f>
        <v>BAJO</v>
      </c>
      <c r="R213" s="102"/>
      <c r="S213" s="102"/>
      <c r="T213" s="102"/>
      <c r="U213" s="84" t="s">
        <v>318</v>
      </c>
      <c r="V213" s="99" t="s">
        <v>78</v>
      </c>
      <c r="W213" s="80">
        <f>VLOOKUP(V213,'MAPAS DE RIESGOS INHER Y RESID'!$E$16:$F$18,2,FALSE)</f>
        <v>0.4</v>
      </c>
      <c r="X213" s="81">
        <f t="shared" si="29"/>
        <v>4.8</v>
      </c>
      <c r="Y213" s="99" t="str">
        <f>IF(OR('MAPAS DE RIESGOS INHER Y RESID'!$G$18='MATRIZ DE RIESGOS DE SST'!X213,X213&lt;'MAPAS DE RIESGOS INHER Y RESID'!$G$16+1),'MAPAS DE RIESGOS INHER Y RESID'!$M$19,IF(OR('MAPAS DE RIESGOS INHER Y RESID'!$H$17='MATRIZ DE RIESGOS DE SST'!X213,X213&lt;'MAPAS DE RIESGOS INHER Y RESID'!$I$18+1),'MAPAS DE RIESGOS INHER Y RESID'!$M$18,IF(OR('MAPAS DE RIESGOS INHER Y RESID'!$I$17='MATRIZ DE RIESGOS DE SST'!X213,X213&lt;'MAPAS DE RIESGOS INHER Y RESID'!$J$17+1),'MAPAS DE RIESGOS INHER Y RESID'!$M$17,'MAPAS DE RIESGOS INHER Y RESID'!$M$16)))</f>
        <v>BAJO</v>
      </c>
      <c r="Z213" s="70" t="str">
        <f>VLOOKUP('MATRIZ DE RIESGOS DE SST'!Y213,'TABLA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4" spans="1:26" ht="234">
      <c r="A214" s="114"/>
      <c r="B214" s="117"/>
      <c r="C214" s="117"/>
      <c r="D214" s="117"/>
      <c r="E214" s="117"/>
      <c r="F214" s="117"/>
      <c r="G214" s="117"/>
      <c r="H214" s="117"/>
      <c r="I214" s="106" t="s">
        <v>385</v>
      </c>
      <c r="J214" s="106" t="s">
        <v>122</v>
      </c>
      <c r="K214" s="106" t="s">
        <v>384</v>
      </c>
      <c r="L214" s="99" t="s">
        <v>44</v>
      </c>
      <c r="M214" s="110">
        <f>VLOOKUP('MATRIZ DE RIESGOS DE SST'!L214,'MAPAS DE RIESGOS INHER Y RESID'!$E$3:$F$7,2,FALSE)</f>
        <v>2</v>
      </c>
      <c r="N214" s="99" t="s">
        <v>45</v>
      </c>
      <c r="O214" s="111">
        <f>VLOOKUP('MATRIZ DE RIESGOS DE SST'!N214,'MAPAS DE RIESGOS INHER Y RESID'!$O$3:$P$7,2,FALSE)</f>
        <v>4</v>
      </c>
      <c r="P214" s="111">
        <f t="shared" si="30"/>
        <v>8</v>
      </c>
      <c r="Q214" s="99" t="str">
        <f>IF(OR('MAPAS DE RIESGOS INHER Y RESID'!$G$7='MATRIZ DE RIESGOS DE SST'!P214,P214&lt;'MAPAS DE RIESGOS INHER Y RESID'!$G$3+1),'MAPAS DE RIESGOS INHER Y RESID'!$M$6,IF(OR('MAPAS DE RIESGOS INHER Y RESID'!$H$5='MATRIZ DE RIESGOS DE SST'!P214,P214&lt;'MAPAS DE RIESGOS INHER Y RESID'!$I$5+1),'MAPAS DE RIESGOS INHER Y RESID'!$M$5,IF(OR('MAPAS DE RIESGOS INHER Y RESID'!$I$4='MATRIZ DE RIESGOS DE SST'!P214,P214&lt;'MAPAS DE RIESGOS INHER Y RESID'!$J$4+1),'MAPAS DE RIESGOS INHER Y RESID'!$M$4,'MAPAS DE RIESGOS INHER Y RESID'!$M$3)))</f>
        <v>BAJO</v>
      </c>
      <c r="R214" s="102"/>
      <c r="S214" s="102"/>
      <c r="T214" s="102"/>
      <c r="U214" s="84" t="s">
        <v>318</v>
      </c>
      <c r="V214" s="99" t="s">
        <v>78</v>
      </c>
      <c r="W214" s="80">
        <f>VLOOKUP(V214,'MAPAS DE RIESGOS INHER Y RESID'!$E$16:$F$18,2,FALSE)</f>
        <v>0.4</v>
      </c>
      <c r="X214" s="81">
        <f t="shared" si="29"/>
        <v>4.8</v>
      </c>
      <c r="Y214" s="99" t="str">
        <f>IF(OR('MAPAS DE RIESGOS INHER Y RESID'!$G$18='MATRIZ DE RIESGOS DE SST'!X214,X214&lt;'MAPAS DE RIESGOS INHER Y RESID'!$G$16+1),'MAPAS DE RIESGOS INHER Y RESID'!$M$19,IF(OR('MAPAS DE RIESGOS INHER Y RESID'!$H$17='MATRIZ DE RIESGOS DE SST'!X214,X214&lt;'MAPAS DE RIESGOS INHER Y RESID'!$I$18+1),'MAPAS DE RIESGOS INHER Y RESID'!$M$18,IF(OR('MAPAS DE RIESGOS INHER Y RESID'!$I$17='MATRIZ DE RIESGOS DE SST'!X214,X214&lt;'MAPAS DE RIESGOS INHER Y RESID'!$J$17+1),'MAPAS DE RIESGOS INHER Y RESID'!$M$17,'MAPAS DE RIESGOS INHER Y RESID'!$M$16)))</f>
        <v>BAJO</v>
      </c>
      <c r="Z214" s="70" t="str">
        <f>VLOOKUP('MATRIZ DE RIESGOS DE SST'!Y214,'TABLA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5" spans="1:26" ht="175.5" customHeight="1">
      <c r="A215" s="114"/>
      <c r="B215" s="117"/>
      <c r="C215" s="117"/>
      <c r="D215" s="117"/>
      <c r="E215" s="117"/>
      <c r="F215" s="117"/>
      <c r="G215" s="117"/>
      <c r="H215" s="117"/>
      <c r="I215" s="106" t="s">
        <v>63</v>
      </c>
      <c r="J215" s="106" t="s">
        <v>139</v>
      </c>
      <c r="K215" s="106" t="s">
        <v>392</v>
      </c>
      <c r="L215" s="99" t="s">
        <v>44</v>
      </c>
      <c r="M215" s="110">
        <f>VLOOKUP('MATRIZ DE RIESGOS DE SST'!L215,'MAPAS DE RIESGOS INHER Y RESID'!$E$3:$F$7,2,FALSE)</f>
        <v>2</v>
      </c>
      <c r="N215" s="99" t="s">
        <v>86</v>
      </c>
      <c r="O215" s="111">
        <f>VLOOKUP('MATRIZ DE RIESGOS DE SST'!N215,'MAPAS DE RIESGOS INHER Y RESID'!$O$3:$P$7,2,FALSE)</f>
        <v>16</v>
      </c>
      <c r="P215" s="111">
        <f t="shared" ref="P215:P221" si="31">+M215*O215</f>
        <v>32</v>
      </c>
      <c r="Q215" s="99" t="str">
        <f>IF(OR('MAPAS DE RIESGOS INHER Y RESID'!$G$7='MATRIZ DE RIESGOS DE SST'!P215,P215&lt;'MAPAS DE RIESGOS INHER Y RESID'!$G$3+1),'MAPAS DE RIESGOS INHER Y RESID'!$M$6,IF(OR('MAPAS DE RIESGOS INHER Y RESID'!$H$5='MATRIZ DE RIESGOS DE SST'!P215,P215&lt;'MAPAS DE RIESGOS INHER Y RESID'!$I$5+1),'MAPAS DE RIESGOS INHER Y RESID'!$M$5,IF(OR('MAPAS DE RIESGOS INHER Y RESID'!$I$4='MATRIZ DE RIESGOS DE SST'!P215,P215&lt;'MAPAS DE RIESGOS INHER Y RESID'!$J$4+1),'MAPAS DE RIESGOS INHER Y RESID'!$M$4,'MAPAS DE RIESGOS INHER Y RESID'!$M$3)))</f>
        <v>MODERADO</v>
      </c>
      <c r="R215" s="84" t="s">
        <v>347</v>
      </c>
      <c r="S215" s="84"/>
      <c r="T215" s="102"/>
      <c r="U215" s="84" t="s">
        <v>353</v>
      </c>
      <c r="V215" s="99" t="s">
        <v>47</v>
      </c>
      <c r="W215" s="80">
        <f>VLOOKUP(V215,'MAPAS DE RIESGOS INHER Y RESID'!$E$16:$F$18,2,FALSE)</f>
        <v>0.9</v>
      </c>
      <c r="X215" s="81">
        <f>P215-(P215*W215)</f>
        <v>3.1999999999999993</v>
      </c>
      <c r="Y215" s="99" t="str">
        <f>IF(OR('MAPAS DE RIESGOS INHER Y RESID'!$G$18='MATRIZ DE RIESGOS DE SST'!X215,X215&lt;'MAPAS DE RIESGOS INHER Y RESID'!$G$16+1),'MAPAS DE RIESGOS INHER Y RESID'!$M$19,IF(OR('MAPAS DE RIESGOS INHER Y RESID'!$H$17='MATRIZ DE RIESGOS DE SST'!X215,X215&lt;'MAPAS DE RIESGOS INHER Y RESID'!$I$18+1),'MAPAS DE RIESGOS INHER Y RESID'!$M$18,IF(OR('MAPAS DE RIESGOS INHER Y RESID'!$I$17='MATRIZ DE RIESGOS DE SST'!X215,X215&lt;'MAPAS DE RIESGOS INHER Y RESID'!$J$17+1),'MAPAS DE RIESGOS INHER Y RESID'!$M$17,'MAPAS DE RIESGOS INHER Y RESID'!$M$16)))</f>
        <v>BAJO</v>
      </c>
      <c r="Z215" s="70" t="str">
        <f>VLOOKUP('MATRIZ DE RIESGOS DE SST'!Y215,'TABLA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6" spans="1:26" ht="273">
      <c r="A216" s="114"/>
      <c r="B216" s="117"/>
      <c r="C216" s="117"/>
      <c r="D216" s="117"/>
      <c r="E216" s="117"/>
      <c r="F216" s="117"/>
      <c r="G216" s="117"/>
      <c r="H216" s="117"/>
      <c r="I216" s="106" t="s">
        <v>74</v>
      </c>
      <c r="J216" s="106" t="s">
        <v>394</v>
      </c>
      <c r="K216" s="106" t="s">
        <v>76</v>
      </c>
      <c r="L216" s="99" t="s">
        <v>44</v>
      </c>
      <c r="M216" s="110">
        <f>VLOOKUP('MATRIZ DE RIESGOS DE SST'!L216,'MAPAS DE RIESGOS INHER Y RESID'!$E$3:$F$7,2,FALSE)</f>
        <v>2</v>
      </c>
      <c r="N216" s="85" t="s">
        <v>86</v>
      </c>
      <c r="O216" s="111">
        <f>VLOOKUP('MATRIZ DE RIESGOS DE SST'!N216,'MAPAS DE RIESGOS INHER Y RESID'!$O$3:$P$7,2,FALSE)</f>
        <v>16</v>
      </c>
      <c r="P216" s="111">
        <f t="shared" si="31"/>
        <v>32</v>
      </c>
      <c r="Q216" s="99" t="str">
        <f>IF(OR('MAPAS DE RIESGOS INHER Y RESID'!$G$7='MATRIZ DE RIESGOS DE SST'!P216,P216&lt;'MAPAS DE RIESGOS INHER Y RESID'!$G$3+1),'MAPAS DE RIESGOS INHER Y RESID'!$M$6,IF(OR('MAPAS DE RIESGOS INHER Y RESID'!$H$5='MATRIZ DE RIESGOS DE SST'!P216,P216&lt;'MAPAS DE RIESGOS INHER Y RESID'!$I$5+1),'MAPAS DE RIESGOS INHER Y RESID'!$M$5,IF(OR('MAPAS DE RIESGOS INHER Y RESID'!$I$4='MATRIZ DE RIESGOS DE SST'!P216,P216&lt;'MAPAS DE RIESGOS INHER Y RESID'!$J$4+1),'MAPAS DE RIESGOS INHER Y RESID'!$M$4,'MAPAS DE RIESGOS INHER Y RESID'!$M$3)))</f>
        <v>MODERADO</v>
      </c>
      <c r="R216" s="102"/>
      <c r="S216" s="102"/>
      <c r="T216" s="102"/>
      <c r="U216" s="101" t="s">
        <v>77</v>
      </c>
      <c r="V216" s="85" t="s">
        <v>47</v>
      </c>
      <c r="W216" s="80">
        <f>VLOOKUP(V216,'MAPAS DE RIESGOS INHER Y RESID'!$E$16:$F$18,2,FALSE)</f>
        <v>0.9</v>
      </c>
      <c r="X216" s="81">
        <f t="shared" ref="X216:X227" si="32">P216-(P216*W216)</f>
        <v>3.1999999999999993</v>
      </c>
      <c r="Y216" s="99" t="str">
        <f>IF(OR('MAPAS DE RIESGOS INHER Y RESID'!$G$18='MATRIZ DE RIESGOS DE SST'!X216,X216&lt;'MAPAS DE RIESGOS INHER Y RESID'!$G$16+1),'MAPAS DE RIESGOS INHER Y RESID'!$M$19,IF(OR('MAPAS DE RIESGOS INHER Y RESID'!$H$17='MATRIZ DE RIESGOS DE SST'!X216,X216&lt;'MAPAS DE RIESGOS INHER Y RESID'!$I$18+1),'MAPAS DE RIESGOS INHER Y RESID'!$M$18,IF(OR('MAPAS DE RIESGOS INHER Y RESID'!$I$17='MATRIZ DE RIESGOS DE SST'!X216,X216&lt;'MAPAS DE RIESGOS INHER Y RESID'!$J$17+1),'MAPAS DE RIESGOS INHER Y RESID'!$M$17,'MAPAS DE RIESGOS INHER Y RESID'!$M$16)))</f>
        <v>BAJO</v>
      </c>
      <c r="Z216" s="70" t="str">
        <f>VLOOKUP('MATRIZ DE RIESGOS DE SST'!Y216,'TABLA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7" spans="1:26" ht="234">
      <c r="A217" s="114"/>
      <c r="B217" s="117"/>
      <c r="C217" s="117"/>
      <c r="D217" s="117"/>
      <c r="E217" s="117"/>
      <c r="F217" s="117"/>
      <c r="G217" s="117"/>
      <c r="H217" s="117"/>
      <c r="I217" s="106" t="s">
        <v>79</v>
      </c>
      <c r="J217" s="106" t="s">
        <v>395</v>
      </c>
      <c r="K217" s="106" t="s">
        <v>396</v>
      </c>
      <c r="L217" s="99" t="s">
        <v>44</v>
      </c>
      <c r="M217" s="110">
        <f>VLOOKUP('MATRIZ DE RIESGOS DE SST'!L217,'MAPAS DE RIESGOS INHER Y RESID'!$E$3:$F$7,2,FALSE)</f>
        <v>2</v>
      </c>
      <c r="N217" s="85" t="s">
        <v>86</v>
      </c>
      <c r="O217" s="111">
        <f>VLOOKUP('MATRIZ DE RIESGOS DE SST'!N217,'MAPAS DE RIESGOS INHER Y RESID'!$O$3:$P$7,2,FALSE)</f>
        <v>16</v>
      </c>
      <c r="P217" s="111">
        <f t="shared" si="31"/>
        <v>32</v>
      </c>
      <c r="Q217" s="99" t="str">
        <f>IF(OR('MAPAS DE RIESGOS INHER Y RESID'!$G$7='MATRIZ DE RIESGOS DE SST'!P217,P217&lt;'MAPAS DE RIESGOS INHER Y RESID'!$G$3+1),'MAPAS DE RIESGOS INHER Y RESID'!$M$6,IF(OR('MAPAS DE RIESGOS INHER Y RESID'!$H$5='MATRIZ DE RIESGOS DE SST'!P217,P217&lt;'MAPAS DE RIESGOS INHER Y RESID'!$I$5+1),'MAPAS DE RIESGOS INHER Y RESID'!$M$5,IF(OR('MAPAS DE RIESGOS INHER Y RESID'!$I$4='MATRIZ DE RIESGOS DE SST'!P217,P217&lt;'MAPAS DE RIESGOS INHER Y RESID'!$J$4+1),'MAPAS DE RIESGOS INHER Y RESID'!$M$4,'MAPAS DE RIESGOS INHER Y RESID'!$M$3)))</f>
        <v>MODERADO</v>
      </c>
      <c r="R217" s="102"/>
      <c r="S217" s="102"/>
      <c r="T217" s="102"/>
      <c r="U217" s="101" t="s">
        <v>77</v>
      </c>
      <c r="V217" s="85" t="s">
        <v>47</v>
      </c>
      <c r="W217" s="80">
        <f>VLOOKUP(V217,'MAPAS DE RIESGOS INHER Y RESID'!$E$16:$F$18,2,FALSE)</f>
        <v>0.9</v>
      </c>
      <c r="X217" s="81">
        <f t="shared" si="32"/>
        <v>3.1999999999999993</v>
      </c>
      <c r="Y217" s="99" t="str">
        <f>IF(OR('MAPAS DE RIESGOS INHER Y RESID'!$G$18='MATRIZ DE RIESGOS DE SST'!X217,X217&lt;'MAPAS DE RIESGOS INHER Y RESID'!$G$16+1),'MAPAS DE RIESGOS INHER Y RESID'!$M$19,IF(OR('MAPAS DE RIESGOS INHER Y RESID'!$H$17='MATRIZ DE RIESGOS DE SST'!X217,X217&lt;'MAPAS DE RIESGOS INHER Y RESID'!$I$18+1),'MAPAS DE RIESGOS INHER Y RESID'!$M$18,IF(OR('MAPAS DE RIESGOS INHER Y RESID'!$I$17='MATRIZ DE RIESGOS DE SST'!X217,X217&lt;'MAPAS DE RIESGOS INHER Y RESID'!$J$17+1),'MAPAS DE RIESGOS INHER Y RESID'!$M$17,'MAPAS DE RIESGOS INHER Y RESID'!$M$16)))</f>
        <v>BAJO</v>
      </c>
      <c r="Z217" s="70" t="str">
        <f>VLOOKUP('MATRIZ DE RIESGOS DE SST'!Y217,'TABLA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8" spans="1:26" ht="175.5" customHeight="1">
      <c r="A218" s="114"/>
      <c r="B218" s="117"/>
      <c r="C218" s="117"/>
      <c r="D218" s="117"/>
      <c r="E218" s="117"/>
      <c r="F218" s="117"/>
      <c r="G218" s="117"/>
      <c r="H218" s="117"/>
      <c r="I218" s="107" t="s">
        <v>93</v>
      </c>
      <c r="J218" s="107" t="s">
        <v>94</v>
      </c>
      <c r="K218" s="106" t="s">
        <v>404</v>
      </c>
      <c r="L218" s="99" t="s">
        <v>44</v>
      </c>
      <c r="M218" s="110">
        <f>VLOOKUP('MATRIZ DE RIESGOS DE SST'!L218,'MAPAS DE RIESGOS INHER Y RESID'!$E$3:$F$7,2,FALSE)</f>
        <v>2</v>
      </c>
      <c r="N218" s="85" t="s">
        <v>86</v>
      </c>
      <c r="O218" s="111">
        <f>VLOOKUP('MATRIZ DE RIESGOS DE SST'!N218,'MAPAS DE RIESGOS INHER Y RESID'!$O$3:$P$7,2,FALSE)</f>
        <v>16</v>
      </c>
      <c r="P218" s="111">
        <f t="shared" si="31"/>
        <v>32</v>
      </c>
      <c r="Q218" s="99" t="str">
        <f>IF(OR('MAPAS DE RIESGOS INHER Y RESID'!$G$7='MATRIZ DE RIESGOS DE SST'!P218,P218&lt;'MAPAS DE RIESGOS INHER Y RESID'!$G$3+1),'MAPAS DE RIESGOS INHER Y RESID'!$M$6,IF(OR('MAPAS DE RIESGOS INHER Y RESID'!$H$5='MATRIZ DE RIESGOS DE SST'!P218,P218&lt;'MAPAS DE RIESGOS INHER Y RESID'!$I$5+1),'MAPAS DE RIESGOS INHER Y RESID'!$M$5,IF(OR('MAPAS DE RIESGOS INHER Y RESID'!$I$4='MATRIZ DE RIESGOS DE SST'!P218,P218&lt;'MAPAS DE RIESGOS INHER Y RESID'!$J$4+1),'MAPAS DE RIESGOS INHER Y RESID'!$M$4,'MAPAS DE RIESGOS INHER Y RESID'!$M$3)))</f>
        <v>MODERADO</v>
      </c>
      <c r="R218" s="102"/>
      <c r="S218" s="102"/>
      <c r="T218" s="102"/>
      <c r="U218" s="101" t="s">
        <v>77</v>
      </c>
      <c r="V218" s="85" t="s">
        <v>47</v>
      </c>
      <c r="W218" s="80">
        <f>VLOOKUP(V218,'MAPAS DE RIESGOS INHER Y RESID'!$E$16:$F$18,2,FALSE)</f>
        <v>0.9</v>
      </c>
      <c r="X218" s="81">
        <f t="shared" si="32"/>
        <v>3.1999999999999993</v>
      </c>
      <c r="Y218" s="99" t="str">
        <f>IF(OR('MAPAS DE RIESGOS INHER Y RESID'!$G$18='MATRIZ DE RIESGOS DE SST'!X218,X218&lt;'MAPAS DE RIESGOS INHER Y RESID'!$G$16+1),'MAPAS DE RIESGOS INHER Y RESID'!$M$19,IF(OR('MAPAS DE RIESGOS INHER Y RESID'!$H$17='MATRIZ DE RIESGOS DE SST'!X218,X218&lt;'MAPAS DE RIESGOS INHER Y RESID'!$I$18+1),'MAPAS DE RIESGOS INHER Y RESID'!$M$18,IF(OR('MAPAS DE RIESGOS INHER Y RESID'!$I$17='MATRIZ DE RIESGOS DE SST'!X218,X218&lt;'MAPAS DE RIESGOS INHER Y RESID'!$J$17+1),'MAPAS DE RIESGOS INHER Y RESID'!$M$17,'MAPAS DE RIESGOS INHER Y RESID'!$M$16)))</f>
        <v>BAJO</v>
      </c>
      <c r="Z218" s="70" t="str">
        <f>VLOOKUP('MATRIZ DE RIESGOS DE SST'!Y218,'TABLA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9" spans="1:26" ht="195">
      <c r="A219" s="114"/>
      <c r="B219" s="117"/>
      <c r="C219" s="117"/>
      <c r="D219" s="117"/>
      <c r="E219" s="117"/>
      <c r="F219" s="117"/>
      <c r="G219" s="117"/>
      <c r="H219" s="117"/>
      <c r="I219" s="106" t="s">
        <v>140</v>
      </c>
      <c r="J219" s="106" t="s">
        <v>297</v>
      </c>
      <c r="K219" s="106" t="s">
        <v>109</v>
      </c>
      <c r="L219" s="100" t="s">
        <v>78</v>
      </c>
      <c r="M219" s="110">
        <f>VLOOKUP('MATRIZ DE RIESGOS DE SST'!L219,'MAPAS DE RIESGOS INHER Y RESID'!$E$3:$F$7,2,FALSE)</f>
        <v>3</v>
      </c>
      <c r="N219" s="100" t="s">
        <v>146</v>
      </c>
      <c r="O219" s="111">
        <f>VLOOKUP('MATRIZ DE RIESGOS DE SST'!N219,'MAPAS DE RIESGOS INHER Y RESID'!$O$3:$P$7,2,FALSE)</f>
        <v>256</v>
      </c>
      <c r="P219" s="111">
        <f t="shared" si="31"/>
        <v>768</v>
      </c>
      <c r="Q219" s="100" t="str">
        <f>IF(OR('MAPAS DE RIESGOS INHER Y RESID'!$G$7='MATRIZ DE RIESGOS DE SST'!P219,P219&lt;'MAPAS DE RIESGOS INHER Y RESID'!$G$3+1),'MAPAS DE RIESGOS INHER Y RESID'!$M$6,IF(OR('MAPAS DE RIESGOS INHER Y RESID'!$H$5='MATRIZ DE RIESGOS DE SST'!P219,P219&lt;'MAPAS DE RIESGOS INHER Y RESID'!$I$5+1),'MAPAS DE RIESGOS INHER Y RESID'!$M$5,IF(OR('MAPAS DE RIESGOS INHER Y RESID'!$I$4='MATRIZ DE RIESGOS DE SST'!P219,P219&lt;'MAPAS DE RIESGOS INHER Y RESID'!$J$4+1),'MAPAS DE RIESGOS INHER Y RESID'!$M$4,'MAPAS DE RIESGOS INHER Y RESID'!$M$3)))</f>
        <v>ALTO</v>
      </c>
      <c r="R219" s="102"/>
      <c r="S219" s="70" t="s">
        <v>105</v>
      </c>
      <c r="T219" s="70"/>
      <c r="U219" s="101" t="s">
        <v>106</v>
      </c>
      <c r="V219" s="99" t="s">
        <v>47</v>
      </c>
      <c r="W219" s="80">
        <f>VLOOKUP(V219,'MAPAS DE RIESGOS INHER Y RESID'!$E$16:$F$18,2,FALSE)</f>
        <v>0.9</v>
      </c>
      <c r="X219" s="81">
        <f t="shared" si="32"/>
        <v>76.799999999999955</v>
      </c>
      <c r="Y219" s="99" t="str">
        <f>IF(OR('MAPAS DE RIESGOS INHER Y RESID'!$G$18='MATRIZ DE RIESGOS DE SST'!X219,X219&lt;'MAPAS DE RIESGOS INHER Y RESID'!$G$16+1),'MAPAS DE RIESGOS INHER Y RESID'!$M$19,IF(OR('MAPAS DE RIESGOS INHER Y RESID'!$H$17='MATRIZ DE RIESGOS DE SST'!X219,X219&lt;'MAPAS DE RIESGOS INHER Y RESID'!$I$18+1),'MAPAS DE RIESGOS INHER Y RESID'!$M$18,IF(OR('MAPAS DE RIESGOS INHER Y RESID'!$I$17='MATRIZ DE RIESGOS DE SST'!X219,X219&lt;'MAPAS DE RIESGOS INHER Y RESID'!$J$17+1),'MAPAS DE RIESGOS INHER Y RESID'!$M$17,'MAPAS DE RIESGOS INHER Y RESID'!$M$16)))</f>
        <v>MODERADO</v>
      </c>
      <c r="Z219" s="70" t="str">
        <f>VLOOKUP('MATRIZ DE RIESGOS DE SST'!Y219,'TABLA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0" spans="1:26" ht="175.5" customHeight="1">
      <c r="A220" s="114"/>
      <c r="B220" s="117"/>
      <c r="C220" s="117"/>
      <c r="D220" s="117"/>
      <c r="E220" s="117"/>
      <c r="F220" s="117"/>
      <c r="G220" s="117"/>
      <c r="H220" s="117"/>
      <c r="I220" s="107" t="s">
        <v>107</v>
      </c>
      <c r="J220" s="107" t="s">
        <v>108</v>
      </c>
      <c r="K220" s="106" t="s">
        <v>397</v>
      </c>
      <c r="L220" s="85" t="s">
        <v>44</v>
      </c>
      <c r="M220" s="110">
        <f>VLOOKUP('MATRIZ DE RIESGOS DE SST'!L220,'MAPAS DE RIESGOS INHER Y RESID'!$E$3:$F$7,2,FALSE)</f>
        <v>2</v>
      </c>
      <c r="N220" s="85" t="s">
        <v>86</v>
      </c>
      <c r="O220" s="111">
        <f>VLOOKUP('MATRIZ DE RIESGOS DE SST'!N220,'MAPAS DE RIESGOS INHER Y RESID'!$O$3:$P$7,2,FALSE)</f>
        <v>16</v>
      </c>
      <c r="P220" s="111">
        <f t="shared" si="31"/>
        <v>32</v>
      </c>
      <c r="Q220" s="85" t="str">
        <f>IF(OR('MAPAS DE RIESGOS INHER Y RESID'!$G$7='MATRIZ DE RIESGOS DE SST'!P220,P220&lt;'MAPAS DE RIESGOS INHER Y RESID'!$G$3+1),'MAPAS DE RIESGOS INHER Y RESID'!$M$6,IF(OR('MAPAS DE RIESGOS INHER Y RESID'!$H$5='MATRIZ DE RIESGOS DE SST'!P220,P220&lt;'MAPAS DE RIESGOS INHER Y RESID'!$I$5+1),'MAPAS DE RIESGOS INHER Y RESID'!$M$5,IF(OR('MAPAS DE RIESGOS INHER Y RESID'!$I$4='MATRIZ DE RIESGOS DE SST'!P220,P220&lt;'MAPAS DE RIESGOS INHER Y RESID'!$J$4+1),'MAPAS DE RIESGOS INHER Y RESID'!$M$4,'MAPAS DE RIESGOS INHER Y RESID'!$M$3)))</f>
        <v>MODERADO</v>
      </c>
      <c r="R220" s="102"/>
      <c r="S220" s="70" t="s">
        <v>105</v>
      </c>
      <c r="T220" s="70"/>
      <c r="U220" s="101" t="s">
        <v>351</v>
      </c>
      <c r="V220" s="85" t="s">
        <v>78</v>
      </c>
      <c r="W220" s="80">
        <f>VLOOKUP(V220,'MAPAS DE RIESGOS INHER Y RESID'!$E$16:$F$18,2,FALSE)</f>
        <v>0.4</v>
      </c>
      <c r="X220" s="81">
        <f t="shared" si="32"/>
        <v>19.2</v>
      </c>
      <c r="Y220" s="85" t="str">
        <f>IF(OR('MAPAS DE RIESGOS INHER Y RESID'!$G$18='MATRIZ DE RIESGOS DE SST'!X220,X220&lt;'MAPAS DE RIESGOS INHER Y RESID'!$G$16+1),'MAPAS DE RIESGOS INHER Y RESID'!$M$19,IF(OR('MAPAS DE RIESGOS INHER Y RESID'!$H$17='MATRIZ DE RIESGOS DE SST'!X220,X220&lt;'MAPAS DE RIESGOS INHER Y RESID'!$I$18+1),'MAPAS DE RIESGOS INHER Y RESID'!$M$18,IF(OR('MAPAS DE RIESGOS INHER Y RESID'!$I$17='MATRIZ DE RIESGOS DE SST'!X220,X220&lt;'MAPAS DE RIESGOS INHER Y RESID'!$J$17+1),'MAPAS DE RIESGOS INHER Y RESID'!$M$17,'MAPAS DE RIESGOS INHER Y RESID'!$M$16)))</f>
        <v>MODERADO</v>
      </c>
      <c r="Z220" s="70" t="str">
        <f>VLOOKUP('MATRIZ DE RIESGOS DE SST'!Y220,'TABLA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1" spans="1:26" ht="175.5" customHeight="1">
      <c r="A221" s="114"/>
      <c r="B221" s="117"/>
      <c r="C221" s="117"/>
      <c r="D221" s="117"/>
      <c r="E221" s="117"/>
      <c r="F221" s="117"/>
      <c r="G221" s="117"/>
      <c r="H221" s="117"/>
      <c r="I221" s="107" t="s">
        <v>110</v>
      </c>
      <c r="J221" s="107" t="s">
        <v>111</v>
      </c>
      <c r="K221" s="106" t="s">
        <v>397</v>
      </c>
      <c r="L221" s="85" t="s">
        <v>173</v>
      </c>
      <c r="M221" s="110">
        <f>VLOOKUP('MATRIZ DE RIESGOS DE SST'!L221,'MAPAS DE RIESGOS INHER Y RESID'!$E$3:$F$7,2,FALSE)</f>
        <v>1</v>
      </c>
      <c r="N221" s="85" t="s">
        <v>86</v>
      </c>
      <c r="O221" s="111">
        <f>VLOOKUP('MATRIZ DE RIESGOS DE SST'!N221,'MAPAS DE RIESGOS INHER Y RESID'!$O$3:$P$7,2,FALSE)</f>
        <v>16</v>
      </c>
      <c r="P221" s="111">
        <f t="shared" si="31"/>
        <v>16</v>
      </c>
      <c r="Q221" s="85" t="str">
        <f>IF(OR('MAPAS DE RIESGOS INHER Y RESID'!$G$7='MATRIZ DE RIESGOS DE SST'!P221,P221&lt;'MAPAS DE RIESGOS INHER Y RESID'!$G$3+1),'MAPAS DE RIESGOS INHER Y RESID'!$M$6,IF(OR('MAPAS DE RIESGOS INHER Y RESID'!$H$5='MATRIZ DE RIESGOS DE SST'!P221,P221&lt;'MAPAS DE RIESGOS INHER Y RESID'!$I$5+1),'MAPAS DE RIESGOS INHER Y RESID'!$M$5,IF(OR('MAPAS DE RIESGOS INHER Y RESID'!$I$4='MATRIZ DE RIESGOS DE SST'!P221,P221&lt;'MAPAS DE RIESGOS INHER Y RESID'!$J$4+1),'MAPAS DE RIESGOS INHER Y RESID'!$M$4,'MAPAS DE RIESGOS INHER Y RESID'!$M$3)))</f>
        <v>MODERADO</v>
      </c>
      <c r="R221" s="102"/>
      <c r="S221" s="70" t="s">
        <v>105</v>
      </c>
      <c r="T221" s="102"/>
      <c r="U221" s="101" t="s">
        <v>351</v>
      </c>
      <c r="V221" s="85" t="s">
        <v>78</v>
      </c>
      <c r="W221" s="80">
        <f>VLOOKUP(V221,'MAPAS DE RIESGOS INHER Y RESID'!$E$16:$F$18,2,FALSE)</f>
        <v>0.4</v>
      </c>
      <c r="X221" s="81">
        <f t="shared" si="32"/>
        <v>9.6</v>
      </c>
      <c r="Y221" s="85" t="str">
        <f>IF(OR('MAPAS DE RIESGOS INHER Y RESID'!$G$18='MATRIZ DE RIESGOS DE SST'!X221,X221&lt;'MAPAS DE RIESGOS INHER Y RESID'!$G$16+1),'MAPAS DE RIESGOS INHER Y RESID'!$M$19,IF(OR('MAPAS DE RIESGOS INHER Y RESID'!$H$17='MATRIZ DE RIESGOS DE SST'!X221,X221&lt;'MAPAS DE RIESGOS INHER Y RESID'!$I$18+1),'MAPAS DE RIESGOS INHER Y RESID'!$M$18,IF(OR('MAPAS DE RIESGOS INHER Y RESID'!$I$17='MATRIZ DE RIESGOS DE SST'!X221,X221&lt;'MAPAS DE RIESGOS INHER Y RESID'!$J$17+1),'MAPAS DE RIESGOS INHER Y RESID'!$M$17,'MAPAS DE RIESGOS INHER Y RESID'!$M$16)))</f>
        <v>MODERADO</v>
      </c>
      <c r="Z221" s="70" t="str">
        <f>VLOOKUP('MATRIZ DE RIESGOS DE SST'!Y221,'TABLA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2" spans="1:26" ht="234">
      <c r="A222" s="113" t="s">
        <v>175</v>
      </c>
      <c r="B222" s="116"/>
      <c r="C222" s="116"/>
      <c r="D222" s="116"/>
      <c r="E222" s="116"/>
      <c r="F222" s="116"/>
      <c r="G222" s="116"/>
      <c r="H222" s="113" t="s">
        <v>373</v>
      </c>
      <c r="I222" s="106" t="s">
        <v>68</v>
      </c>
      <c r="J222" s="106" t="s">
        <v>69</v>
      </c>
      <c r="K222" s="106" t="s">
        <v>70</v>
      </c>
      <c r="L222" s="98" t="s">
        <v>78</v>
      </c>
      <c r="M222" s="110">
        <f>VLOOKUP('MATRIZ DE RIESGOS DE SST'!L222,'MAPAS DE RIESGOS INHER Y RESID'!$E$3:$F$7,2,FALSE)</f>
        <v>3</v>
      </c>
      <c r="N222" s="98" t="s">
        <v>86</v>
      </c>
      <c r="O222" s="111">
        <f>VLOOKUP('MATRIZ DE RIESGOS DE SST'!N222,'MAPAS DE RIESGOS INHER Y RESID'!$O$3:$P$7,2,FALSE)</f>
        <v>16</v>
      </c>
      <c r="P222" s="111">
        <f t="shared" ref="P222:P227" si="33">+M222*O222</f>
        <v>48</v>
      </c>
      <c r="Q222" s="98" t="str">
        <f>IF(OR('MAPAS DE RIESGOS INHER Y RESID'!$G$7='MATRIZ DE RIESGOS DE SST'!P222,P222&lt;'MAPAS DE RIESGOS INHER Y RESID'!$G$3+1),'MAPAS DE RIESGOS INHER Y RESID'!$M$6,IF(OR('MAPAS DE RIESGOS INHER Y RESID'!$H$5='MATRIZ DE RIESGOS DE SST'!P222,P222&lt;'MAPAS DE RIESGOS INHER Y RESID'!$I$5+1),'MAPAS DE RIESGOS INHER Y RESID'!$M$5,IF(OR('MAPAS DE RIESGOS INHER Y RESID'!$I$4='MATRIZ DE RIESGOS DE SST'!P222,P222&lt;'MAPAS DE RIESGOS INHER Y RESID'!$J$4+1),'MAPAS DE RIESGOS INHER Y RESID'!$M$4,'MAPAS DE RIESGOS INHER Y RESID'!$M$3)))</f>
        <v>MODERADO</v>
      </c>
      <c r="R222" s="102"/>
      <c r="S222" s="101" t="s">
        <v>71</v>
      </c>
      <c r="T222" s="84" t="s">
        <v>72</v>
      </c>
      <c r="U222" s="84" t="s">
        <v>73</v>
      </c>
      <c r="V222" s="99" t="s">
        <v>47</v>
      </c>
      <c r="W222" s="80">
        <f>VLOOKUP(V222,'MAPAS DE RIESGOS INHER Y RESID'!$E$16:$F$18,2,FALSE)</f>
        <v>0.9</v>
      </c>
      <c r="X222" s="81">
        <f t="shared" si="32"/>
        <v>4.7999999999999972</v>
      </c>
      <c r="Y222" s="99" t="str">
        <f>IF(OR('MAPAS DE RIESGOS INHER Y RESID'!$G$18='MATRIZ DE RIESGOS DE SST'!X222,X222&lt;'MAPAS DE RIESGOS INHER Y RESID'!$G$16+1),'MAPAS DE RIESGOS INHER Y RESID'!$M$19,IF(OR('MAPAS DE RIESGOS INHER Y RESID'!$H$17='MATRIZ DE RIESGOS DE SST'!X222,X222&lt;'MAPAS DE RIESGOS INHER Y RESID'!$I$18+1),'MAPAS DE RIESGOS INHER Y RESID'!$M$18,IF(OR('MAPAS DE RIESGOS INHER Y RESID'!$I$17='MATRIZ DE RIESGOS DE SST'!X222,X222&lt;'MAPAS DE RIESGOS INHER Y RESID'!$J$17+1),'MAPAS DE RIESGOS INHER Y RESID'!$M$17,'MAPAS DE RIESGOS INHER Y RESID'!$M$16)))</f>
        <v>BAJO</v>
      </c>
      <c r="Z222" s="70" t="str">
        <f>VLOOKUP('MATRIZ DE RIESGOS DE SST'!Y222,'TABLA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3" spans="1:26" ht="234">
      <c r="A223" s="114"/>
      <c r="B223" s="117"/>
      <c r="C223" s="117"/>
      <c r="D223" s="117"/>
      <c r="E223" s="117"/>
      <c r="F223" s="117"/>
      <c r="G223" s="117"/>
      <c r="H223" s="117"/>
      <c r="I223" s="106" t="s">
        <v>50</v>
      </c>
      <c r="J223" s="106" t="s">
        <v>51</v>
      </c>
      <c r="K223" s="70" t="s">
        <v>383</v>
      </c>
      <c r="L223" s="99" t="s">
        <v>44</v>
      </c>
      <c r="M223" s="110">
        <f>VLOOKUP('MATRIZ DE RIESGOS DE SST'!L223,'MAPAS DE RIESGOS INHER Y RESID'!$E$3:$F$7,2,FALSE)</f>
        <v>2</v>
      </c>
      <c r="N223" s="99" t="s">
        <v>45</v>
      </c>
      <c r="O223" s="111">
        <f>VLOOKUP('MATRIZ DE RIESGOS DE SST'!N223,'MAPAS DE RIESGOS INHER Y RESID'!$O$3:$P$7,2,FALSE)</f>
        <v>4</v>
      </c>
      <c r="P223" s="111">
        <f t="shared" si="33"/>
        <v>8</v>
      </c>
      <c r="Q223" s="99" t="str">
        <f>IF(OR('MAPAS DE RIESGOS INHER Y RESID'!$G$7='MATRIZ DE RIESGOS DE SST'!P223,P223&lt;'MAPAS DE RIESGOS INHER Y RESID'!$G$3+1),'MAPAS DE RIESGOS INHER Y RESID'!$M$6,IF(OR('MAPAS DE RIESGOS INHER Y RESID'!$H$5='MATRIZ DE RIESGOS DE SST'!P223,P223&lt;'MAPAS DE RIESGOS INHER Y RESID'!$I$5+1),'MAPAS DE RIESGOS INHER Y RESID'!$M$5,IF(OR('MAPAS DE RIESGOS INHER Y RESID'!$I$4='MATRIZ DE RIESGOS DE SST'!P223,P223&lt;'MAPAS DE RIESGOS INHER Y RESID'!$J$4+1),'MAPAS DE RIESGOS INHER Y RESID'!$M$4,'MAPAS DE RIESGOS INHER Y RESID'!$M$3)))</f>
        <v>BAJO</v>
      </c>
      <c r="R223" s="102"/>
      <c r="S223" s="102"/>
      <c r="T223" s="70" t="s">
        <v>348</v>
      </c>
      <c r="U223" s="70" t="s">
        <v>299</v>
      </c>
      <c r="V223" s="89" t="s">
        <v>47</v>
      </c>
      <c r="W223" s="80">
        <f>VLOOKUP(V223,'MAPAS DE RIESGOS INHER Y RESID'!$E$16:$F$18,2,FALSE)</f>
        <v>0.9</v>
      </c>
      <c r="X223" s="81">
        <f t="shared" si="32"/>
        <v>0.79999999999999982</v>
      </c>
      <c r="Y223" s="99" t="str">
        <f>IF(OR('MAPAS DE RIESGOS INHER Y RESID'!$G$18='MATRIZ DE RIESGOS DE SST'!X223,X223&lt;'MAPAS DE RIESGOS INHER Y RESID'!$G$16+1),'MAPAS DE RIESGOS INHER Y RESID'!$M$19,IF(OR('MAPAS DE RIESGOS INHER Y RESID'!$H$17='MATRIZ DE RIESGOS DE SST'!X223,X223&lt;'MAPAS DE RIESGOS INHER Y RESID'!$I$18+1),'MAPAS DE RIESGOS INHER Y RESID'!$M$18,IF(OR('MAPAS DE RIESGOS INHER Y RESID'!$I$17='MATRIZ DE RIESGOS DE SST'!X223,X223&lt;'MAPAS DE RIESGOS INHER Y RESID'!$J$17+1),'MAPAS DE RIESGOS INHER Y RESID'!$M$17,'MAPAS DE RIESGOS INHER Y RESID'!$M$16)))</f>
        <v>BAJO</v>
      </c>
      <c r="Z223" s="70" t="str">
        <f>VLOOKUP('MATRIZ DE RIESGOS DE SST'!Y223,'TABLA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4" spans="1:26" ht="234">
      <c r="A224" s="114"/>
      <c r="B224" s="117"/>
      <c r="C224" s="117"/>
      <c r="D224" s="117"/>
      <c r="E224" s="117"/>
      <c r="F224" s="117"/>
      <c r="G224" s="117"/>
      <c r="H224" s="117"/>
      <c r="I224" s="106" t="s">
        <v>135</v>
      </c>
      <c r="J224" s="106" t="s">
        <v>136</v>
      </c>
      <c r="K224" s="106" t="s">
        <v>375</v>
      </c>
      <c r="L224" s="99" t="s">
        <v>44</v>
      </c>
      <c r="M224" s="110">
        <f>VLOOKUP('MATRIZ DE RIESGOS DE SST'!L224,'MAPAS DE RIESGOS INHER Y RESID'!$E$3:$F$7,2,FALSE)</f>
        <v>2</v>
      </c>
      <c r="N224" s="99" t="s">
        <v>45</v>
      </c>
      <c r="O224" s="111">
        <f>VLOOKUP('MATRIZ DE RIESGOS DE SST'!N224,'MAPAS DE RIESGOS INHER Y RESID'!$O$3:$P$7,2,FALSE)</f>
        <v>4</v>
      </c>
      <c r="P224" s="111">
        <f t="shared" si="33"/>
        <v>8</v>
      </c>
      <c r="Q224" s="99" t="str">
        <f>IF(OR('MAPAS DE RIESGOS INHER Y RESID'!$G$7='MATRIZ DE RIESGOS DE SST'!P224,P224&lt;'MAPAS DE RIESGOS INHER Y RESID'!$G$3+1),'MAPAS DE RIESGOS INHER Y RESID'!$M$6,IF(OR('MAPAS DE RIESGOS INHER Y RESID'!$H$5='MATRIZ DE RIESGOS DE SST'!P224,P224&lt;'MAPAS DE RIESGOS INHER Y RESID'!$I$5+1),'MAPAS DE RIESGOS INHER Y RESID'!$M$5,IF(OR('MAPAS DE RIESGOS INHER Y RESID'!$I$4='MATRIZ DE RIESGOS DE SST'!P224,P224&lt;'MAPAS DE RIESGOS INHER Y RESID'!$J$4+1),'MAPAS DE RIESGOS INHER Y RESID'!$M$4,'MAPAS DE RIESGOS INHER Y RESID'!$M$3)))</f>
        <v>BAJO</v>
      </c>
      <c r="R224" s="102"/>
      <c r="S224" s="102"/>
      <c r="T224" s="102"/>
      <c r="U224" s="84" t="s">
        <v>318</v>
      </c>
      <c r="V224" s="99" t="s">
        <v>78</v>
      </c>
      <c r="W224" s="80">
        <f>VLOOKUP(V224,'MAPAS DE RIESGOS INHER Y RESID'!$E$16:$F$18,2,FALSE)</f>
        <v>0.4</v>
      </c>
      <c r="X224" s="81">
        <f t="shared" si="32"/>
        <v>4.8</v>
      </c>
      <c r="Y224" s="99" t="str">
        <f>IF(OR('MAPAS DE RIESGOS INHER Y RESID'!$G$18='MATRIZ DE RIESGOS DE SST'!X224,X224&lt;'MAPAS DE RIESGOS INHER Y RESID'!$G$16+1),'MAPAS DE RIESGOS INHER Y RESID'!$M$19,IF(OR('MAPAS DE RIESGOS INHER Y RESID'!$H$17='MATRIZ DE RIESGOS DE SST'!X224,X224&lt;'MAPAS DE RIESGOS INHER Y RESID'!$I$18+1),'MAPAS DE RIESGOS INHER Y RESID'!$M$18,IF(OR('MAPAS DE RIESGOS INHER Y RESID'!$I$17='MATRIZ DE RIESGOS DE SST'!X224,X224&lt;'MAPAS DE RIESGOS INHER Y RESID'!$J$17+1),'MAPAS DE RIESGOS INHER Y RESID'!$M$17,'MAPAS DE RIESGOS INHER Y RESID'!$M$16)))</f>
        <v>BAJO</v>
      </c>
      <c r="Z224" s="70" t="str">
        <f>VLOOKUP('MATRIZ DE RIESGOS DE SST'!Y224,'TABLA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5" spans="1:26" ht="234">
      <c r="A225" s="114"/>
      <c r="B225" s="117"/>
      <c r="C225" s="117"/>
      <c r="D225" s="117"/>
      <c r="E225" s="117"/>
      <c r="F225" s="117"/>
      <c r="G225" s="117"/>
      <c r="H225" s="117"/>
      <c r="I225" s="106" t="s">
        <v>154</v>
      </c>
      <c r="J225" s="106" t="s">
        <v>294</v>
      </c>
      <c r="K225" s="106" t="s">
        <v>375</v>
      </c>
      <c r="L225" s="99" t="s">
        <v>44</v>
      </c>
      <c r="M225" s="110">
        <f>VLOOKUP('MATRIZ DE RIESGOS DE SST'!L225,'MAPAS DE RIESGOS INHER Y RESID'!$E$3:$F$7,2,FALSE)</f>
        <v>2</v>
      </c>
      <c r="N225" s="99" t="s">
        <v>45</v>
      </c>
      <c r="O225" s="111">
        <f>VLOOKUP('MATRIZ DE RIESGOS DE SST'!N225,'MAPAS DE RIESGOS INHER Y RESID'!$O$3:$P$7,2,FALSE)</f>
        <v>4</v>
      </c>
      <c r="P225" s="111">
        <f t="shared" si="33"/>
        <v>8</v>
      </c>
      <c r="Q225" s="99" t="str">
        <f>IF(OR('MAPAS DE RIESGOS INHER Y RESID'!$G$7='MATRIZ DE RIESGOS DE SST'!P225,P225&lt;'MAPAS DE RIESGOS INHER Y RESID'!$G$3+1),'MAPAS DE RIESGOS INHER Y RESID'!$M$6,IF(OR('MAPAS DE RIESGOS INHER Y RESID'!$H$5='MATRIZ DE RIESGOS DE SST'!P225,P225&lt;'MAPAS DE RIESGOS INHER Y RESID'!$I$5+1),'MAPAS DE RIESGOS INHER Y RESID'!$M$5,IF(OR('MAPAS DE RIESGOS INHER Y RESID'!$I$4='MATRIZ DE RIESGOS DE SST'!P225,P225&lt;'MAPAS DE RIESGOS INHER Y RESID'!$J$4+1),'MAPAS DE RIESGOS INHER Y RESID'!$M$4,'MAPAS DE RIESGOS INHER Y RESID'!$M$3)))</f>
        <v>BAJO</v>
      </c>
      <c r="R225" s="102"/>
      <c r="S225" s="102"/>
      <c r="T225" s="102"/>
      <c r="U225" s="84" t="s">
        <v>318</v>
      </c>
      <c r="V225" s="99" t="s">
        <v>67</v>
      </c>
      <c r="W225" s="80">
        <f>VLOOKUP(V225,'MAPAS DE RIESGOS INHER Y RESID'!$E$16:$F$18,2,FALSE)</f>
        <v>0.15</v>
      </c>
      <c r="X225" s="81">
        <f t="shared" si="32"/>
        <v>6.8</v>
      </c>
      <c r="Y225" s="99" t="str">
        <f>IF(OR('MAPAS DE RIESGOS INHER Y RESID'!$G$18='MATRIZ DE RIESGOS DE SST'!X225,X225&lt;'MAPAS DE RIESGOS INHER Y RESID'!$G$16+1),'MAPAS DE RIESGOS INHER Y RESID'!$M$19,IF(OR('MAPAS DE RIESGOS INHER Y RESID'!$H$17='MATRIZ DE RIESGOS DE SST'!X225,X225&lt;'MAPAS DE RIESGOS INHER Y RESID'!$I$18+1),'MAPAS DE RIESGOS INHER Y RESID'!$M$18,IF(OR('MAPAS DE RIESGOS INHER Y RESID'!$I$17='MATRIZ DE RIESGOS DE SST'!X225,X225&lt;'MAPAS DE RIESGOS INHER Y RESID'!$J$17+1),'MAPAS DE RIESGOS INHER Y RESID'!$M$17,'MAPAS DE RIESGOS INHER Y RESID'!$M$16)))</f>
        <v>BAJO</v>
      </c>
      <c r="Z225" s="70" t="str">
        <f>VLOOKUP('MATRIZ DE RIESGOS DE SST'!Y225,'TABLA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6" spans="1:26" ht="234">
      <c r="A226" s="114"/>
      <c r="B226" s="117"/>
      <c r="C226" s="117"/>
      <c r="D226" s="117"/>
      <c r="E226" s="117"/>
      <c r="F226" s="117"/>
      <c r="G226" s="117"/>
      <c r="H226" s="117"/>
      <c r="I226" s="106" t="s">
        <v>117</v>
      </c>
      <c r="J226" s="106" t="s">
        <v>118</v>
      </c>
      <c r="K226" s="106" t="s">
        <v>376</v>
      </c>
      <c r="L226" s="99" t="s">
        <v>44</v>
      </c>
      <c r="M226" s="110">
        <f>VLOOKUP('MATRIZ DE RIESGOS DE SST'!L226,'MAPAS DE RIESGOS INHER Y RESID'!$E$3:$F$7,2,FALSE)</f>
        <v>2</v>
      </c>
      <c r="N226" s="99" t="s">
        <v>45</v>
      </c>
      <c r="O226" s="111">
        <f>VLOOKUP('MATRIZ DE RIESGOS DE SST'!N226,'MAPAS DE RIESGOS INHER Y RESID'!$O$3:$P$7,2,FALSE)</f>
        <v>4</v>
      </c>
      <c r="P226" s="111">
        <f t="shared" si="33"/>
        <v>8</v>
      </c>
      <c r="Q226" s="99" t="str">
        <f>IF(OR('MAPAS DE RIESGOS INHER Y RESID'!$G$7='MATRIZ DE RIESGOS DE SST'!P226,P226&lt;'MAPAS DE RIESGOS INHER Y RESID'!$G$3+1),'MAPAS DE RIESGOS INHER Y RESID'!$M$6,IF(OR('MAPAS DE RIESGOS INHER Y RESID'!$H$5='MATRIZ DE RIESGOS DE SST'!P226,P226&lt;'MAPAS DE RIESGOS INHER Y RESID'!$I$5+1),'MAPAS DE RIESGOS INHER Y RESID'!$M$5,IF(OR('MAPAS DE RIESGOS INHER Y RESID'!$I$4='MATRIZ DE RIESGOS DE SST'!P226,P226&lt;'MAPAS DE RIESGOS INHER Y RESID'!$J$4+1),'MAPAS DE RIESGOS INHER Y RESID'!$M$4,'MAPAS DE RIESGOS INHER Y RESID'!$M$3)))</f>
        <v>BAJO</v>
      </c>
      <c r="R226" s="102"/>
      <c r="S226" s="102"/>
      <c r="T226" s="102"/>
      <c r="U226" s="84" t="s">
        <v>318</v>
      </c>
      <c r="V226" s="99" t="s">
        <v>78</v>
      </c>
      <c r="W226" s="80">
        <f>VLOOKUP(V226,'MAPAS DE RIESGOS INHER Y RESID'!$E$16:$F$18,2,FALSE)</f>
        <v>0.4</v>
      </c>
      <c r="X226" s="81">
        <f t="shared" si="32"/>
        <v>4.8</v>
      </c>
      <c r="Y226" s="99" t="str">
        <f>IF(OR('MAPAS DE RIESGOS INHER Y RESID'!$G$18='MATRIZ DE RIESGOS DE SST'!X226,X226&lt;'MAPAS DE RIESGOS INHER Y RESID'!$G$16+1),'MAPAS DE RIESGOS INHER Y RESID'!$M$19,IF(OR('MAPAS DE RIESGOS INHER Y RESID'!$H$17='MATRIZ DE RIESGOS DE SST'!X226,X226&lt;'MAPAS DE RIESGOS INHER Y RESID'!$I$18+1),'MAPAS DE RIESGOS INHER Y RESID'!$M$18,IF(OR('MAPAS DE RIESGOS INHER Y RESID'!$I$17='MATRIZ DE RIESGOS DE SST'!X226,X226&lt;'MAPAS DE RIESGOS INHER Y RESID'!$J$17+1),'MAPAS DE RIESGOS INHER Y RESID'!$M$17,'MAPAS DE RIESGOS INHER Y RESID'!$M$16)))</f>
        <v>BAJO</v>
      </c>
      <c r="Z226" s="70" t="str">
        <f>VLOOKUP('MATRIZ DE RIESGOS DE SST'!Y226,'TABLA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7" spans="1:26" ht="234">
      <c r="A227" s="114"/>
      <c r="B227" s="117"/>
      <c r="C227" s="117"/>
      <c r="D227" s="117"/>
      <c r="E227" s="117"/>
      <c r="F227" s="117"/>
      <c r="G227" s="117"/>
      <c r="H227" s="117"/>
      <c r="I227" s="106" t="s">
        <v>120</v>
      </c>
      <c r="J227" s="106" t="s">
        <v>118</v>
      </c>
      <c r="K227" s="106" t="s">
        <v>376</v>
      </c>
      <c r="L227" s="99" t="s">
        <v>44</v>
      </c>
      <c r="M227" s="110">
        <f>VLOOKUP('MATRIZ DE RIESGOS DE SST'!L227,'MAPAS DE RIESGOS INHER Y RESID'!$E$3:$F$7,2,FALSE)</f>
        <v>2</v>
      </c>
      <c r="N227" s="99" t="s">
        <v>45</v>
      </c>
      <c r="O227" s="111">
        <f>VLOOKUP('MATRIZ DE RIESGOS DE SST'!N227,'MAPAS DE RIESGOS INHER Y RESID'!$O$3:$P$7,2,FALSE)</f>
        <v>4</v>
      </c>
      <c r="P227" s="111">
        <f t="shared" si="33"/>
        <v>8</v>
      </c>
      <c r="Q227" s="99" t="str">
        <f>IF(OR('MAPAS DE RIESGOS INHER Y RESID'!$G$7='MATRIZ DE RIESGOS DE SST'!P227,P227&lt;'MAPAS DE RIESGOS INHER Y RESID'!$G$3+1),'MAPAS DE RIESGOS INHER Y RESID'!$M$6,IF(OR('MAPAS DE RIESGOS INHER Y RESID'!$H$5='MATRIZ DE RIESGOS DE SST'!P227,P227&lt;'MAPAS DE RIESGOS INHER Y RESID'!$I$5+1),'MAPAS DE RIESGOS INHER Y RESID'!$M$5,IF(OR('MAPAS DE RIESGOS INHER Y RESID'!$I$4='MATRIZ DE RIESGOS DE SST'!P227,P227&lt;'MAPAS DE RIESGOS INHER Y RESID'!$J$4+1),'MAPAS DE RIESGOS INHER Y RESID'!$M$4,'MAPAS DE RIESGOS INHER Y RESID'!$M$3)))</f>
        <v>BAJO</v>
      </c>
      <c r="R227" s="102"/>
      <c r="S227" s="102"/>
      <c r="T227" s="102"/>
      <c r="U227" s="84" t="s">
        <v>318</v>
      </c>
      <c r="V227" s="99" t="s">
        <v>78</v>
      </c>
      <c r="W227" s="80">
        <f>VLOOKUP(V227,'MAPAS DE RIESGOS INHER Y RESID'!$E$16:$F$18,2,FALSE)</f>
        <v>0.4</v>
      </c>
      <c r="X227" s="81">
        <f t="shared" si="32"/>
        <v>4.8</v>
      </c>
      <c r="Y227" s="99" t="str">
        <f>IF(OR('MAPAS DE RIESGOS INHER Y RESID'!$G$18='MATRIZ DE RIESGOS DE SST'!X227,X227&lt;'MAPAS DE RIESGOS INHER Y RESID'!$G$16+1),'MAPAS DE RIESGOS INHER Y RESID'!$M$19,IF(OR('MAPAS DE RIESGOS INHER Y RESID'!$H$17='MATRIZ DE RIESGOS DE SST'!X227,X227&lt;'MAPAS DE RIESGOS INHER Y RESID'!$I$18+1),'MAPAS DE RIESGOS INHER Y RESID'!$M$18,IF(OR('MAPAS DE RIESGOS INHER Y RESID'!$I$17='MATRIZ DE RIESGOS DE SST'!X227,X227&lt;'MAPAS DE RIESGOS INHER Y RESID'!$J$17+1),'MAPAS DE RIESGOS INHER Y RESID'!$M$17,'MAPAS DE RIESGOS INHER Y RESID'!$M$16)))</f>
        <v>BAJO</v>
      </c>
      <c r="Z227" s="70" t="str">
        <f>VLOOKUP('MATRIZ DE RIESGOS DE SST'!Y227,'TABLA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8" spans="1:26" ht="234">
      <c r="A228" s="114"/>
      <c r="B228" s="117"/>
      <c r="C228" s="117"/>
      <c r="D228" s="117"/>
      <c r="E228" s="117"/>
      <c r="F228" s="117"/>
      <c r="G228" s="117"/>
      <c r="H228" s="117"/>
      <c r="I228" s="106" t="s">
        <v>201</v>
      </c>
      <c r="J228" s="106" t="s">
        <v>295</v>
      </c>
      <c r="K228" s="106" t="s">
        <v>387</v>
      </c>
      <c r="L228" s="99" t="s">
        <v>44</v>
      </c>
      <c r="M228" s="110">
        <f>VLOOKUP('MATRIZ DE RIESGOS DE SST'!L228,'MAPAS DE RIESGOS INHER Y RESID'!$E$3:$F$7,2,FALSE)</f>
        <v>2</v>
      </c>
      <c r="N228" s="99" t="s">
        <v>86</v>
      </c>
      <c r="O228" s="111">
        <f>VLOOKUP('MATRIZ DE RIESGOS DE SST'!N228,'MAPAS DE RIESGOS INHER Y RESID'!$O$3:$P$7,2,FALSE)</f>
        <v>16</v>
      </c>
      <c r="P228" s="111">
        <f>+M228*O228</f>
        <v>32</v>
      </c>
      <c r="Q228" s="99" t="str">
        <f>IF(OR('MAPAS DE RIESGOS INHER Y RESID'!$G$7='MATRIZ DE RIESGOS DE SST'!P228,P228&lt;'MAPAS DE RIESGOS INHER Y RESID'!$G$3+1),'MAPAS DE RIESGOS INHER Y RESID'!$M$6,IF(OR('MAPAS DE RIESGOS INHER Y RESID'!$H$5='MATRIZ DE RIESGOS DE SST'!P228,P228&lt;'MAPAS DE RIESGOS INHER Y RESID'!$I$5+1),'MAPAS DE RIESGOS INHER Y RESID'!$M$5,IF(OR('MAPAS DE RIESGOS INHER Y RESID'!$I$4='MATRIZ DE RIESGOS DE SST'!P228,P228&lt;'MAPAS DE RIESGOS INHER Y RESID'!$J$4+1),'MAPAS DE RIESGOS INHER Y RESID'!$M$4,'MAPAS DE RIESGOS INHER Y RESID'!$M$3)))</f>
        <v>MODERADO</v>
      </c>
      <c r="R228" s="84" t="s">
        <v>347</v>
      </c>
      <c r="S228" s="84"/>
      <c r="T228" s="102"/>
      <c r="U228" s="84" t="s">
        <v>353</v>
      </c>
      <c r="V228" s="99" t="s">
        <v>47</v>
      </c>
      <c r="W228" s="80">
        <f>VLOOKUP(V228,'MAPAS DE RIESGOS INHER Y RESID'!$E$16:$F$18,2,FALSE)</f>
        <v>0.9</v>
      </c>
      <c r="X228" s="81">
        <f>P228-(P228*W228)</f>
        <v>3.1999999999999993</v>
      </c>
      <c r="Y228" s="99" t="str">
        <f>IF(OR('MAPAS DE RIESGOS INHER Y RESID'!$G$18='MATRIZ DE RIESGOS DE SST'!X228,X228&lt;'MAPAS DE RIESGOS INHER Y RESID'!$G$16+1),'MAPAS DE RIESGOS INHER Y RESID'!$M$19,IF(OR('MAPAS DE RIESGOS INHER Y RESID'!$H$17='MATRIZ DE RIESGOS DE SST'!X228,X228&lt;'MAPAS DE RIESGOS INHER Y RESID'!$I$18+1),'MAPAS DE RIESGOS INHER Y RESID'!$M$18,IF(OR('MAPAS DE RIESGOS INHER Y RESID'!$I$17='MATRIZ DE RIESGOS DE SST'!X228,X228&lt;'MAPAS DE RIESGOS INHER Y RESID'!$J$17+1),'MAPAS DE RIESGOS INHER Y RESID'!$M$17,'MAPAS DE RIESGOS INHER Y RESID'!$M$16)))</f>
        <v>BAJO</v>
      </c>
      <c r="Z228" s="70" t="str">
        <f>VLOOKUP('MATRIZ DE RIESGOS DE SST'!Y228,'TABLA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9" spans="1:26" ht="234">
      <c r="A229" s="114"/>
      <c r="B229" s="117"/>
      <c r="C229" s="117"/>
      <c r="D229" s="117"/>
      <c r="E229" s="117"/>
      <c r="F229" s="117"/>
      <c r="G229" s="117"/>
      <c r="H229" s="117"/>
      <c r="I229" s="106" t="s">
        <v>160</v>
      </c>
      <c r="J229" s="106" t="s">
        <v>393</v>
      </c>
      <c r="K229" s="106" t="s">
        <v>162</v>
      </c>
      <c r="L229" s="99" t="s">
        <v>44</v>
      </c>
      <c r="M229" s="110">
        <f>VLOOKUP('MATRIZ DE RIESGOS DE SST'!L229,'MAPAS DE RIESGOS INHER Y RESID'!$E$3:$F$7,2,FALSE)</f>
        <v>2</v>
      </c>
      <c r="N229" s="85" t="s">
        <v>86</v>
      </c>
      <c r="O229" s="111">
        <f>VLOOKUP('MATRIZ DE RIESGOS DE SST'!N229,'MAPAS DE RIESGOS INHER Y RESID'!$O$3:$P$7,2,FALSE)</f>
        <v>16</v>
      </c>
      <c r="P229" s="111">
        <f t="shared" ref="P229:P232" si="34">+M229*O229</f>
        <v>32</v>
      </c>
      <c r="Q229" s="99" t="str">
        <f>IF(OR('MAPAS DE RIESGOS INHER Y RESID'!$G$7='MATRIZ DE RIESGOS DE SST'!P229,P229&lt;'MAPAS DE RIESGOS INHER Y RESID'!$G$3+1),'MAPAS DE RIESGOS INHER Y RESID'!$M$6,IF(OR('MAPAS DE RIESGOS INHER Y RESID'!$H$5='MATRIZ DE RIESGOS DE SST'!P229,P229&lt;'MAPAS DE RIESGOS INHER Y RESID'!$I$5+1),'MAPAS DE RIESGOS INHER Y RESID'!$M$5,IF(OR('MAPAS DE RIESGOS INHER Y RESID'!$I$4='MATRIZ DE RIESGOS DE SST'!P229,P229&lt;'MAPAS DE RIESGOS INHER Y RESID'!$J$4+1),'MAPAS DE RIESGOS INHER Y RESID'!$M$4,'MAPAS DE RIESGOS INHER Y RESID'!$M$3)))</f>
        <v>MODERADO</v>
      </c>
      <c r="R229" s="102"/>
      <c r="S229" s="102"/>
      <c r="T229" s="102"/>
      <c r="U229" s="101" t="s">
        <v>77</v>
      </c>
      <c r="V229" s="85" t="s">
        <v>47</v>
      </c>
      <c r="W229" s="80">
        <f>VLOOKUP(V229,'MAPAS DE RIESGOS INHER Y RESID'!$E$16:$F$18,2,FALSE)</f>
        <v>0.9</v>
      </c>
      <c r="X229" s="81">
        <f t="shared" ref="X229:X236" si="35">P229-(P229*W229)</f>
        <v>3.1999999999999993</v>
      </c>
      <c r="Y229" s="99" t="str">
        <f>IF(OR('MAPAS DE RIESGOS INHER Y RESID'!$G$18='MATRIZ DE RIESGOS DE SST'!X229,X229&lt;'MAPAS DE RIESGOS INHER Y RESID'!$G$16+1),'MAPAS DE RIESGOS INHER Y RESID'!$M$19,IF(OR('MAPAS DE RIESGOS INHER Y RESID'!$H$17='MATRIZ DE RIESGOS DE SST'!X229,X229&lt;'MAPAS DE RIESGOS INHER Y RESID'!$I$18+1),'MAPAS DE RIESGOS INHER Y RESID'!$M$18,IF(OR('MAPAS DE RIESGOS INHER Y RESID'!$I$17='MATRIZ DE RIESGOS DE SST'!X229,X229&lt;'MAPAS DE RIESGOS INHER Y RESID'!$J$17+1),'MAPAS DE RIESGOS INHER Y RESID'!$M$17,'MAPAS DE RIESGOS INHER Y RESID'!$M$16)))</f>
        <v>BAJO</v>
      </c>
      <c r="Z229" s="70" t="str">
        <f>VLOOKUP('MATRIZ DE RIESGOS DE SST'!Y229,'TABLA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0" spans="1:26" ht="273">
      <c r="A230" s="114"/>
      <c r="B230" s="117"/>
      <c r="C230" s="117"/>
      <c r="D230" s="117"/>
      <c r="E230" s="117"/>
      <c r="F230" s="117"/>
      <c r="G230" s="117"/>
      <c r="H230" s="117"/>
      <c r="I230" s="106" t="s">
        <v>74</v>
      </c>
      <c r="J230" s="106" t="s">
        <v>394</v>
      </c>
      <c r="K230" s="106" t="s">
        <v>76</v>
      </c>
      <c r="L230" s="99" t="s">
        <v>44</v>
      </c>
      <c r="M230" s="110">
        <f>VLOOKUP('MATRIZ DE RIESGOS DE SST'!L230,'MAPAS DE RIESGOS INHER Y RESID'!$E$3:$F$7,2,FALSE)</f>
        <v>2</v>
      </c>
      <c r="N230" s="85" t="s">
        <v>86</v>
      </c>
      <c r="O230" s="111">
        <f>VLOOKUP('MATRIZ DE RIESGOS DE SST'!N230,'MAPAS DE RIESGOS INHER Y RESID'!$O$3:$P$7,2,FALSE)</f>
        <v>16</v>
      </c>
      <c r="P230" s="111">
        <f t="shared" si="34"/>
        <v>32</v>
      </c>
      <c r="Q230" s="99" t="str">
        <f>IF(OR('MAPAS DE RIESGOS INHER Y RESID'!$G$7='MATRIZ DE RIESGOS DE SST'!P230,P230&lt;'MAPAS DE RIESGOS INHER Y RESID'!$G$3+1),'MAPAS DE RIESGOS INHER Y RESID'!$M$6,IF(OR('MAPAS DE RIESGOS INHER Y RESID'!$H$5='MATRIZ DE RIESGOS DE SST'!P230,P230&lt;'MAPAS DE RIESGOS INHER Y RESID'!$I$5+1),'MAPAS DE RIESGOS INHER Y RESID'!$M$5,IF(OR('MAPAS DE RIESGOS INHER Y RESID'!$I$4='MATRIZ DE RIESGOS DE SST'!P230,P230&lt;'MAPAS DE RIESGOS INHER Y RESID'!$J$4+1),'MAPAS DE RIESGOS INHER Y RESID'!$M$4,'MAPAS DE RIESGOS INHER Y RESID'!$M$3)))</f>
        <v>MODERADO</v>
      </c>
      <c r="R230" s="102"/>
      <c r="S230" s="102"/>
      <c r="T230" s="102"/>
      <c r="U230" s="101" t="s">
        <v>77</v>
      </c>
      <c r="V230" s="85" t="s">
        <v>47</v>
      </c>
      <c r="W230" s="80">
        <f>VLOOKUP(V230,'MAPAS DE RIESGOS INHER Y RESID'!$E$16:$F$18,2,FALSE)</f>
        <v>0.9</v>
      </c>
      <c r="X230" s="81">
        <f t="shared" si="35"/>
        <v>3.1999999999999993</v>
      </c>
      <c r="Y230" s="99" t="str">
        <f>IF(OR('MAPAS DE RIESGOS INHER Y RESID'!$G$18='MATRIZ DE RIESGOS DE SST'!X230,X230&lt;'MAPAS DE RIESGOS INHER Y RESID'!$G$16+1),'MAPAS DE RIESGOS INHER Y RESID'!$M$19,IF(OR('MAPAS DE RIESGOS INHER Y RESID'!$H$17='MATRIZ DE RIESGOS DE SST'!X230,X230&lt;'MAPAS DE RIESGOS INHER Y RESID'!$I$18+1),'MAPAS DE RIESGOS INHER Y RESID'!$M$18,IF(OR('MAPAS DE RIESGOS INHER Y RESID'!$I$17='MATRIZ DE RIESGOS DE SST'!X230,X230&lt;'MAPAS DE RIESGOS INHER Y RESID'!$J$17+1),'MAPAS DE RIESGOS INHER Y RESID'!$M$17,'MAPAS DE RIESGOS INHER Y RESID'!$M$16)))</f>
        <v>BAJO</v>
      </c>
      <c r="Z230" s="70" t="str">
        <f>VLOOKUP('MATRIZ DE RIESGOS DE SST'!Y230,'TABLA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1" spans="1:26" ht="234">
      <c r="A231" s="114"/>
      <c r="B231" s="117"/>
      <c r="C231" s="117"/>
      <c r="D231" s="117"/>
      <c r="E231" s="117"/>
      <c r="F231" s="117"/>
      <c r="G231" s="117"/>
      <c r="H231" s="117"/>
      <c r="I231" s="106" t="s">
        <v>79</v>
      </c>
      <c r="J231" s="106" t="s">
        <v>395</v>
      </c>
      <c r="K231" s="106" t="s">
        <v>396</v>
      </c>
      <c r="L231" s="99" t="s">
        <v>44</v>
      </c>
      <c r="M231" s="110">
        <f>VLOOKUP('MATRIZ DE RIESGOS DE SST'!L231,'MAPAS DE RIESGOS INHER Y RESID'!$E$3:$F$7,2,FALSE)</f>
        <v>2</v>
      </c>
      <c r="N231" s="85" t="s">
        <v>86</v>
      </c>
      <c r="O231" s="111">
        <f>VLOOKUP('MATRIZ DE RIESGOS DE SST'!N231,'MAPAS DE RIESGOS INHER Y RESID'!$O$3:$P$7,2,FALSE)</f>
        <v>16</v>
      </c>
      <c r="P231" s="111">
        <f t="shared" si="34"/>
        <v>32</v>
      </c>
      <c r="Q231" s="99" t="str">
        <f>IF(OR('MAPAS DE RIESGOS INHER Y RESID'!$G$7='MATRIZ DE RIESGOS DE SST'!P231,P231&lt;'MAPAS DE RIESGOS INHER Y RESID'!$G$3+1),'MAPAS DE RIESGOS INHER Y RESID'!$M$6,IF(OR('MAPAS DE RIESGOS INHER Y RESID'!$H$5='MATRIZ DE RIESGOS DE SST'!P231,P231&lt;'MAPAS DE RIESGOS INHER Y RESID'!$I$5+1),'MAPAS DE RIESGOS INHER Y RESID'!$M$5,IF(OR('MAPAS DE RIESGOS INHER Y RESID'!$I$4='MATRIZ DE RIESGOS DE SST'!P231,P231&lt;'MAPAS DE RIESGOS INHER Y RESID'!$J$4+1),'MAPAS DE RIESGOS INHER Y RESID'!$M$4,'MAPAS DE RIESGOS INHER Y RESID'!$M$3)))</f>
        <v>MODERADO</v>
      </c>
      <c r="R231" s="102"/>
      <c r="S231" s="102"/>
      <c r="T231" s="102"/>
      <c r="U231" s="101" t="s">
        <v>77</v>
      </c>
      <c r="V231" s="85" t="s">
        <v>47</v>
      </c>
      <c r="W231" s="80">
        <f>VLOOKUP(V231,'MAPAS DE RIESGOS INHER Y RESID'!$E$16:$F$18,2,FALSE)</f>
        <v>0.9</v>
      </c>
      <c r="X231" s="81">
        <f t="shared" si="35"/>
        <v>3.1999999999999993</v>
      </c>
      <c r="Y231" s="99" t="str">
        <f>IF(OR('MAPAS DE RIESGOS INHER Y RESID'!$G$18='MATRIZ DE RIESGOS DE SST'!X231,X231&lt;'MAPAS DE RIESGOS INHER Y RESID'!$G$16+1),'MAPAS DE RIESGOS INHER Y RESID'!$M$19,IF(OR('MAPAS DE RIESGOS INHER Y RESID'!$H$17='MATRIZ DE RIESGOS DE SST'!X231,X231&lt;'MAPAS DE RIESGOS INHER Y RESID'!$I$18+1),'MAPAS DE RIESGOS INHER Y RESID'!$M$18,IF(OR('MAPAS DE RIESGOS INHER Y RESID'!$I$17='MATRIZ DE RIESGOS DE SST'!X231,X231&lt;'MAPAS DE RIESGOS INHER Y RESID'!$J$17+1),'MAPAS DE RIESGOS INHER Y RESID'!$M$17,'MAPAS DE RIESGOS INHER Y RESID'!$M$16)))</f>
        <v>BAJO</v>
      </c>
      <c r="Z231" s="70" t="str">
        <f>VLOOKUP('MATRIZ DE RIESGOS DE SST'!Y231,'TABLA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2" spans="1:26" ht="195">
      <c r="A232" s="114"/>
      <c r="B232" s="117"/>
      <c r="C232" s="117"/>
      <c r="D232" s="117"/>
      <c r="E232" s="117"/>
      <c r="F232" s="117"/>
      <c r="G232" s="117"/>
      <c r="H232" s="117"/>
      <c r="I232" s="106" t="s">
        <v>140</v>
      </c>
      <c r="J232" s="106" t="s">
        <v>297</v>
      </c>
      <c r="K232" s="106" t="s">
        <v>109</v>
      </c>
      <c r="L232" s="100" t="s">
        <v>78</v>
      </c>
      <c r="M232" s="110">
        <f>VLOOKUP('MATRIZ DE RIESGOS DE SST'!L232,'MAPAS DE RIESGOS INHER Y RESID'!$E$3:$F$7,2,FALSE)</f>
        <v>3</v>
      </c>
      <c r="N232" s="100" t="s">
        <v>146</v>
      </c>
      <c r="O232" s="111">
        <f>VLOOKUP('MATRIZ DE RIESGOS DE SST'!N232,'MAPAS DE RIESGOS INHER Y RESID'!$O$3:$P$7,2,FALSE)</f>
        <v>256</v>
      </c>
      <c r="P232" s="111">
        <f t="shared" si="34"/>
        <v>768</v>
      </c>
      <c r="Q232" s="100" t="str">
        <f>IF(OR('MAPAS DE RIESGOS INHER Y RESID'!$G$7='MATRIZ DE RIESGOS DE SST'!P232,P232&lt;'MAPAS DE RIESGOS INHER Y RESID'!$G$3+1),'MAPAS DE RIESGOS INHER Y RESID'!$M$6,IF(OR('MAPAS DE RIESGOS INHER Y RESID'!$H$5='MATRIZ DE RIESGOS DE SST'!P232,P232&lt;'MAPAS DE RIESGOS INHER Y RESID'!$I$5+1),'MAPAS DE RIESGOS INHER Y RESID'!$M$5,IF(OR('MAPAS DE RIESGOS INHER Y RESID'!$I$4='MATRIZ DE RIESGOS DE SST'!P232,P232&lt;'MAPAS DE RIESGOS INHER Y RESID'!$J$4+1),'MAPAS DE RIESGOS INHER Y RESID'!$M$4,'MAPAS DE RIESGOS INHER Y RESID'!$M$3)))</f>
        <v>ALTO</v>
      </c>
      <c r="R232" s="102"/>
      <c r="S232" s="70" t="s">
        <v>105</v>
      </c>
      <c r="T232" s="70"/>
      <c r="U232" s="101" t="s">
        <v>106</v>
      </c>
      <c r="V232" s="99" t="s">
        <v>47</v>
      </c>
      <c r="W232" s="80">
        <f>VLOOKUP(V232,'MAPAS DE RIESGOS INHER Y RESID'!$E$16:$F$18,2,FALSE)</f>
        <v>0.9</v>
      </c>
      <c r="X232" s="81">
        <f t="shared" si="35"/>
        <v>76.799999999999955</v>
      </c>
      <c r="Y232" s="99" t="str">
        <f>IF(OR('MAPAS DE RIESGOS INHER Y RESID'!$G$18='MATRIZ DE RIESGOS DE SST'!X232,X232&lt;'MAPAS DE RIESGOS INHER Y RESID'!$G$16+1),'MAPAS DE RIESGOS INHER Y RESID'!$M$19,IF(OR('MAPAS DE RIESGOS INHER Y RESID'!$H$17='MATRIZ DE RIESGOS DE SST'!X232,X232&lt;'MAPAS DE RIESGOS INHER Y RESID'!$I$18+1),'MAPAS DE RIESGOS INHER Y RESID'!$M$18,IF(OR('MAPAS DE RIESGOS INHER Y RESID'!$I$17='MATRIZ DE RIESGOS DE SST'!X232,X232&lt;'MAPAS DE RIESGOS INHER Y RESID'!$J$17+1),'MAPAS DE RIESGOS INHER Y RESID'!$M$17,'MAPAS DE RIESGOS INHER Y RESID'!$M$16)))</f>
        <v>MODERADO</v>
      </c>
      <c r="Z232" s="70" t="str">
        <f>VLOOKUP('MATRIZ DE RIESGOS DE SST'!Y232,'TABLA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3" spans="1:26" ht="214.5">
      <c r="A233" s="114"/>
      <c r="B233" s="117"/>
      <c r="C233" s="117"/>
      <c r="D233" s="117"/>
      <c r="E233" s="117"/>
      <c r="F233" s="117"/>
      <c r="G233" s="117"/>
      <c r="H233" s="117"/>
      <c r="I233" s="106" t="s">
        <v>107</v>
      </c>
      <c r="J233" s="106" t="s">
        <v>142</v>
      </c>
      <c r="K233" s="106" t="s">
        <v>397</v>
      </c>
      <c r="L233" s="85" t="s">
        <v>44</v>
      </c>
      <c r="M233" s="110">
        <f>VLOOKUP('MATRIZ DE RIESGOS DE SST'!L233,'MAPAS DE RIESGOS INHER Y RESID'!$E$3:$F$7,2,FALSE)</f>
        <v>2</v>
      </c>
      <c r="N233" s="85" t="s">
        <v>86</v>
      </c>
      <c r="O233" s="111">
        <f>VLOOKUP('MATRIZ DE RIESGOS DE SST'!N233,'MAPAS DE RIESGOS INHER Y RESID'!$O$3:$P$7,2,FALSE)</f>
        <v>16</v>
      </c>
      <c r="P233" s="111">
        <f>+M233*O233</f>
        <v>32</v>
      </c>
      <c r="Q233" s="85" t="str">
        <f>IF(OR('MAPAS DE RIESGOS INHER Y RESID'!$G$7='MATRIZ DE RIESGOS DE SST'!P233,P233&lt;'MAPAS DE RIESGOS INHER Y RESID'!$G$3+1),'MAPAS DE RIESGOS INHER Y RESID'!$M$6,IF(OR('MAPAS DE RIESGOS INHER Y RESID'!$H$5='MATRIZ DE RIESGOS DE SST'!P233,P233&lt;'MAPAS DE RIESGOS INHER Y RESID'!$I$5+1),'MAPAS DE RIESGOS INHER Y RESID'!$M$5,IF(OR('MAPAS DE RIESGOS INHER Y RESID'!$I$4='MATRIZ DE RIESGOS DE SST'!P233,P233&lt;'MAPAS DE RIESGOS INHER Y RESID'!$J$4+1),'MAPAS DE RIESGOS INHER Y RESID'!$M$4,'MAPAS DE RIESGOS INHER Y RESID'!$M$3)))</f>
        <v>MODERADO</v>
      </c>
      <c r="R233" s="102"/>
      <c r="S233" s="70" t="s">
        <v>105</v>
      </c>
      <c r="T233" s="70"/>
      <c r="U233" s="101" t="s">
        <v>351</v>
      </c>
      <c r="V233" s="85" t="s">
        <v>78</v>
      </c>
      <c r="W233" s="80">
        <f>VLOOKUP(V233,'MAPAS DE RIESGOS INHER Y RESID'!$E$16:$F$18,2,FALSE)</f>
        <v>0.4</v>
      </c>
      <c r="X233" s="81">
        <f t="shared" si="35"/>
        <v>19.2</v>
      </c>
      <c r="Y233" s="85" t="str">
        <f>IF(OR('MAPAS DE RIESGOS INHER Y RESID'!$G$18='MATRIZ DE RIESGOS DE SST'!X233,X233&lt;'MAPAS DE RIESGOS INHER Y RESID'!$G$16+1),'MAPAS DE RIESGOS INHER Y RESID'!$M$19,IF(OR('MAPAS DE RIESGOS INHER Y RESID'!$H$17='MATRIZ DE RIESGOS DE SST'!X233,X233&lt;'MAPAS DE RIESGOS INHER Y RESID'!$I$18+1),'MAPAS DE RIESGOS INHER Y RESID'!$M$18,IF(OR('MAPAS DE RIESGOS INHER Y RESID'!$I$17='MATRIZ DE RIESGOS DE SST'!X233,X233&lt;'MAPAS DE RIESGOS INHER Y RESID'!$J$17+1),'MAPAS DE RIESGOS INHER Y RESID'!$M$17,'MAPAS DE RIESGOS INHER Y RESID'!$M$16)))</f>
        <v>MODERADO</v>
      </c>
      <c r="Z233" s="70" t="str">
        <f>VLOOKUP('MATRIZ DE RIESGOS DE SST'!Y233,'TABLA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4" spans="1:26" ht="175.5">
      <c r="A234" s="114"/>
      <c r="B234" s="117"/>
      <c r="C234" s="117"/>
      <c r="D234" s="117"/>
      <c r="E234" s="117"/>
      <c r="F234" s="117"/>
      <c r="G234" s="117"/>
      <c r="H234" s="117"/>
      <c r="I234" s="106" t="s">
        <v>110</v>
      </c>
      <c r="J234" s="106" t="s">
        <v>143</v>
      </c>
      <c r="K234" s="106" t="s">
        <v>397</v>
      </c>
      <c r="L234" s="85" t="s">
        <v>173</v>
      </c>
      <c r="M234" s="110">
        <f>VLOOKUP('MATRIZ DE RIESGOS DE SST'!L234,'MAPAS DE RIESGOS INHER Y RESID'!$E$3:$F$7,2,FALSE)</f>
        <v>1</v>
      </c>
      <c r="N234" s="85" t="s">
        <v>86</v>
      </c>
      <c r="O234" s="111">
        <f>VLOOKUP('MATRIZ DE RIESGOS DE SST'!N234,'MAPAS DE RIESGOS INHER Y RESID'!$O$3:$P$7,2,FALSE)</f>
        <v>16</v>
      </c>
      <c r="P234" s="111">
        <f>+M234*O234</f>
        <v>16</v>
      </c>
      <c r="Q234" s="85" t="str">
        <f>IF(OR('MAPAS DE RIESGOS INHER Y RESID'!$G$7='MATRIZ DE RIESGOS DE SST'!P234,P234&lt;'MAPAS DE RIESGOS INHER Y RESID'!$G$3+1),'MAPAS DE RIESGOS INHER Y RESID'!$M$6,IF(OR('MAPAS DE RIESGOS INHER Y RESID'!$H$5='MATRIZ DE RIESGOS DE SST'!P234,P234&lt;'MAPAS DE RIESGOS INHER Y RESID'!$I$5+1),'MAPAS DE RIESGOS INHER Y RESID'!$M$5,IF(OR('MAPAS DE RIESGOS INHER Y RESID'!$I$4='MATRIZ DE RIESGOS DE SST'!P234,P234&lt;'MAPAS DE RIESGOS INHER Y RESID'!$J$4+1),'MAPAS DE RIESGOS INHER Y RESID'!$M$4,'MAPAS DE RIESGOS INHER Y RESID'!$M$3)))</f>
        <v>MODERADO</v>
      </c>
      <c r="R234" s="102"/>
      <c r="S234" s="70" t="s">
        <v>105</v>
      </c>
      <c r="T234" s="102"/>
      <c r="U234" s="101" t="s">
        <v>351</v>
      </c>
      <c r="V234" s="85" t="s">
        <v>78</v>
      </c>
      <c r="W234" s="80">
        <f>VLOOKUP(V234,'MAPAS DE RIESGOS INHER Y RESID'!$E$16:$F$18,2,FALSE)</f>
        <v>0.4</v>
      </c>
      <c r="X234" s="81">
        <f t="shared" si="35"/>
        <v>9.6</v>
      </c>
      <c r="Y234" s="85" t="str">
        <f>IF(OR('MAPAS DE RIESGOS INHER Y RESID'!$G$18='MATRIZ DE RIESGOS DE SST'!X234,X234&lt;'MAPAS DE RIESGOS INHER Y RESID'!$G$16+1),'MAPAS DE RIESGOS INHER Y RESID'!$M$19,IF(OR('MAPAS DE RIESGOS INHER Y RESID'!$H$17='MATRIZ DE RIESGOS DE SST'!X234,X234&lt;'MAPAS DE RIESGOS INHER Y RESID'!$I$18+1),'MAPAS DE RIESGOS INHER Y RESID'!$M$18,IF(OR('MAPAS DE RIESGOS INHER Y RESID'!$I$17='MATRIZ DE RIESGOS DE SST'!X234,X234&lt;'MAPAS DE RIESGOS INHER Y RESID'!$J$17+1),'MAPAS DE RIESGOS INHER Y RESID'!$M$17,'MAPAS DE RIESGOS INHER Y RESID'!$M$16)))</f>
        <v>MODERADO</v>
      </c>
      <c r="Z234" s="70" t="str">
        <f>VLOOKUP('MATRIZ DE RIESGOS DE SST'!Y234,'TABLA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5" spans="1:26" ht="409.5">
      <c r="A235" s="114"/>
      <c r="B235" s="117"/>
      <c r="C235" s="117"/>
      <c r="D235" s="117"/>
      <c r="E235" s="117"/>
      <c r="F235" s="117"/>
      <c r="G235" s="117"/>
      <c r="H235" s="117"/>
      <c r="I235" s="106" t="s">
        <v>99</v>
      </c>
      <c r="J235" s="106" t="s">
        <v>113</v>
      </c>
      <c r="K235" s="106" t="s">
        <v>101</v>
      </c>
      <c r="L235" s="85" t="s">
        <v>78</v>
      </c>
      <c r="M235" s="110">
        <f>VLOOKUP('MATRIZ DE RIESGOS DE SST'!L235,'MAPAS DE RIESGOS INHER Y RESID'!$E$3:$F$7,2,FALSE)</f>
        <v>3</v>
      </c>
      <c r="N235" s="85" t="s">
        <v>146</v>
      </c>
      <c r="O235" s="110">
        <f>VLOOKUP('MATRIZ DE RIESGOS DE SST'!N235,'MAPAS DE RIESGOS INHER Y RESID'!$O$3:$P$7,2,FALSE)</f>
        <v>256</v>
      </c>
      <c r="P235" s="110">
        <f>M235*O235</f>
        <v>768</v>
      </c>
      <c r="Q235" s="86" t="str">
        <f>IF(OR('MAPAS DE RIESGOS INHER Y RESID'!$G$7='MATRIZ DE RIESGOS DE SST'!P235,P235&lt;'MAPAS DE RIESGOS INHER Y RESID'!$G$3+1),'MAPAS DE RIESGOS INHER Y RESID'!$M$6,IF(OR('MAPAS DE RIESGOS INHER Y RESID'!$H$5='MATRIZ DE RIESGOS DE SST'!P235,P235&lt;'MAPAS DE RIESGOS INHER Y RESID'!$I$5+1),'MAPAS DE RIESGOS INHER Y RESID'!$M$5,IF(OR('MAPAS DE RIESGOS INHER Y RESID'!$I$4='MATRIZ DE RIESGOS DE SST'!P235,P235&lt;'MAPAS DE RIESGOS INHER Y RESID'!$J$4+1),'MAPAS DE RIESGOS INHER Y RESID'!$M$4,'MAPAS DE RIESGOS INHER Y RESID'!$M$3)))</f>
        <v>ALTO</v>
      </c>
      <c r="R235" s="104" t="s">
        <v>311</v>
      </c>
      <c r="S235" s="105"/>
      <c r="T235" s="70"/>
      <c r="U235" s="70" t="s">
        <v>312</v>
      </c>
      <c r="V235" s="85" t="s">
        <v>47</v>
      </c>
      <c r="W235" s="80">
        <f>VLOOKUP(V235,'MAPAS DE RIESGOS INHER Y RESID'!$E$16:$F$18,2,FALSE)</f>
        <v>0.9</v>
      </c>
      <c r="X235" s="81">
        <f t="shared" si="35"/>
        <v>76.799999999999955</v>
      </c>
      <c r="Y235" s="99" t="str">
        <f>IF(OR('MAPAS DE RIESGOS INHER Y RESID'!$G$18='MATRIZ DE RIESGOS DE SST'!X235,X235&lt;'MAPAS DE RIESGOS INHER Y RESID'!$G$16+1),'MAPAS DE RIESGOS INHER Y RESID'!$M$19,IF(OR('MAPAS DE RIESGOS INHER Y RESID'!$H$17='MATRIZ DE RIESGOS DE SST'!X235,X235&lt;'MAPAS DE RIESGOS INHER Y RESID'!$I$18+1),'MAPAS DE RIESGOS INHER Y RESID'!$M$18,IF(OR('MAPAS DE RIESGOS INHER Y RESID'!$I$17='MATRIZ DE RIESGOS DE SST'!X235,X235&lt;'MAPAS DE RIESGOS INHER Y RESID'!$J$17+1),'MAPAS DE RIESGOS INHER Y RESID'!$M$17,'MAPAS DE RIESGOS INHER Y RESID'!$M$16)))</f>
        <v>MODERADO</v>
      </c>
      <c r="Z235" s="70" t="str">
        <f>VLOOKUP('MATRIZ DE RIESGOS DE SST'!Y235,'TABLA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6" spans="1:26" ht="175.5">
      <c r="A236" s="115"/>
      <c r="B236" s="118"/>
      <c r="C236" s="118"/>
      <c r="D236" s="118"/>
      <c r="E236" s="118"/>
      <c r="F236" s="118"/>
      <c r="G236" s="118"/>
      <c r="H236" s="118"/>
      <c r="I236" s="106" t="s">
        <v>125</v>
      </c>
      <c r="J236" s="106" t="s">
        <v>337</v>
      </c>
      <c r="K236" s="106" t="s">
        <v>338</v>
      </c>
      <c r="L236" s="99" t="s">
        <v>44</v>
      </c>
      <c r="M236" s="110">
        <f>VLOOKUP('MATRIZ DE RIESGOS DE SST'!L236,'MAPAS DE RIESGOS INHER Y RESID'!$E$3:$F$7,2,FALSE)</f>
        <v>2</v>
      </c>
      <c r="N236" s="99" t="s">
        <v>146</v>
      </c>
      <c r="O236" s="111">
        <f>VLOOKUP('MATRIZ DE RIESGOS DE SST'!N236,'MAPAS DE RIESGOS INHER Y RESID'!$O$3:$P$7,2,FALSE)</f>
        <v>256</v>
      </c>
      <c r="P236" s="111">
        <f>+M236*O236</f>
        <v>512</v>
      </c>
      <c r="Q236" s="99" t="str">
        <f>IF(OR('MAPAS DE RIESGOS INHER Y RESID'!$G$7='MATRIZ DE RIESGOS DE SST'!P236,P236&lt;'MAPAS DE RIESGOS INHER Y RESID'!$G$3+1),'MAPAS DE RIESGOS INHER Y RESID'!$M$6,IF(OR('MAPAS DE RIESGOS INHER Y RESID'!$H$5='MATRIZ DE RIESGOS DE SST'!P236,P236&lt;'MAPAS DE RIESGOS INHER Y RESID'!$I$5+1),'MAPAS DE RIESGOS INHER Y RESID'!$M$5,IF(OR('MAPAS DE RIESGOS INHER Y RESID'!$I$4='MATRIZ DE RIESGOS DE SST'!P236,P236&lt;'MAPAS DE RIESGOS INHER Y RESID'!$J$4+1),'MAPAS DE RIESGOS INHER Y RESID'!$M$4,'MAPAS DE RIESGOS INHER Y RESID'!$M$3)))</f>
        <v>ALTO</v>
      </c>
      <c r="R236" s="84" t="s">
        <v>339</v>
      </c>
      <c r="S236" s="84"/>
      <c r="T236" s="84"/>
      <c r="U236" s="70" t="s">
        <v>340</v>
      </c>
      <c r="V236" s="99" t="s">
        <v>47</v>
      </c>
      <c r="W236" s="80">
        <f>VLOOKUP(V236,'MAPAS DE RIESGOS INHER Y RESID'!$E$16:$F$18,2,FALSE)</f>
        <v>0.9</v>
      </c>
      <c r="X236" s="81">
        <f t="shared" si="35"/>
        <v>51.199999999999989</v>
      </c>
      <c r="Y236" s="99" t="str">
        <f>IF(OR('MAPAS DE RIESGOS INHER Y RESID'!$G$18='MATRIZ DE RIESGOS DE SST'!X236,X236&lt;'MAPAS DE RIESGOS INHER Y RESID'!$G$16+1),'MAPAS DE RIESGOS INHER Y RESID'!$M$19,IF(OR('MAPAS DE RIESGOS INHER Y RESID'!$H$17='MATRIZ DE RIESGOS DE SST'!X236,X236&lt;'MAPAS DE RIESGOS INHER Y RESID'!$I$18+1),'MAPAS DE RIESGOS INHER Y RESID'!$M$18,IF(OR('MAPAS DE RIESGOS INHER Y RESID'!$I$17='MATRIZ DE RIESGOS DE SST'!X236,X236&lt;'MAPAS DE RIESGOS INHER Y RESID'!$J$17+1),'MAPAS DE RIESGOS INHER Y RESID'!$M$17,'MAPAS DE RIESGOS INHER Y RESID'!$M$16)))</f>
        <v>MODERADO</v>
      </c>
      <c r="Z236" s="70" t="str">
        <f>VLOOKUP('MATRIZ DE RIESGOS DE SST'!Y236,'TABLA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</sheetData>
  <autoFilter ref="A5:AA236"/>
  <mergeCells count="131">
    <mergeCell ref="A169:A180"/>
    <mergeCell ref="B169:B180"/>
    <mergeCell ref="C169:C180"/>
    <mergeCell ref="E169:E180"/>
    <mergeCell ref="D169:D180"/>
    <mergeCell ref="F169:F180"/>
    <mergeCell ref="G169:G180"/>
    <mergeCell ref="H169:H180"/>
    <mergeCell ref="A133:A155"/>
    <mergeCell ref="H156:H168"/>
    <mergeCell ref="G156:G168"/>
    <mergeCell ref="F156:F168"/>
    <mergeCell ref="E156:E168"/>
    <mergeCell ref="C156:C168"/>
    <mergeCell ref="D156:D168"/>
    <mergeCell ref="B156:B168"/>
    <mergeCell ref="A156:A168"/>
    <mergeCell ref="B133:B155"/>
    <mergeCell ref="D133:D155"/>
    <mergeCell ref="E133:E155"/>
    <mergeCell ref="F133:F155"/>
    <mergeCell ref="G133:G155"/>
    <mergeCell ref="H133:H155"/>
    <mergeCell ref="C133:C155"/>
    <mergeCell ref="B82:B99"/>
    <mergeCell ref="C82:C99"/>
    <mergeCell ref="D82:D99"/>
    <mergeCell ref="E82:E99"/>
    <mergeCell ref="F82:F99"/>
    <mergeCell ref="G82:G99"/>
    <mergeCell ref="H82:H99"/>
    <mergeCell ref="A113:A132"/>
    <mergeCell ref="B113:B132"/>
    <mergeCell ref="C113:C132"/>
    <mergeCell ref="H113:H132"/>
    <mergeCell ref="G113:G132"/>
    <mergeCell ref="F113:F132"/>
    <mergeCell ref="E113:E132"/>
    <mergeCell ref="D113:D132"/>
    <mergeCell ref="D25:D43"/>
    <mergeCell ref="E25:E43"/>
    <mergeCell ref="F25:F43"/>
    <mergeCell ref="G25:G43"/>
    <mergeCell ref="H25:H43"/>
    <mergeCell ref="B63:B81"/>
    <mergeCell ref="C63:C81"/>
    <mergeCell ref="D63:D81"/>
    <mergeCell ref="E63:E81"/>
    <mergeCell ref="F63:F81"/>
    <mergeCell ref="G63:G81"/>
    <mergeCell ref="H63:H81"/>
    <mergeCell ref="B6:B24"/>
    <mergeCell ref="C6:C24"/>
    <mergeCell ref="D6:D24"/>
    <mergeCell ref="E6:E24"/>
    <mergeCell ref="H6:H24"/>
    <mergeCell ref="H4:H5"/>
    <mergeCell ref="I4:I5"/>
    <mergeCell ref="W4:W5"/>
    <mergeCell ref="A100:A112"/>
    <mergeCell ref="H100:H112"/>
    <mergeCell ref="B100:B112"/>
    <mergeCell ref="C100:C112"/>
    <mergeCell ref="D100:D112"/>
    <mergeCell ref="E100:E112"/>
    <mergeCell ref="F100:F112"/>
    <mergeCell ref="G100:G112"/>
    <mergeCell ref="F44:F62"/>
    <mergeCell ref="G44:G62"/>
    <mergeCell ref="A4:A5"/>
    <mergeCell ref="B4:C4"/>
    <mergeCell ref="D4:G4"/>
    <mergeCell ref="A25:A43"/>
    <mergeCell ref="B25:B43"/>
    <mergeCell ref="C25:C43"/>
    <mergeCell ref="A44:A62"/>
    <mergeCell ref="F6:F24"/>
    <mergeCell ref="G6:G24"/>
    <mergeCell ref="A82:A99"/>
    <mergeCell ref="A63:A81"/>
    <mergeCell ref="C1:Y1"/>
    <mergeCell ref="A1:B1"/>
    <mergeCell ref="B44:B62"/>
    <mergeCell ref="C44:C62"/>
    <mergeCell ref="D44:D62"/>
    <mergeCell ref="X4:X5"/>
    <mergeCell ref="H44:H62"/>
    <mergeCell ref="E44:E62"/>
    <mergeCell ref="B2:Z2"/>
    <mergeCell ref="B3:Z3"/>
    <mergeCell ref="J4:J5"/>
    <mergeCell ref="K4:K5"/>
    <mergeCell ref="Q4:Q5"/>
    <mergeCell ref="R4:U4"/>
    <mergeCell ref="V4:V5"/>
    <mergeCell ref="Y4:Y5"/>
    <mergeCell ref="L4:O4"/>
    <mergeCell ref="Z4:Z5"/>
    <mergeCell ref="A6:A24"/>
    <mergeCell ref="A181:A195"/>
    <mergeCell ref="B181:B195"/>
    <mergeCell ref="C181:C195"/>
    <mergeCell ref="D181:D195"/>
    <mergeCell ref="E181:E195"/>
    <mergeCell ref="F181:F195"/>
    <mergeCell ref="G181:G195"/>
    <mergeCell ref="H181:H195"/>
    <mergeCell ref="A196:A208"/>
    <mergeCell ref="B196:B208"/>
    <mergeCell ref="C196:C208"/>
    <mergeCell ref="D196:D208"/>
    <mergeCell ref="E196:E208"/>
    <mergeCell ref="F196:F208"/>
    <mergeCell ref="G196:G208"/>
    <mergeCell ref="H196:H208"/>
    <mergeCell ref="A222:A236"/>
    <mergeCell ref="B222:B236"/>
    <mergeCell ref="C222:C236"/>
    <mergeCell ref="D222:D236"/>
    <mergeCell ref="E222:E236"/>
    <mergeCell ref="F222:F236"/>
    <mergeCell ref="G222:G236"/>
    <mergeCell ref="H222:H236"/>
    <mergeCell ref="A209:A221"/>
    <mergeCell ref="B209:B221"/>
    <mergeCell ref="C209:C221"/>
    <mergeCell ref="D209:D221"/>
    <mergeCell ref="E209:E221"/>
    <mergeCell ref="F209:F221"/>
    <mergeCell ref="G209:G221"/>
    <mergeCell ref="H209:H221"/>
  </mergeCells>
  <printOptions horizontalCentered="1"/>
  <pageMargins left="0.9187007874015749" right="0.39370078740157483" top="0.39370078740157483" bottom="0.39370078740157483" header="0.31496062992125984" footer="0.31496062992125984"/>
  <pageSetup paperSize="9" scale="28" orientation="landscape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0" operator="equal" id="{8F976202-662A-4F09-A5B2-3CD68CF5CB9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8F764E5A-6F99-4FA2-BECB-23E1A481345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D45375C1-D2EF-4A8E-99BF-2CE2EEAE940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" operator="equal" id="{C07EF910-6713-4861-B7D8-689CFC36C2E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" operator="equal" id="{2376F09A-811B-4BF7-A1EB-2DDC1D8D0FB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L6:L180 L193 L196:L221 L234</xm:sqref>
        </x14:conditionalFormatting>
        <x14:conditionalFormatting xmlns:xm="http://schemas.microsoft.com/office/excel/2006/main">
          <x14:cfRule type="cellIs" priority="115" operator="equal" id="{A950C3E7-AB87-45AB-93E2-525761DE978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2DF859AE-67E0-4ABC-9974-B03CBBC096B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C5AD19E9-20AE-4B2E-83BB-5BD0067169D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" operator="equal" id="{CB75251F-64F4-42BC-A73B-A31878DB7C8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525C2692-A5EA-4A34-9EA0-1C68D1583E0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N6:N180 N192:N193 N196:N221 N233:N234</xm:sqref>
        </x14:conditionalFormatting>
        <x14:conditionalFormatting xmlns:xm="http://schemas.microsoft.com/office/excel/2006/main">
          <x14:cfRule type="cellIs" priority="307" operator="equal" id="{7C2ABE06-8A35-4E4B-BAED-B302B303A45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8" operator="equal" id="{8BFC958C-2BBF-4773-B212-83ACACC90A7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" operator="equal" id="{C0C6320B-B6E2-4623-82E1-9E4B9FA77C7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0" operator="equal" id="{24FA507F-636A-497E-A87B-78097700369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Q6:Q180 Q196:Q221 V196:V221 V7:V180 Y7:Y180 Y192:Y193 Y196:Y221 Y233:Y234</xm:sqref>
        </x14:conditionalFormatting>
        <x14:conditionalFormatting xmlns:xm="http://schemas.microsoft.com/office/excel/2006/main">
          <x14:cfRule type="cellIs" priority="391" operator="equal" id="{D6216CE5-A5A2-430F-82BC-E6C80364CC0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2" operator="equal" id="{C81BDEFA-B59F-43E0-B51E-A9498E3B06C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3" operator="equal" id="{73EC45FC-6D0F-4A50-BDDA-90074E2F7A1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4" operator="equal" id="{B303A958-A067-4C1C-8080-833E53A8304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S36</xm:sqref>
        </x14:conditionalFormatting>
        <x14:conditionalFormatting xmlns:xm="http://schemas.microsoft.com/office/excel/2006/main">
          <x14:cfRule type="cellIs" priority="83" operator="equal" id="{23388248-29D1-4609-827F-2E9E00E10C1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ED3C6BF1-84B1-4EC1-9CA1-3E8D8FDCE4B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" operator="equal" id="{9379C943-3BA8-445D-AF0E-DACACD87D2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4CB0D1BF-88E3-478E-B47D-17D7ADBA958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S55</xm:sqref>
        </x14:conditionalFormatting>
        <x14:conditionalFormatting xmlns:xm="http://schemas.microsoft.com/office/excel/2006/main">
          <x14:cfRule type="cellIs" priority="79" operator="equal" id="{6C0108E7-954A-4557-B9F8-69136AA2CA5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" operator="equal" id="{E9AD57E4-41A1-4BB0-834D-4E5FF719599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" operator="equal" id="{8BFC6B11-4A53-4ADC-8C32-15AE143AB77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D94A877F-32D9-4A00-9410-42FB281E91B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S74</xm:sqref>
        </x14:conditionalFormatting>
        <x14:conditionalFormatting xmlns:xm="http://schemas.microsoft.com/office/excel/2006/main">
          <x14:cfRule type="cellIs" priority="56" operator="equal" id="{E6B47EC6-883C-42A0-8D2B-BD37BEB0312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" operator="equal" id="{AC0AF9C8-B9D5-4273-97DA-08CAAD9506F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5CE99CF8-3692-4693-BD88-EBCD52387FD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BF4A2BF0-6ED8-4E45-950F-AB5F4168ACB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D861C6CC-901A-4DE7-9A61-EC5A4124183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L181:L192 L194:L195</xm:sqref>
        </x14:conditionalFormatting>
        <x14:conditionalFormatting xmlns:xm="http://schemas.microsoft.com/office/excel/2006/main">
          <x14:cfRule type="cellIs" priority="51" operator="equal" id="{B37396B3-2F08-43B5-BE47-DDDA4865B96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6A2DD42F-8D88-4CBA-9054-2B972155B01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644A218E-93C6-4F5D-8A07-14FC9103895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E20B2192-C7B9-42E5-B4B6-9FD488D5900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F2A6C53A-F1C4-4B1B-86E7-C1BB5654531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N181:N191 N194:N195</xm:sqref>
        </x14:conditionalFormatting>
        <x14:conditionalFormatting xmlns:xm="http://schemas.microsoft.com/office/excel/2006/main">
          <x14:cfRule type="cellIs" priority="61" operator="equal" id="{AADE9FD8-0FC6-47FE-B9BD-93CDF2F335C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" operator="equal" id="{1DDC7386-BCAF-4D70-8D6F-A3CE31646DD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ADA23B7D-4A2E-43FA-BE85-796FAF31D84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824B94F1-6005-40CD-ADEA-548C285C9C9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Y181:Y191 Q181:Q195 V181:V195 Y194:Y195</xm:sqref>
        </x14:conditionalFormatting>
        <x14:conditionalFormatting xmlns:xm="http://schemas.microsoft.com/office/excel/2006/main">
          <x14:cfRule type="cellIs" priority="9" operator="equal" id="{ABC71168-0F5C-46BF-AEC8-39216FC67C1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6A57B886-FE22-4739-A698-7F54B638432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969309EF-3012-4F78-A6E3-1FA30132A65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F9771DB2-61AB-4ADE-80DD-1D389AB3A65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D4EC05FE-41AD-4650-9ED1-9BB2CE975AA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N222:N232 N235:N236</xm:sqref>
        </x14:conditionalFormatting>
        <x14:conditionalFormatting xmlns:xm="http://schemas.microsoft.com/office/excel/2006/main">
          <x14:cfRule type="cellIs" priority="14" operator="equal" id="{B35F9F8F-3712-4DD0-A0B2-E6738E4B1D5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C0E88B75-FB81-44A0-8BA6-70A42B0D14F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F011C275-8838-428C-86B6-2B05FFC64F8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1C2751FF-8D1D-4A19-A3A6-21E767A522F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C057C193-5319-43FF-A886-415D58A8A5A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L222:L233 L235:L236</xm:sqref>
        </x14:conditionalFormatting>
        <x14:conditionalFormatting xmlns:xm="http://schemas.microsoft.com/office/excel/2006/main">
          <x14:cfRule type="cellIs" priority="19" operator="equal" id="{DC957B9B-6720-4A76-A6CB-6467933B1A6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45A07498-9C27-4024-B28D-56B9C1330B5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6C38B924-C31E-4950-8AE1-229E809E476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C2331E81-2FF6-462B-935E-ECFD0297449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Y222:Y232 Q222:Q236 V222:V236 Y235:Y236</xm:sqref>
        </x14:conditionalFormatting>
        <x14:conditionalFormatting xmlns:xm="http://schemas.microsoft.com/office/excel/2006/main">
          <x14:cfRule type="cellIs" priority="1" operator="equal" id="{BE446AA4-E470-4D93-BA9B-89859582FB1C}">
            <xm:f>'\Users\USER\Desktop\Escritorio\INGECON DE COLOMBIA\TRIPLE A SA ESP\AÑO 2023\IDENTIFICACION DE PELIGRO\MATRIZ RIESGOS SST 2023\[FORMATO MATRIZ RIESGOS SST.xlsx]MAPAS DE RIESGOS INHER Y RESID'!#REF!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EDB05522-E5C5-423F-B93A-4B1178DA6E0C}">
            <xm:f>'\Users\USER\Desktop\Escritorio\INGECON DE COLOMBIA\TRIPLE A SA ESP\AÑO 2023\IDENTIFICACION DE PELIGRO\MATRIZ RIESGOS SST 2023\[FORMATO MATRIZ RIESGOS SST.xlsx]MAPAS DE RIESGOS INHER Y RESID'!#REF!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A7DB0D0D-B28D-4CF3-9B4D-B55ADC2837ED}">
            <xm:f>'\Users\USER\Desktop\Escritorio\INGECON DE COLOMBIA\TRIPLE A SA ESP\AÑO 2023\IDENTIFICACION DE PELIGRO\MATRIZ RIESGOS SST 2023\[FORMATO MATRIZ RIESGOS SST.xlsx]MAPAS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557AA63B-D337-4DBD-96B6-C3D91C437E56}">
            <xm:f>'\Users\USER\Desktop\Escritorio\INGECON DE COLOMBIA\TRIPLE A SA ESP\AÑO 2023\IDENTIFICACION DE PELIGRO\MATRIZ RIESGOS SST 2023\[FORMATO MATRIZ RIESGOS SST.xlsx]MAPAS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</xm:sqref>
        </x14:conditionalFormatting>
        <x14:conditionalFormatting xmlns:xm="http://schemas.microsoft.com/office/excel/2006/main">
          <x14:cfRule type="cellIs" priority="5" operator="equal" id="{C323CF3E-1AEF-472F-8BDB-5392752516FC}">
            <xm:f>'\Users\USER\Desktop\Escritorio\INGECON DE COLOMBIA\TRIPLE A SA ESP\AÑO 2023\IDENTIFICACION DE PELIGRO\MATRIZ RIESGOS SST 2023\[FORMATO MATRIZ RIESGOS SST.xlsx]MAPAS DE RIESGOS INHER Y RESID'!#REF!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AF7C3893-2373-48FD-A553-2CF52089E704}">
            <xm:f>'\Users\USER\Desktop\Escritorio\INGECON DE COLOMBIA\TRIPLE A SA ESP\AÑO 2023\IDENTIFICACION DE PELIGRO\MATRIZ RIESGOS SST 2023\[FORMATO MATRIZ RIESGOS SST.xlsx]MAPAS DE RIESGOS INHER Y RESID'!#REF!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9BE35D04-2BC8-4246-821D-2B060473B7E9}">
            <xm:f>'\Users\USER\Desktop\Escritorio\INGECON DE COLOMBIA\TRIPLE A SA ESP\AÑO 2023\IDENTIFICACION DE PELIGRO\MATRIZ RIESGOS SST 2023\[FORMATO MATRIZ RIESGOS SST.xlsx]MAPAS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02E11A53-EBC2-4D3E-9849-5F1450EB958D}">
            <xm:f>'\Users\USER\Desktop\Escritorio\INGECON DE COLOMBIA\TRIPLE A SA ESP\AÑO 2023\IDENTIFICACION DE PELIGRO\MATRIZ RIESGOS SST 2023\[FORMATO MATRIZ RIESGOS SST.xlsx]MAPAS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'MAPAS DE RIESGOS INHER Y RESID'!$E$16:$E$18</xm:f>
          </x14:formula1>
          <xm:sqref>V7:V236</xm:sqref>
        </x14:dataValidation>
        <x14:dataValidation type="list" allowBlank="1" showInputMessage="1" showErrorMessage="1">
          <x14:formula1>
            <xm:f>'MAPAS DE RIESGOS INHER Y RESID'!$E$3:$E$7</xm:f>
          </x14:formula1>
          <xm:sqref>L6:L236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N6:N236</xm:sqref>
        </x14:dataValidation>
        <x14:dataValidation type="list" allowBlank="1" showInputMessage="1" showErrorMessage="1">
          <x14:formula1>
            <xm:f>'[9]MAPAS DE RIESGOS INHER Y RESID'!#REF!</xm:f>
          </x14:formula1>
          <xm:sqref>V6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0" zoomScaleNormal="50" workbookViewId="0">
      <pane ySplit="1" topLeftCell="A30" activePane="bottomLeft" state="frozen"/>
      <selection activeCell="BT21" sqref="BT21"/>
      <selection pane="bottomLeft" activeCell="A30" sqref="A30"/>
    </sheetView>
  </sheetViews>
  <sheetFormatPr baseColWidth="10" defaultColWidth="10.85546875" defaultRowHeight="19.5"/>
  <cols>
    <col min="1" max="1" width="41.42578125" style="3" customWidth="1"/>
    <col min="2" max="2" width="51.42578125" style="69" customWidth="1"/>
    <col min="3" max="3" width="56.28515625" style="4" customWidth="1"/>
    <col min="4" max="16384" width="10.85546875" style="2"/>
  </cols>
  <sheetData>
    <row r="1" spans="1:3" ht="38.1" customHeight="1">
      <c r="A1" s="1" t="s">
        <v>13</v>
      </c>
      <c r="B1" s="1" t="s">
        <v>14</v>
      </c>
      <c r="C1" s="1" t="s">
        <v>15</v>
      </c>
    </row>
    <row r="2" spans="1:3" ht="78">
      <c r="A2" s="68" t="s">
        <v>149</v>
      </c>
      <c r="B2" s="71" t="s">
        <v>150</v>
      </c>
      <c r="C2" s="71" t="s">
        <v>151</v>
      </c>
    </row>
    <row r="3" spans="1:3" ht="58.5">
      <c r="A3" s="68" t="s">
        <v>176</v>
      </c>
      <c r="B3" s="68" t="s">
        <v>177</v>
      </c>
      <c r="C3" s="68" t="s">
        <v>151</v>
      </c>
    </row>
    <row r="4" spans="1:3" ht="409.5">
      <c r="A4" s="68" t="s">
        <v>147</v>
      </c>
      <c r="B4" s="68" t="s">
        <v>148</v>
      </c>
      <c r="C4" s="68" t="s">
        <v>116</v>
      </c>
    </row>
    <row r="5" spans="1:3" ht="97.5">
      <c r="A5" s="68" t="s">
        <v>68</v>
      </c>
      <c r="B5" s="68" t="s">
        <v>69</v>
      </c>
      <c r="C5" s="68" t="s">
        <v>70</v>
      </c>
    </row>
    <row r="6" spans="1:3" ht="97.5">
      <c r="A6" s="68" t="s">
        <v>114</v>
      </c>
      <c r="B6" s="68" t="s">
        <v>115</v>
      </c>
      <c r="C6" s="68" t="s">
        <v>116</v>
      </c>
    </row>
    <row r="7" spans="1:3" ht="327.75" customHeight="1">
      <c r="A7" s="68" t="s">
        <v>152</v>
      </c>
      <c r="B7" s="68" t="s">
        <v>153</v>
      </c>
      <c r="C7" s="68" t="s">
        <v>116</v>
      </c>
    </row>
    <row r="8" spans="1:3" ht="97.5">
      <c r="A8" s="68" t="s">
        <v>178</v>
      </c>
      <c r="B8" s="68" t="s">
        <v>179</v>
      </c>
      <c r="C8" s="68" t="s">
        <v>43</v>
      </c>
    </row>
    <row r="9" spans="1:3" ht="97.5">
      <c r="A9" s="68" t="s">
        <v>180</v>
      </c>
      <c r="B9" s="68" t="s">
        <v>179</v>
      </c>
      <c r="C9" s="68" t="s">
        <v>43</v>
      </c>
    </row>
    <row r="10" spans="1:3" ht="136.5">
      <c r="A10" s="68" t="s">
        <v>48</v>
      </c>
      <c r="B10" s="68" t="s">
        <v>181</v>
      </c>
      <c r="C10" s="68" t="s">
        <v>43</v>
      </c>
    </row>
    <row r="11" spans="1:3" ht="117">
      <c r="A11" s="68" t="s">
        <v>167</v>
      </c>
      <c r="B11" s="68" t="s">
        <v>169</v>
      </c>
      <c r="C11" s="68" t="s">
        <v>168</v>
      </c>
    </row>
    <row r="12" spans="1:3" ht="97.5">
      <c r="A12" s="68" t="s">
        <v>41</v>
      </c>
      <c r="B12" s="68" t="s">
        <v>170</v>
      </c>
      <c r="C12" s="68" t="s">
        <v>43</v>
      </c>
    </row>
    <row r="13" spans="1:3" ht="97.5">
      <c r="A13" s="68" t="s">
        <v>50</v>
      </c>
      <c r="B13" s="68" t="s">
        <v>182</v>
      </c>
      <c r="C13" s="68" t="s">
        <v>43</v>
      </c>
    </row>
    <row r="14" spans="1:3" ht="39">
      <c r="A14" s="68" t="s">
        <v>135</v>
      </c>
      <c r="B14" s="68" t="s">
        <v>136</v>
      </c>
      <c r="C14" s="68" t="s">
        <v>137</v>
      </c>
    </row>
    <row r="15" spans="1:3" ht="78">
      <c r="A15" s="68" t="s">
        <v>154</v>
      </c>
      <c r="B15" s="68" t="s">
        <v>183</v>
      </c>
      <c r="C15" s="68" t="s">
        <v>155</v>
      </c>
    </row>
    <row r="16" spans="1:3" ht="39">
      <c r="A16" s="68" t="s">
        <v>138</v>
      </c>
      <c r="B16" s="68" t="s">
        <v>136</v>
      </c>
      <c r="C16" s="68" t="s">
        <v>137</v>
      </c>
    </row>
    <row r="17" spans="1:3" ht="97.5">
      <c r="A17" s="68" t="s">
        <v>184</v>
      </c>
      <c r="B17" s="68" t="s">
        <v>185</v>
      </c>
      <c r="C17" s="68" t="s">
        <v>137</v>
      </c>
    </row>
    <row r="18" spans="1:3" ht="117">
      <c r="A18" s="68" t="s">
        <v>186</v>
      </c>
      <c r="B18" s="68" t="s">
        <v>187</v>
      </c>
      <c r="C18" s="68" t="s">
        <v>137</v>
      </c>
    </row>
    <row r="19" spans="1:3" ht="58.5">
      <c r="A19" s="68" t="s">
        <v>188</v>
      </c>
      <c r="B19" s="68" t="s">
        <v>189</v>
      </c>
      <c r="C19" s="68" t="s">
        <v>190</v>
      </c>
    </row>
    <row r="20" spans="1:3" ht="39">
      <c r="A20" s="68" t="s">
        <v>191</v>
      </c>
      <c r="B20" s="68" t="s">
        <v>189</v>
      </c>
      <c r="C20" s="68" t="s">
        <v>155</v>
      </c>
    </row>
    <row r="21" spans="1:3" ht="78">
      <c r="A21" s="68" t="s">
        <v>117</v>
      </c>
      <c r="B21" s="68" t="s">
        <v>118</v>
      </c>
      <c r="C21" s="68" t="s">
        <v>119</v>
      </c>
    </row>
    <row r="22" spans="1:3" ht="78">
      <c r="A22" s="68" t="s">
        <v>120</v>
      </c>
      <c r="B22" s="68" t="s">
        <v>118</v>
      </c>
      <c r="C22" s="68" t="s">
        <v>119</v>
      </c>
    </row>
    <row r="23" spans="1:3" ht="58.5">
      <c r="A23" s="68" t="s">
        <v>53</v>
      </c>
      <c r="B23" s="68" t="s">
        <v>192</v>
      </c>
      <c r="C23" s="68" t="s">
        <v>55</v>
      </c>
    </row>
    <row r="24" spans="1:3" ht="214.5">
      <c r="A24" s="68" t="s">
        <v>193</v>
      </c>
      <c r="B24" s="68" t="s">
        <v>194</v>
      </c>
      <c r="C24" s="68" t="s">
        <v>195</v>
      </c>
    </row>
    <row r="25" spans="1:3" ht="136.5">
      <c r="A25" s="68" t="s">
        <v>196</v>
      </c>
      <c r="B25" s="68" t="s">
        <v>197</v>
      </c>
      <c r="C25" s="68" t="s">
        <v>198</v>
      </c>
    </row>
    <row r="26" spans="1:3" ht="97.5">
      <c r="A26" s="68" t="s">
        <v>157</v>
      </c>
      <c r="B26" s="68" t="s">
        <v>199</v>
      </c>
      <c r="C26" s="68" t="s">
        <v>58</v>
      </c>
    </row>
    <row r="27" spans="1:3" ht="370.5">
      <c r="A27" s="68" t="s">
        <v>63</v>
      </c>
      <c r="B27" s="68" t="s">
        <v>200</v>
      </c>
      <c r="C27" s="68" t="s">
        <v>65</v>
      </c>
    </row>
    <row r="28" spans="1:3" ht="156">
      <c r="A28" s="68" t="s">
        <v>59</v>
      </c>
      <c r="B28" s="68" t="s">
        <v>159</v>
      </c>
      <c r="C28" s="68" t="s">
        <v>61</v>
      </c>
    </row>
    <row r="29" spans="1:3" ht="195">
      <c r="A29" s="68" t="s">
        <v>201</v>
      </c>
      <c r="B29" s="68" t="s">
        <v>202</v>
      </c>
      <c r="C29" s="68" t="s">
        <v>203</v>
      </c>
    </row>
    <row r="30" spans="1:3" ht="97.5">
      <c r="A30" s="68" t="s">
        <v>160</v>
      </c>
      <c r="B30" s="68" t="s">
        <v>161</v>
      </c>
      <c r="C30" s="68" t="s">
        <v>162</v>
      </c>
    </row>
    <row r="31" spans="1:3" ht="173.1" customHeight="1">
      <c r="A31" s="68" t="s">
        <v>74</v>
      </c>
      <c r="B31" s="68" t="s">
        <v>75</v>
      </c>
      <c r="C31" s="68" t="s">
        <v>76</v>
      </c>
    </row>
    <row r="32" spans="1:3" ht="105" customHeight="1">
      <c r="A32" s="68" t="s">
        <v>79</v>
      </c>
      <c r="B32" s="68" t="s">
        <v>80</v>
      </c>
      <c r="C32" s="68" t="s">
        <v>76</v>
      </c>
    </row>
    <row r="33" spans="1:3" ht="195">
      <c r="A33" s="68" t="s">
        <v>140</v>
      </c>
      <c r="B33" s="68" t="s">
        <v>141</v>
      </c>
      <c r="C33" s="68" t="s">
        <v>109</v>
      </c>
    </row>
    <row r="34" spans="1:3" ht="136.5">
      <c r="A34" s="68" t="s">
        <v>107</v>
      </c>
      <c r="B34" s="68" t="s">
        <v>142</v>
      </c>
      <c r="C34" s="68" t="s">
        <v>109</v>
      </c>
    </row>
    <row r="35" spans="1:3" ht="97.5">
      <c r="A35" s="68" t="s">
        <v>110</v>
      </c>
      <c r="B35" s="68" t="s">
        <v>143</v>
      </c>
      <c r="C35" s="68" t="s">
        <v>109</v>
      </c>
    </row>
    <row r="36" spans="1:3" ht="273">
      <c r="A36" s="68" t="s">
        <v>204</v>
      </c>
      <c r="B36" s="68" t="s">
        <v>205</v>
      </c>
      <c r="C36" s="68" t="s">
        <v>83</v>
      </c>
    </row>
    <row r="37" spans="1:3" ht="409.5">
      <c r="A37" s="68" t="s">
        <v>85</v>
      </c>
      <c r="B37" s="68" t="s">
        <v>206</v>
      </c>
      <c r="C37" s="68" t="s">
        <v>83</v>
      </c>
    </row>
    <row r="38" spans="1:3" ht="156">
      <c r="A38" s="68" t="s">
        <v>207</v>
      </c>
      <c r="B38" s="68" t="s">
        <v>208</v>
      </c>
      <c r="C38" s="68" t="s">
        <v>83</v>
      </c>
    </row>
    <row r="39" spans="1:3" ht="273">
      <c r="A39" s="68" t="s">
        <v>209</v>
      </c>
      <c r="B39" s="68" t="s">
        <v>210</v>
      </c>
      <c r="C39" s="68" t="s">
        <v>83</v>
      </c>
    </row>
    <row r="40" spans="1:3" ht="156">
      <c r="A40" s="68" t="s">
        <v>81</v>
      </c>
      <c r="B40" s="68" t="s">
        <v>211</v>
      </c>
      <c r="C40" s="68" t="s">
        <v>83</v>
      </c>
    </row>
    <row r="41" spans="1:3" ht="156">
      <c r="A41" s="68" t="s">
        <v>212</v>
      </c>
      <c r="B41" s="68" t="s">
        <v>213</v>
      </c>
      <c r="C41" s="68" t="s">
        <v>83</v>
      </c>
    </row>
    <row r="42" spans="1:3" ht="409.5">
      <c r="A42" s="68" t="s">
        <v>99</v>
      </c>
      <c r="B42" s="68" t="s">
        <v>113</v>
      </c>
      <c r="C42" s="68" t="s">
        <v>101</v>
      </c>
    </row>
    <row r="43" spans="1:3" ht="136.5">
      <c r="A43" s="68" t="s">
        <v>87</v>
      </c>
      <c r="B43" s="68" t="s">
        <v>214</v>
      </c>
      <c r="C43" s="68" t="s">
        <v>88</v>
      </c>
    </row>
    <row r="44" spans="1:3" ht="88.5" customHeight="1">
      <c r="A44" s="68" t="s">
        <v>215</v>
      </c>
      <c r="B44" s="68" t="s">
        <v>216</v>
      </c>
      <c r="C44" s="68" t="s">
        <v>217</v>
      </c>
    </row>
    <row r="45" spans="1:3" ht="78">
      <c r="A45" s="68" t="s">
        <v>218</v>
      </c>
      <c r="B45" s="68" t="s">
        <v>219</v>
      </c>
      <c r="C45" s="68" t="s">
        <v>220</v>
      </c>
    </row>
    <row r="46" spans="1:3" ht="175.5">
      <c r="A46" s="68" t="s">
        <v>221</v>
      </c>
      <c r="B46" s="68" t="s">
        <v>222</v>
      </c>
      <c r="C46" s="68" t="s">
        <v>223</v>
      </c>
    </row>
    <row r="47" spans="1:3" ht="78">
      <c r="A47" s="68" t="s">
        <v>89</v>
      </c>
      <c r="B47" s="68" t="s">
        <v>224</v>
      </c>
      <c r="C47" s="68" t="s">
        <v>91</v>
      </c>
    </row>
    <row r="48" spans="1:3" ht="78">
      <c r="A48" s="68" t="s">
        <v>163</v>
      </c>
      <c r="B48" s="68" t="s">
        <v>225</v>
      </c>
      <c r="C48" s="68" t="s">
        <v>91</v>
      </c>
    </row>
    <row r="49" spans="1:3" ht="97.5">
      <c r="A49" s="68" t="s">
        <v>226</v>
      </c>
      <c r="B49" s="68" t="s">
        <v>227</v>
      </c>
      <c r="C49" s="82" t="s">
        <v>228</v>
      </c>
    </row>
    <row r="50" spans="1:3" ht="156">
      <c r="A50" s="68" t="s">
        <v>93</v>
      </c>
      <c r="B50" s="68" t="s">
        <v>127</v>
      </c>
      <c r="C50" s="68" t="s">
        <v>95</v>
      </c>
    </row>
    <row r="51" spans="1:3" ht="39">
      <c r="A51" s="68" t="s">
        <v>229</v>
      </c>
      <c r="B51" s="68" t="s">
        <v>230</v>
      </c>
      <c r="C51" s="68" t="s">
        <v>231</v>
      </c>
    </row>
    <row r="52" spans="1:3" ht="175.5">
      <c r="A52" s="68" t="s">
        <v>232</v>
      </c>
      <c r="B52" s="68" t="s">
        <v>233</v>
      </c>
      <c r="C52" s="68" t="s">
        <v>234</v>
      </c>
    </row>
    <row r="53" spans="1:3" ht="156">
      <c r="A53" s="68" t="s">
        <v>235</v>
      </c>
      <c r="B53" s="68" t="s">
        <v>236</v>
      </c>
      <c r="C53" s="68" t="s">
        <v>237</v>
      </c>
    </row>
    <row r="54" spans="1:3" ht="175.5">
      <c r="A54" s="68" t="s">
        <v>96</v>
      </c>
      <c r="B54" s="68" t="s">
        <v>171</v>
      </c>
      <c r="C54" s="68" t="s">
        <v>98</v>
      </c>
    </row>
    <row r="55" spans="1:3" ht="58.5">
      <c r="A55" s="68" t="s">
        <v>129</v>
      </c>
      <c r="B55" s="68" t="s">
        <v>130</v>
      </c>
      <c r="C55" s="68" t="s">
        <v>131</v>
      </c>
    </row>
    <row r="56" spans="1:3" ht="58.5">
      <c r="A56" s="68" t="s">
        <v>165</v>
      </c>
      <c r="B56" s="68" t="s">
        <v>166</v>
      </c>
      <c r="C56" s="68" t="s">
        <v>131</v>
      </c>
    </row>
    <row r="57" spans="1:3" ht="214.5">
      <c r="A57" s="68" t="s">
        <v>132</v>
      </c>
      <c r="B57" s="68" t="s">
        <v>172</v>
      </c>
      <c r="C57" s="68" t="s">
        <v>134</v>
      </c>
    </row>
    <row r="58" spans="1:3" ht="58.5">
      <c r="A58" s="68" t="s">
        <v>238</v>
      </c>
      <c r="B58" s="68" t="s">
        <v>239</v>
      </c>
      <c r="C58" s="68" t="s">
        <v>240</v>
      </c>
    </row>
    <row r="59" spans="1:3" ht="370.5">
      <c r="A59" s="68" t="s">
        <v>123</v>
      </c>
      <c r="B59" s="68" t="s">
        <v>241</v>
      </c>
      <c r="C59" s="68" t="s">
        <v>104</v>
      </c>
    </row>
    <row r="60" spans="1:3" ht="390">
      <c r="A60" s="68" t="s">
        <v>125</v>
      </c>
      <c r="B60" s="68" t="s">
        <v>242</v>
      </c>
      <c r="C60" s="68" t="s">
        <v>104</v>
      </c>
    </row>
    <row r="61" spans="1:3" ht="253.5">
      <c r="A61" s="68" t="s">
        <v>102</v>
      </c>
      <c r="B61" s="68" t="s">
        <v>243</v>
      </c>
      <c r="C61" s="68" t="s">
        <v>104</v>
      </c>
    </row>
    <row r="62" spans="1:3" ht="195">
      <c r="A62" s="68" t="s">
        <v>128</v>
      </c>
      <c r="B62" s="68" t="s">
        <v>244</v>
      </c>
      <c r="C62" s="68" t="s">
        <v>104</v>
      </c>
    </row>
    <row r="63" spans="1:3" ht="39">
      <c r="A63" s="68" t="s">
        <v>245</v>
      </c>
      <c r="B63" s="68" t="s">
        <v>246</v>
      </c>
      <c r="C63" s="82" t="s">
        <v>155</v>
      </c>
    </row>
    <row r="64" spans="1:3" ht="156">
      <c r="A64" s="68" t="s">
        <v>247</v>
      </c>
      <c r="B64" s="68" t="s">
        <v>248</v>
      </c>
      <c r="C64" s="68" t="s">
        <v>249</v>
      </c>
    </row>
    <row r="65" ht="137.1" customHeight="1"/>
  </sheetData>
  <autoFilter ref="A1:C6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7" zoomScale="110" zoomScaleNormal="110" workbookViewId="0">
      <selection activeCell="A11" sqref="A11"/>
    </sheetView>
  </sheetViews>
  <sheetFormatPr baseColWidth="10" defaultColWidth="10.85546875" defaultRowHeight="11.25"/>
  <cols>
    <col min="1" max="1" width="21.28515625" style="5" customWidth="1"/>
    <col min="2" max="2" width="43.42578125" style="5" customWidth="1"/>
    <col min="3" max="3" width="4.85546875" style="5" customWidth="1"/>
    <col min="4" max="4" width="19.42578125" style="5" customWidth="1"/>
    <col min="5" max="5" width="13" style="5" customWidth="1"/>
    <col min="6" max="16384" width="10.85546875" style="5"/>
  </cols>
  <sheetData>
    <row r="1" spans="1:2" ht="21" customHeight="1">
      <c r="A1" s="150" t="s">
        <v>32</v>
      </c>
      <c r="B1" s="150"/>
    </row>
    <row r="2" spans="1:2" ht="57" customHeight="1">
      <c r="A2" s="45" t="s">
        <v>250</v>
      </c>
      <c r="B2" s="6" t="s">
        <v>251</v>
      </c>
    </row>
    <row r="3" spans="1:2" ht="51.95" customHeight="1">
      <c r="A3" s="7" t="s">
        <v>252</v>
      </c>
      <c r="B3" s="6" t="s">
        <v>253</v>
      </c>
    </row>
    <row r="4" spans="1:2" ht="56.1" customHeight="1">
      <c r="A4" s="8" t="s">
        <v>254</v>
      </c>
      <c r="B4" s="6" t="s">
        <v>255</v>
      </c>
    </row>
    <row r="5" spans="1:2" ht="53.1" customHeight="1">
      <c r="A5" s="46" t="s">
        <v>256</v>
      </c>
      <c r="B5" s="6" t="s">
        <v>257</v>
      </c>
    </row>
    <row r="6" spans="1:2" ht="63.95" customHeight="1">
      <c r="A6" s="9" t="s">
        <v>258</v>
      </c>
      <c r="B6" s="6" t="s">
        <v>259</v>
      </c>
    </row>
    <row r="8" spans="1:2" ht="30" customHeight="1">
      <c r="A8" s="148" t="s">
        <v>260</v>
      </c>
      <c r="B8" s="149"/>
    </row>
    <row r="9" spans="1:2" ht="41.1" customHeight="1">
      <c r="A9" s="47" t="s">
        <v>261</v>
      </c>
      <c r="B9" s="10" t="s">
        <v>262</v>
      </c>
    </row>
    <row r="10" spans="1:2" ht="45" customHeight="1">
      <c r="A10" s="7" t="s">
        <v>263</v>
      </c>
      <c r="B10" s="10" t="s">
        <v>264</v>
      </c>
    </row>
    <row r="11" spans="1:2" ht="50.1" customHeight="1">
      <c r="A11" s="11" t="s">
        <v>265</v>
      </c>
      <c r="B11" s="10" t="s">
        <v>266</v>
      </c>
    </row>
    <row r="12" spans="1:2" ht="45" customHeight="1">
      <c r="A12" s="48" t="s">
        <v>267</v>
      </c>
      <c r="B12" s="10" t="s">
        <v>268</v>
      </c>
    </row>
    <row r="13" spans="1:2" ht="54.95" customHeight="1">
      <c r="A13" s="12" t="s">
        <v>269</v>
      </c>
      <c r="B13" s="10" t="s">
        <v>270</v>
      </c>
    </row>
    <row r="15" spans="1:2" ht="330" customHeight="1"/>
    <row r="17" spans="1:2" ht="27.95" customHeight="1">
      <c r="A17" s="151" t="s">
        <v>271</v>
      </c>
      <c r="B17" s="152"/>
    </row>
    <row r="18" spans="1:2" ht="51.95" customHeight="1">
      <c r="A18" s="54" t="s">
        <v>272</v>
      </c>
      <c r="B18" s="55" t="s">
        <v>273</v>
      </c>
    </row>
    <row r="19" spans="1:2" ht="48" customHeight="1">
      <c r="A19" s="13" t="s">
        <v>274</v>
      </c>
      <c r="B19" s="55" t="s">
        <v>275</v>
      </c>
    </row>
    <row r="20" spans="1:2" ht="42.95" customHeight="1">
      <c r="A20" s="14" t="s">
        <v>276</v>
      </c>
      <c r="B20" s="55" t="s">
        <v>277</v>
      </c>
    </row>
    <row r="24" spans="1:2" ht="26.1" customHeight="1">
      <c r="A24" s="49" t="s">
        <v>22</v>
      </c>
      <c r="B24" s="52" t="s">
        <v>23</v>
      </c>
    </row>
    <row r="25" spans="1:2" ht="60" customHeight="1">
      <c r="A25" s="56" t="s">
        <v>278</v>
      </c>
      <c r="B25" s="57" t="s">
        <v>279</v>
      </c>
    </row>
    <row r="26" spans="1:2" ht="60" customHeight="1">
      <c r="A26" s="50" t="s">
        <v>280</v>
      </c>
      <c r="B26" s="53" t="s">
        <v>281</v>
      </c>
    </row>
    <row r="27" spans="1:2" ht="60" customHeight="1">
      <c r="A27" s="58" t="s">
        <v>282</v>
      </c>
      <c r="B27" s="59" t="s">
        <v>283</v>
      </c>
    </row>
    <row r="28" spans="1:2" ht="60" customHeight="1">
      <c r="A28" s="15" t="s">
        <v>284</v>
      </c>
      <c r="B28" s="51" t="s">
        <v>285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opLeftCell="B11" zoomScale="90" zoomScaleNormal="90" workbookViewId="0">
      <selection activeCell="I18" sqref="I18"/>
    </sheetView>
  </sheetViews>
  <sheetFormatPr baseColWidth="10" defaultColWidth="10.85546875" defaultRowHeight="14.25"/>
  <cols>
    <col min="1" max="3" width="2.7109375" style="26" customWidth="1"/>
    <col min="4" max="4" width="6.42578125" style="26" customWidth="1"/>
    <col min="5" max="5" width="13.7109375" style="26" customWidth="1"/>
    <col min="6" max="6" width="6.7109375" style="26" customWidth="1"/>
    <col min="7" max="7" width="15.140625" style="26" customWidth="1"/>
    <col min="8" max="11" width="13.85546875" style="26" customWidth="1"/>
    <col min="12" max="12" width="2.7109375" style="26" customWidth="1"/>
    <col min="13" max="13" width="13.85546875" style="26" customWidth="1"/>
    <col min="14" max="14" width="10.85546875" style="26"/>
    <col min="15" max="15" width="15" style="26" bestFit="1" customWidth="1"/>
    <col min="16" max="16384" width="10.85546875" style="26"/>
  </cols>
  <sheetData>
    <row r="1" spans="1:16" ht="33.950000000000003" customHeight="1">
      <c r="A1" s="25"/>
      <c r="B1" s="25"/>
      <c r="C1" s="25"/>
      <c r="D1" s="25"/>
      <c r="E1" s="25"/>
      <c r="F1" s="25"/>
      <c r="G1" s="158" t="s">
        <v>286</v>
      </c>
      <c r="H1" s="158"/>
      <c r="I1" s="158"/>
      <c r="J1" s="158"/>
      <c r="K1" s="158"/>
      <c r="L1" s="25"/>
      <c r="M1" s="25"/>
      <c r="O1" s="160" t="s">
        <v>15</v>
      </c>
      <c r="P1" s="160"/>
    </row>
    <row r="2" spans="1:16" ht="15">
      <c r="A2" s="27"/>
      <c r="B2" s="25"/>
      <c r="C2" s="25"/>
      <c r="D2" s="25"/>
      <c r="E2" s="27"/>
      <c r="F2" s="27"/>
      <c r="G2" s="25"/>
      <c r="H2" s="25"/>
      <c r="I2" s="25"/>
      <c r="J2" s="25"/>
      <c r="K2" s="25"/>
      <c r="L2" s="25"/>
      <c r="M2" s="25"/>
    </row>
    <row r="3" spans="1:16" ht="50.1" customHeight="1">
      <c r="A3" s="154"/>
      <c r="B3" s="28"/>
      <c r="C3" s="25"/>
      <c r="D3" s="156" t="s">
        <v>32</v>
      </c>
      <c r="E3" s="29" t="s">
        <v>287</v>
      </c>
      <c r="F3" s="30">
        <v>5</v>
      </c>
      <c r="G3" s="31">
        <f>+$F3*G$8</f>
        <v>10</v>
      </c>
      <c r="H3" s="32">
        <f t="shared" ref="H3:K6" si="0">+$F3*H$8</f>
        <v>20</v>
      </c>
      <c r="I3" s="33">
        <f t="shared" si="0"/>
        <v>80</v>
      </c>
      <c r="J3" s="34">
        <f t="shared" si="0"/>
        <v>1280</v>
      </c>
      <c r="K3" s="34">
        <f t="shared" si="0"/>
        <v>327680</v>
      </c>
      <c r="L3" s="25"/>
      <c r="M3" s="60" t="s">
        <v>288</v>
      </c>
      <c r="O3" s="65" t="s">
        <v>174</v>
      </c>
      <c r="P3" s="66">
        <v>2</v>
      </c>
    </row>
    <row r="4" spans="1:16" ht="50.1" customHeight="1">
      <c r="A4" s="154"/>
      <c r="B4" s="28"/>
      <c r="C4" s="25"/>
      <c r="D4" s="156"/>
      <c r="E4" s="29" t="s">
        <v>145</v>
      </c>
      <c r="F4" s="30">
        <v>4</v>
      </c>
      <c r="G4" s="31">
        <f>+$F4*G$8</f>
        <v>8</v>
      </c>
      <c r="H4" s="32">
        <f t="shared" si="0"/>
        <v>16</v>
      </c>
      <c r="I4" s="33">
        <f t="shared" si="0"/>
        <v>64</v>
      </c>
      <c r="J4" s="33">
        <f t="shared" si="0"/>
        <v>1024</v>
      </c>
      <c r="K4" s="34">
        <f t="shared" si="0"/>
        <v>262144</v>
      </c>
      <c r="L4" s="25"/>
      <c r="M4" s="61" t="s">
        <v>282</v>
      </c>
      <c r="O4" s="65" t="s">
        <v>45</v>
      </c>
      <c r="P4" s="66">
        <v>4</v>
      </c>
    </row>
    <row r="5" spans="1:16" ht="50.1" customHeight="1">
      <c r="A5" s="154"/>
      <c r="B5" s="28"/>
      <c r="C5" s="29"/>
      <c r="D5" s="156"/>
      <c r="E5" s="29" t="s">
        <v>78</v>
      </c>
      <c r="F5" s="30">
        <v>3</v>
      </c>
      <c r="G5" s="31">
        <f>+$F5*G$8</f>
        <v>6</v>
      </c>
      <c r="H5" s="32">
        <f t="shared" si="0"/>
        <v>12</v>
      </c>
      <c r="I5" s="32">
        <f t="shared" si="0"/>
        <v>48</v>
      </c>
      <c r="J5" s="33">
        <f t="shared" si="0"/>
        <v>768</v>
      </c>
      <c r="K5" s="34">
        <f t="shared" si="0"/>
        <v>196608</v>
      </c>
      <c r="L5" s="25"/>
      <c r="M5" s="62" t="s">
        <v>280</v>
      </c>
      <c r="O5" s="65" t="s">
        <v>86</v>
      </c>
      <c r="P5" s="66">
        <v>16</v>
      </c>
    </row>
    <row r="6" spans="1:16" ht="50.1" customHeight="1">
      <c r="A6" s="154"/>
      <c r="B6" s="28"/>
      <c r="C6" s="25"/>
      <c r="D6" s="156"/>
      <c r="E6" s="29" t="s">
        <v>44</v>
      </c>
      <c r="F6" s="30">
        <v>2</v>
      </c>
      <c r="G6" s="31">
        <f>+$F6*G$8</f>
        <v>4</v>
      </c>
      <c r="H6" s="31">
        <f t="shared" si="0"/>
        <v>8</v>
      </c>
      <c r="I6" s="32">
        <f t="shared" si="0"/>
        <v>32</v>
      </c>
      <c r="J6" s="33">
        <f t="shared" si="0"/>
        <v>512</v>
      </c>
      <c r="K6" s="34">
        <f t="shared" si="0"/>
        <v>131072</v>
      </c>
      <c r="L6" s="25"/>
      <c r="M6" s="63" t="s">
        <v>278</v>
      </c>
      <c r="O6" s="65" t="s">
        <v>146</v>
      </c>
      <c r="P6" s="66">
        <v>256</v>
      </c>
    </row>
    <row r="7" spans="1:16" ht="50.1" customHeight="1">
      <c r="A7" s="154"/>
      <c r="B7" s="28"/>
      <c r="C7" s="29"/>
      <c r="D7" s="156"/>
      <c r="E7" s="29" t="s">
        <v>173</v>
      </c>
      <c r="F7" s="30">
        <v>1</v>
      </c>
      <c r="G7" s="31">
        <f>+$F7*G$8</f>
        <v>2</v>
      </c>
      <c r="H7" s="31">
        <f>+$F7*H$8</f>
        <v>4</v>
      </c>
      <c r="I7" s="32">
        <f>+$F7*I$8</f>
        <v>16</v>
      </c>
      <c r="J7" s="33">
        <f>+$F7*J$8</f>
        <v>256</v>
      </c>
      <c r="K7" s="34">
        <f>+$F7*K$8</f>
        <v>65536</v>
      </c>
      <c r="L7" s="25"/>
      <c r="M7" s="25"/>
      <c r="O7" s="65" t="s">
        <v>289</v>
      </c>
      <c r="P7" s="66">
        <v>65536</v>
      </c>
    </row>
    <row r="8" spans="1:16" ht="27" customHeight="1">
      <c r="A8" s="25"/>
      <c r="B8" s="25"/>
      <c r="C8" s="25"/>
      <c r="D8" s="25"/>
      <c r="E8" s="25"/>
      <c r="F8" s="25"/>
      <c r="G8" s="35">
        <v>2</v>
      </c>
      <c r="H8" s="35">
        <v>4</v>
      </c>
      <c r="I8" s="35">
        <v>16</v>
      </c>
      <c r="J8" s="35">
        <v>256</v>
      </c>
      <c r="K8" s="35">
        <v>65536</v>
      </c>
      <c r="L8" s="25"/>
      <c r="M8" s="25"/>
    </row>
    <row r="9" spans="1:16" ht="27" customHeight="1">
      <c r="A9" s="25"/>
      <c r="B9" s="25"/>
      <c r="C9" s="25"/>
      <c r="D9" s="25"/>
      <c r="E9" s="25"/>
      <c r="F9" s="25"/>
      <c r="G9" s="64" t="s">
        <v>174</v>
      </c>
      <c r="H9" s="64" t="s">
        <v>45</v>
      </c>
      <c r="I9" s="64" t="s">
        <v>86</v>
      </c>
      <c r="J9" s="64" t="s">
        <v>146</v>
      </c>
      <c r="K9" s="64" t="s">
        <v>289</v>
      </c>
      <c r="L9" s="25"/>
      <c r="M9" s="25"/>
    </row>
    <row r="10" spans="1:16" ht="26.1" customHeight="1">
      <c r="A10" s="25"/>
      <c r="B10" s="25"/>
      <c r="C10" s="25"/>
      <c r="D10" s="25"/>
      <c r="E10" s="25"/>
      <c r="F10" s="25"/>
      <c r="G10" s="155" t="s">
        <v>15</v>
      </c>
      <c r="H10" s="155"/>
      <c r="I10" s="155"/>
      <c r="J10" s="155"/>
      <c r="K10" s="155"/>
      <c r="L10" s="25"/>
      <c r="M10" s="25"/>
    </row>
    <row r="11" spans="1:16" ht="15">
      <c r="A11" s="25"/>
      <c r="B11" s="25"/>
      <c r="C11" s="25"/>
      <c r="D11" s="25"/>
      <c r="E11" s="25"/>
      <c r="F11" s="25"/>
      <c r="G11" s="157"/>
      <c r="H11" s="157"/>
      <c r="I11" s="157"/>
      <c r="J11" s="157"/>
      <c r="K11" s="157"/>
      <c r="L11" s="25"/>
      <c r="M11" s="25"/>
    </row>
    <row r="12" spans="1:16" ht="15">
      <c r="A12" s="25"/>
      <c r="B12" s="25"/>
      <c r="C12" s="25"/>
      <c r="D12" s="25"/>
      <c r="E12" s="25"/>
      <c r="F12" s="25"/>
      <c r="G12" s="36"/>
      <c r="H12" s="36"/>
      <c r="I12" s="36"/>
      <c r="J12" s="36"/>
      <c r="K12" s="36"/>
      <c r="L12" s="25"/>
      <c r="M12" s="25"/>
    </row>
    <row r="13" spans="1:16" ht="15">
      <c r="A13" s="25"/>
      <c r="B13" s="25"/>
      <c r="C13" s="25"/>
      <c r="D13" s="25"/>
      <c r="E13" s="25"/>
      <c r="F13" s="25"/>
      <c r="G13" s="37"/>
      <c r="H13" s="37"/>
      <c r="I13" s="37"/>
      <c r="J13" s="37"/>
      <c r="K13" s="37"/>
      <c r="L13" s="25"/>
      <c r="M13" s="25"/>
    </row>
    <row r="14" spans="1:16" ht="33.950000000000003" customHeight="1">
      <c r="A14" s="25"/>
      <c r="B14" s="25"/>
      <c r="C14" s="25"/>
      <c r="D14" s="25"/>
      <c r="E14" s="25"/>
      <c r="F14" s="25"/>
      <c r="G14" s="158" t="s">
        <v>290</v>
      </c>
      <c r="H14" s="158"/>
      <c r="I14" s="158"/>
      <c r="J14" s="158"/>
      <c r="K14" s="158"/>
      <c r="L14" s="25"/>
      <c r="M14" s="25"/>
    </row>
    <row r="15" spans="1:16" ht="15">
      <c r="A15" s="153"/>
      <c r="B15" s="38"/>
      <c r="C15" s="154"/>
      <c r="D15" s="154"/>
      <c r="E15" s="154"/>
      <c r="F15" s="39"/>
      <c r="G15" s="40"/>
      <c r="H15" s="40"/>
      <c r="I15" s="40"/>
      <c r="J15" s="40"/>
      <c r="K15" s="25"/>
      <c r="L15" s="25"/>
      <c r="M15" s="25"/>
    </row>
    <row r="16" spans="1:16" ht="50.1" customHeight="1">
      <c r="A16" s="153"/>
      <c r="B16" s="28"/>
      <c r="C16" s="41"/>
      <c r="D16" s="159" t="s">
        <v>271</v>
      </c>
      <c r="E16" s="67" t="s">
        <v>67</v>
      </c>
      <c r="F16" s="42">
        <v>0.15</v>
      </c>
      <c r="G16" s="43">
        <f t="shared" ref="G16:J18" si="1">G$19-$F16*G$19</f>
        <v>8.5</v>
      </c>
      <c r="H16" s="32">
        <f t="shared" si="1"/>
        <v>40.799999999999997</v>
      </c>
      <c r="I16" s="33">
        <f t="shared" si="1"/>
        <v>870.4</v>
      </c>
      <c r="J16" s="34">
        <f t="shared" si="1"/>
        <v>278528</v>
      </c>
      <c r="K16" s="25"/>
      <c r="L16" s="25"/>
      <c r="M16" s="34" t="s">
        <v>288</v>
      </c>
    </row>
    <row r="17" spans="1:13" ht="50.1" customHeight="1">
      <c r="A17" s="153"/>
      <c r="B17" s="28"/>
      <c r="C17" s="41"/>
      <c r="D17" s="159"/>
      <c r="E17" s="67" t="s">
        <v>78</v>
      </c>
      <c r="F17" s="42">
        <v>0.4</v>
      </c>
      <c r="G17" s="43">
        <f t="shared" si="1"/>
        <v>6</v>
      </c>
      <c r="H17" s="32">
        <f t="shared" si="1"/>
        <v>28.799999999999997</v>
      </c>
      <c r="I17" s="33">
        <f t="shared" si="1"/>
        <v>614.4</v>
      </c>
      <c r="J17" s="33">
        <f t="shared" si="1"/>
        <v>196608</v>
      </c>
      <c r="K17" s="25"/>
      <c r="L17" s="25"/>
      <c r="M17" s="33" t="s">
        <v>282</v>
      </c>
    </row>
    <row r="18" spans="1:13" ht="50.1" customHeight="1">
      <c r="A18" s="153"/>
      <c r="B18" s="28"/>
      <c r="C18" s="41"/>
      <c r="D18" s="159"/>
      <c r="E18" s="67" t="s">
        <v>47</v>
      </c>
      <c r="F18" s="42">
        <v>0.9</v>
      </c>
      <c r="G18" s="43">
        <f t="shared" si="1"/>
        <v>1</v>
      </c>
      <c r="H18" s="43">
        <f t="shared" si="1"/>
        <v>4.7999999999999972</v>
      </c>
      <c r="I18" s="32">
        <f t="shared" si="1"/>
        <v>102.39999999999998</v>
      </c>
      <c r="J18" s="33">
        <f t="shared" si="1"/>
        <v>32768</v>
      </c>
      <c r="K18" s="25"/>
      <c r="L18" s="25"/>
      <c r="M18" s="32" t="s">
        <v>280</v>
      </c>
    </row>
    <row r="19" spans="1:13" ht="30" customHeight="1">
      <c r="A19" s="25"/>
      <c r="B19" s="25"/>
      <c r="C19" s="25"/>
      <c r="D19" s="25"/>
      <c r="E19" s="25"/>
      <c r="F19" s="42"/>
      <c r="G19" s="44">
        <v>10</v>
      </c>
      <c r="H19" s="44">
        <v>48</v>
      </c>
      <c r="I19" s="44">
        <v>1024</v>
      </c>
      <c r="J19" s="44">
        <v>327680</v>
      </c>
      <c r="K19" s="25"/>
      <c r="L19" s="25"/>
      <c r="M19" s="31" t="s">
        <v>278</v>
      </c>
    </row>
    <row r="20" spans="1:13" ht="26.25" customHeight="1">
      <c r="A20" s="25"/>
      <c r="B20" s="25"/>
      <c r="C20" s="25"/>
      <c r="D20" s="25"/>
      <c r="E20" s="25"/>
      <c r="F20" s="42"/>
      <c r="G20" s="67" t="s">
        <v>291</v>
      </c>
      <c r="H20" s="67" t="s">
        <v>280</v>
      </c>
      <c r="I20" s="67" t="s">
        <v>292</v>
      </c>
      <c r="J20" s="67" t="s">
        <v>284</v>
      </c>
      <c r="K20" s="25"/>
      <c r="L20" s="25"/>
      <c r="M20" s="25"/>
    </row>
    <row r="21" spans="1:13" ht="26.1" customHeight="1">
      <c r="A21" s="25"/>
      <c r="B21" s="25"/>
      <c r="C21" s="25"/>
      <c r="D21" s="25"/>
      <c r="E21" s="25"/>
      <c r="F21" s="42"/>
      <c r="G21" s="155" t="s">
        <v>293</v>
      </c>
      <c r="H21" s="155"/>
      <c r="I21" s="155"/>
      <c r="J21" s="155"/>
      <c r="K21" s="25"/>
      <c r="L21" s="25"/>
      <c r="M21" s="25"/>
    </row>
    <row r="22" spans="1:13" ht="15">
      <c r="A22" s="25"/>
      <c r="B22" s="25"/>
      <c r="C22" s="25"/>
      <c r="D22" s="25"/>
      <c r="E22" s="25"/>
      <c r="F22" s="42"/>
      <c r="G22" s="157"/>
      <c r="H22" s="157"/>
      <c r="I22" s="157"/>
      <c r="J22" s="157"/>
      <c r="K22" s="25"/>
      <c r="L22" s="25"/>
      <c r="M22" s="25"/>
    </row>
    <row r="23" spans="1:13" ht="15">
      <c r="A23" s="25"/>
      <c r="B23" s="25"/>
      <c r="C23" s="25"/>
      <c r="D23" s="25"/>
      <c r="E23" s="25"/>
      <c r="F23" s="42"/>
      <c r="G23" s="36"/>
      <c r="H23" s="36"/>
      <c r="I23" s="36"/>
      <c r="J23" s="36"/>
      <c r="K23" s="25"/>
      <c r="L23" s="25"/>
      <c r="M23" s="25"/>
    </row>
    <row r="24" spans="1:13" ht="15">
      <c r="A24" s="25"/>
      <c r="B24" s="25"/>
      <c r="C24" s="25"/>
      <c r="D24" s="25"/>
      <c r="E24" s="25"/>
      <c r="F24" s="25"/>
      <c r="G24" s="37"/>
      <c r="H24" s="37"/>
      <c r="I24" s="37"/>
      <c r="J24" s="37"/>
      <c r="K24" s="25"/>
      <c r="L24" s="25"/>
      <c r="M24" s="25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CONTROL DE ACTUALIZACIONES</vt:lpstr>
      <vt:lpstr>MATRIZ DE RIESGOS DE SST</vt:lpstr>
      <vt:lpstr>UNIVERSO DE RIESGOS DE SST </vt:lpstr>
      <vt:lpstr>TABLA DE CRITERIOS</vt:lpstr>
      <vt:lpstr>MAPAS DE RIESGOS INHER Y RESID</vt:lpstr>
      <vt:lpstr>'MATRIZ DE RIESGOS DE SST'!Títulos_a_imprimir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</dc:creator>
  <cp:keywords/>
  <dc:description/>
  <cp:lastModifiedBy>Moises Jimenez Ortega</cp:lastModifiedBy>
  <cp:revision/>
  <dcterms:created xsi:type="dcterms:W3CDTF">2021-07-28T14:19:11Z</dcterms:created>
  <dcterms:modified xsi:type="dcterms:W3CDTF">2024-03-06T18:19:40Z</dcterms:modified>
  <cp:category/>
  <cp:contentStatus/>
</cp:coreProperties>
</file>