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scritorio\INGECON DE COLOMBIA\TRIPLE A SA ESP\AÑO 2023\IDENTIFICACION DE PELIGRO\TERMINADAS\"/>
    </mc:Choice>
  </mc:AlternateContent>
  <bookViews>
    <workbookView xWindow="0" yWindow="0" windowWidth="20490" windowHeight="6450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 DE SST'!$A$5:$AB$160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9" i="14" l="1"/>
  <c r="P159" i="14"/>
  <c r="N159" i="14"/>
  <c r="X158" i="14"/>
  <c r="P158" i="14"/>
  <c r="N158" i="14"/>
  <c r="X160" i="14"/>
  <c r="P160" i="14"/>
  <c r="N160" i="14"/>
  <c r="X157" i="14"/>
  <c r="P157" i="14"/>
  <c r="N157" i="14"/>
  <c r="X156" i="14"/>
  <c r="P156" i="14"/>
  <c r="N156" i="14"/>
  <c r="X155" i="14"/>
  <c r="P155" i="14"/>
  <c r="N155" i="14"/>
  <c r="X154" i="14"/>
  <c r="P154" i="14"/>
  <c r="N154" i="14"/>
  <c r="X153" i="14"/>
  <c r="P153" i="14"/>
  <c r="N153" i="14"/>
  <c r="X152" i="14"/>
  <c r="P152" i="14"/>
  <c r="N152" i="14"/>
  <c r="X151" i="14"/>
  <c r="P151" i="14"/>
  <c r="N151" i="14"/>
  <c r="X150" i="14"/>
  <c r="P150" i="14"/>
  <c r="N150" i="14"/>
  <c r="X149" i="14"/>
  <c r="P149" i="14"/>
  <c r="N149" i="14"/>
  <c r="X148" i="14"/>
  <c r="P148" i="14"/>
  <c r="N148" i="14"/>
  <c r="X147" i="14"/>
  <c r="P147" i="14"/>
  <c r="N147" i="14"/>
  <c r="X146" i="14"/>
  <c r="P146" i="14"/>
  <c r="N146" i="14"/>
  <c r="X145" i="14"/>
  <c r="P145" i="14"/>
  <c r="N145" i="14"/>
  <c r="X144" i="14"/>
  <c r="P144" i="14"/>
  <c r="N144" i="14"/>
  <c r="X139" i="14"/>
  <c r="P139" i="14"/>
  <c r="N139" i="14"/>
  <c r="X140" i="14"/>
  <c r="P140" i="14"/>
  <c r="N140" i="14"/>
  <c r="X138" i="14"/>
  <c r="P138" i="14"/>
  <c r="N138" i="14"/>
  <c r="X137" i="14"/>
  <c r="P137" i="14"/>
  <c r="N137" i="14"/>
  <c r="X143" i="14"/>
  <c r="P143" i="14"/>
  <c r="N143" i="14"/>
  <c r="X136" i="14"/>
  <c r="P136" i="14"/>
  <c r="N136" i="14"/>
  <c r="X135" i="14"/>
  <c r="P135" i="14"/>
  <c r="N135" i="14"/>
  <c r="X134" i="14"/>
  <c r="P134" i="14"/>
  <c r="N134" i="14"/>
  <c r="X142" i="14"/>
  <c r="P142" i="14"/>
  <c r="N142" i="14"/>
  <c r="X141" i="14"/>
  <c r="P141" i="14"/>
  <c r="N141" i="14"/>
  <c r="X133" i="14"/>
  <c r="P133" i="14"/>
  <c r="N133" i="14"/>
  <c r="X131" i="14"/>
  <c r="P131" i="14"/>
  <c r="N131" i="14"/>
  <c r="X132" i="14"/>
  <c r="P132" i="14"/>
  <c r="Q132" i="14" s="1"/>
  <c r="Q149" i="14" l="1"/>
  <c r="Q140" i="14"/>
  <c r="Y140" i="14" s="1"/>
  <c r="Q150" i="14"/>
  <c r="Y150" i="14" s="1"/>
  <c r="Q159" i="14"/>
  <c r="Y159" i="14" s="1"/>
  <c r="Q153" i="14"/>
  <c r="Q158" i="14"/>
  <c r="Y158" i="14" s="1"/>
  <c r="Q154" i="14"/>
  <c r="Y154" i="14" s="1"/>
  <c r="Q152" i="14"/>
  <c r="Y152" i="14" s="1"/>
  <c r="Q155" i="14"/>
  <c r="Q160" i="14"/>
  <c r="Q156" i="14"/>
  <c r="Q157" i="14"/>
  <c r="Y157" i="14" s="1"/>
  <c r="Y153" i="14"/>
  <c r="Q151" i="14"/>
  <c r="Q145" i="14"/>
  <c r="Q146" i="14"/>
  <c r="Y146" i="14" s="1"/>
  <c r="Q147" i="14"/>
  <c r="Y147" i="14" s="1"/>
  <c r="Q134" i="14"/>
  <c r="Y134" i="14" s="1"/>
  <c r="Q144" i="14"/>
  <c r="Y144" i="14" s="1"/>
  <c r="Q148" i="14"/>
  <c r="Y148" i="14" s="1"/>
  <c r="Y149" i="14"/>
  <c r="Q139" i="14"/>
  <c r="Q135" i="14"/>
  <c r="Q136" i="14"/>
  <c r="Y136" i="14" s="1"/>
  <c r="Q141" i="14"/>
  <c r="Y141" i="14" s="1"/>
  <c r="Q137" i="14"/>
  <c r="Q142" i="14"/>
  <c r="Q138" i="14"/>
  <c r="Y138" i="14" s="1"/>
  <c r="Q143" i="14"/>
  <c r="Y143" i="14" s="1"/>
  <c r="Q133" i="14"/>
  <c r="Q131" i="14"/>
  <c r="Y132" i="14"/>
  <c r="X130" i="14"/>
  <c r="P130" i="14"/>
  <c r="N130" i="14"/>
  <c r="X129" i="14"/>
  <c r="P129" i="14"/>
  <c r="N129" i="14"/>
  <c r="X125" i="14"/>
  <c r="P125" i="14"/>
  <c r="N125" i="14"/>
  <c r="Y145" i="14" l="1"/>
  <c r="Y160" i="14"/>
  <c r="Y151" i="14"/>
  <c r="Y155" i="14"/>
  <c r="Y156" i="14"/>
  <c r="Y139" i="14"/>
  <c r="Y131" i="14"/>
  <c r="Y135" i="14"/>
  <c r="Y133" i="14"/>
  <c r="Q129" i="14"/>
  <c r="Y142" i="14"/>
  <c r="Q130" i="14"/>
  <c r="Y137" i="14"/>
  <c r="Q125" i="14"/>
  <c r="Y125" i="14" s="1"/>
  <c r="X128" i="14"/>
  <c r="P128" i="14"/>
  <c r="N128" i="14"/>
  <c r="X123" i="14"/>
  <c r="P123" i="14"/>
  <c r="N123" i="14"/>
  <c r="X117" i="14"/>
  <c r="P117" i="14"/>
  <c r="N117" i="14"/>
  <c r="X114" i="14"/>
  <c r="P114" i="14"/>
  <c r="N114" i="14"/>
  <c r="X110" i="14"/>
  <c r="P110" i="14"/>
  <c r="N110" i="14"/>
  <c r="X105" i="14"/>
  <c r="P105" i="14"/>
  <c r="N105" i="14"/>
  <c r="X98" i="14"/>
  <c r="P98" i="14"/>
  <c r="N98" i="14"/>
  <c r="X92" i="14"/>
  <c r="P92" i="14"/>
  <c r="N92" i="14"/>
  <c r="X86" i="14"/>
  <c r="P86" i="14"/>
  <c r="N86" i="14"/>
  <c r="X80" i="14"/>
  <c r="P80" i="14"/>
  <c r="N80" i="14"/>
  <c r="X71" i="14"/>
  <c r="P71" i="14"/>
  <c r="N71" i="14"/>
  <c r="X51" i="14"/>
  <c r="P51" i="14"/>
  <c r="N51" i="14"/>
  <c r="X45" i="14"/>
  <c r="P45" i="14"/>
  <c r="N45" i="14"/>
  <c r="X38" i="14"/>
  <c r="P38" i="14"/>
  <c r="N38" i="14"/>
  <c r="X31" i="14"/>
  <c r="P31" i="14"/>
  <c r="N31" i="14"/>
  <c r="X25" i="14"/>
  <c r="P25" i="14"/>
  <c r="N25" i="14"/>
  <c r="X18" i="14"/>
  <c r="P18" i="14"/>
  <c r="N18" i="14"/>
  <c r="Y130" i="14" l="1"/>
  <c r="Q128" i="14"/>
  <c r="Y128" i="14" s="1"/>
  <c r="Y129" i="14"/>
  <c r="Q110" i="14"/>
  <c r="Q123" i="14"/>
  <c r="Y123" i="14" s="1"/>
  <c r="Q114" i="14"/>
  <c r="Y114" i="14" s="1"/>
  <c r="Q117" i="14"/>
  <c r="Y117" i="14" s="1"/>
  <c r="Q92" i="14"/>
  <c r="Y92" i="14" s="1"/>
  <c r="Q86" i="14"/>
  <c r="Y86" i="14" s="1"/>
  <c r="Q45" i="14"/>
  <c r="Y45" i="14" s="1"/>
  <c r="Q105" i="14"/>
  <c r="Y105" i="14" s="1"/>
  <c r="Y110" i="14"/>
  <c r="Q98" i="14"/>
  <c r="Y98" i="14" s="1"/>
  <c r="Q51" i="14"/>
  <c r="Y51" i="14" s="1"/>
  <c r="Q80" i="14"/>
  <c r="Y80" i="14" s="1"/>
  <c r="Q71" i="14"/>
  <c r="Q31" i="14"/>
  <c r="Q38" i="14"/>
  <c r="Q18" i="14"/>
  <c r="Y18" i="14" s="1"/>
  <c r="Q25" i="14"/>
  <c r="X11" i="14"/>
  <c r="P11" i="14"/>
  <c r="N11" i="14"/>
  <c r="N8" i="14"/>
  <c r="P8" i="14"/>
  <c r="X8" i="14"/>
  <c r="Y38" i="14" l="1"/>
  <c r="Y71" i="14"/>
  <c r="Y31" i="14"/>
  <c r="Y25" i="14"/>
  <c r="Q8" i="14"/>
  <c r="Q11" i="14"/>
  <c r="Y11" i="14" l="1"/>
  <c r="Y8" i="14"/>
  <c r="X48" i="14"/>
  <c r="P48" i="14"/>
  <c r="N48" i="14"/>
  <c r="X47" i="14"/>
  <c r="P47" i="14"/>
  <c r="N47" i="14"/>
  <c r="X46" i="14"/>
  <c r="P46" i="14"/>
  <c r="N46" i="14"/>
  <c r="X43" i="14"/>
  <c r="P43" i="14"/>
  <c r="N43" i="14"/>
  <c r="X42" i="14"/>
  <c r="P42" i="14"/>
  <c r="N42" i="14"/>
  <c r="X41" i="14"/>
  <c r="P41" i="14"/>
  <c r="N41" i="14"/>
  <c r="X40" i="14"/>
  <c r="P40" i="14"/>
  <c r="N40" i="14"/>
  <c r="X39" i="14"/>
  <c r="P39" i="14"/>
  <c r="N39" i="14"/>
  <c r="X37" i="14"/>
  <c r="P37" i="14"/>
  <c r="N37" i="14"/>
  <c r="X34" i="14"/>
  <c r="P34" i="14"/>
  <c r="N34" i="14"/>
  <c r="X30" i="14"/>
  <c r="P30" i="14"/>
  <c r="N30" i="14"/>
  <c r="X29" i="14"/>
  <c r="P29" i="14"/>
  <c r="N29" i="14"/>
  <c r="X28" i="14"/>
  <c r="P28" i="14"/>
  <c r="N28" i="14"/>
  <c r="X27" i="14"/>
  <c r="P27" i="14"/>
  <c r="N27" i="14"/>
  <c r="X26" i="14"/>
  <c r="P26" i="14"/>
  <c r="N26" i="14"/>
  <c r="X24" i="14"/>
  <c r="P24" i="14"/>
  <c r="N24" i="14"/>
  <c r="X23" i="14"/>
  <c r="P23" i="14"/>
  <c r="N23" i="14"/>
  <c r="X22" i="14"/>
  <c r="P22" i="14"/>
  <c r="N22" i="14"/>
  <c r="X21" i="14"/>
  <c r="P21" i="14"/>
  <c r="N21" i="14"/>
  <c r="X20" i="14"/>
  <c r="P20" i="14"/>
  <c r="N20" i="14"/>
  <c r="X16" i="14"/>
  <c r="P16" i="14"/>
  <c r="N16" i="14"/>
  <c r="X13" i="14"/>
  <c r="P13" i="14"/>
  <c r="N13" i="14"/>
  <c r="Q22" i="14" l="1"/>
  <c r="Q34" i="14"/>
  <c r="Y34" i="14" s="1"/>
  <c r="Q13" i="14"/>
  <c r="Q27" i="14"/>
  <c r="Q21" i="14"/>
  <c r="Y21" i="14" s="1"/>
  <c r="Q30" i="14"/>
  <c r="Y30" i="14" s="1"/>
  <c r="Q41" i="14"/>
  <c r="Q46" i="14"/>
  <c r="Q47" i="14"/>
  <c r="Y47" i="14" s="1"/>
  <c r="Q26" i="14"/>
  <c r="Y26" i="14" s="1"/>
  <c r="Q20" i="14"/>
  <c r="Y20" i="14" s="1"/>
  <c r="Q29" i="14"/>
  <c r="Q43" i="14"/>
  <c r="Q23" i="14"/>
  <c r="Y23" i="14" s="1"/>
  <c r="Q48" i="14"/>
  <c r="Y48" i="14" s="1"/>
  <c r="Q40" i="14"/>
  <c r="Y40" i="14" s="1"/>
  <c r="Q37" i="14"/>
  <c r="Q24" i="14"/>
  <c r="Y24" i="14" s="1"/>
  <c r="Q39" i="14"/>
  <c r="Q16" i="14"/>
  <c r="Y16" i="14" s="1"/>
  <c r="Q28" i="14"/>
  <c r="Q42" i="14"/>
  <c r="Y41" i="14"/>
  <c r="P121" i="14"/>
  <c r="N121" i="14"/>
  <c r="X119" i="14"/>
  <c r="P119" i="14"/>
  <c r="N119" i="14"/>
  <c r="X118" i="14"/>
  <c r="P118" i="14"/>
  <c r="N118" i="14"/>
  <c r="X116" i="14"/>
  <c r="P116" i="14"/>
  <c r="Q116" i="14" s="1"/>
  <c r="Y13" i="14" l="1"/>
  <c r="Y22" i="14"/>
  <c r="Y27" i="14"/>
  <c r="Y29" i="14"/>
  <c r="Y43" i="14"/>
  <c r="Y28" i="14"/>
  <c r="Y46" i="14"/>
  <c r="Y39" i="14"/>
  <c r="Y37" i="14"/>
  <c r="Q121" i="14"/>
  <c r="Y42" i="14"/>
  <c r="Q118" i="14"/>
  <c r="Y118" i="14" s="1"/>
  <c r="Q119" i="14"/>
  <c r="Y119" i="14" s="1"/>
  <c r="Y116" i="14"/>
  <c r="X112" i="14" l="1"/>
  <c r="P112" i="14"/>
  <c r="N112" i="14"/>
  <c r="X111" i="14"/>
  <c r="P111" i="14"/>
  <c r="N111" i="14"/>
  <c r="X109" i="14"/>
  <c r="P109" i="14"/>
  <c r="N109" i="14"/>
  <c r="X108" i="14"/>
  <c r="P108" i="14"/>
  <c r="N108" i="14"/>
  <c r="X107" i="14"/>
  <c r="P107" i="14"/>
  <c r="N107" i="14"/>
  <c r="Q112" i="14" l="1"/>
  <c r="Q108" i="14"/>
  <c r="Q107" i="14"/>
  <c r="Q109" i="14"/>
  <c r="Q111" i="14"/>
  <c r="Y107" i="14" l="1"/>
  <c r="Y108" i="14"/>
  <c r="Y111" i="14"/>
  <c r="Y112" i="14"/>
  <c r="Y109" i="14"/>
  <c r="X44" i="14"/>
  <c r="P44" i="14"/>
  <c r="N44" i="14"/>
  <c r="X106" i="14"/>
  <c r="P106" i="14"/>
  <c r="N106" i="14"/>
  <c r="X104" i="14"/>
  <c r="P104" i="14"/>
  <c r="N104" i="14"/>
  <c r="X103" i="14"/>
  <c r="P103" i="14"/>
  <c r="N103" i="14"/>
  <c r="X102" i="14"/>
  <c r="P102" i="14"/>
  <c r="N102" i="14"/>
  <c r="X101" i="14"/>
  <c r="P101" i="14"/>
  <c r="N101" i="14"/>
  <c r="X100" i="14"/>
  <c r="P100" i="14"/>
  <c r="N100" i="14"/>
  <c r="Q44" i="14" l="1"/>
  <c r="Q104" i="14"/>
  <c r="Q101" i="14"/>
  <c r="Q100" i="14"/>
  <c r="Y100" i="14" s="1"/>
  <c r="Q103" i="14"/>
  <c r="Y103" i="14" s="1"/>
  <c r="Q102" i="14"/>
  <c r="Y102" i="14" s="1"/>
  <c r="Q106" i="14"/>
  <c r="Y44" i="14" l="1"/>
  <c r="Y106" i="14"/>
  <c r="Y101" i="14"/>
  <c r="Y104" i="14"/>
  <c r="X50" i="14"/>
  <c r="P50" i="14"/>
  <c r="N50" i="14"/>
  <c r="X99" i="14"/>
  <c r="P99" i="14"/>
  <c r="N99" i="14"/>
  <c r="X97" i="14"/>
  <c r="P97" i="14"/>
  <c r="N97" i="14"/>
  <c r="X96" i="14"/>
  <c r="P96" i="14"/>
  <c r="N96" i="14"/>
  <c r="X95" i="14"/>
  <c r="P95" i="14"/>
  <c r="N95" i="14"/>
  <c r="X94" i="14"/>
  <c r="P94" i="14"/>
  <c r="N94" i="14"/>
  <c r="Q50" i="14" l="1"/>
  <c r="Y50" i="14" s="1"/>
  <c r="Q94" i="14"/>
  <c r="Q99" i="14"/>
  <c r="Q96" i="14"/>
  <c r="Y96" i="14" s="1"/>
  <c r="Q97" i="14"/>
  <c r="Q95" i="14"/>
  <c r="Y94" i="14" l="1"/>
  <c r="Y99" i="14"/>
  <c r="Y97" i="14"/>
  <c r="Y95" i="14"/>
  <c r="X93" i="14" l="1"/>
  <c r="P93" i="14"/>
  <c r="N93" i="14"/>
  <c r="X91" i="14"/>
  <c r="P91" i="14"/>
  <c r="N91" i="14"/>
  <c r="X90" i="14"/>
  <c r="P90" i="14"/>
  <c r="N90" i="14"/>
  <c r="X89" i="14"/>
  <c r="P89" i="14"/>
  <c r="N89" i="14"/>
  <c r="X88" i="14"/>
  <c r="P88" i="14"/>
  <c r="N88" i="14"/>
  <c r="Q93" i="14" l="1"/>
  <c r="Y93" i="14" s="1"/>
  <c r="Q91" i="14"/>
  <c r="Q90" i="14"/>
  <c r="Y90" i="14" s="1"/>
  <c r="Q88" i="14"/>
  <c r="Q89" i="14"/>
  <c r="X87" i="14"/>
  <c r="P87" i="14"/>
  <c r="N87" i="14"/>
  <c r="X85" i="14"/>
  <c r="P85" i="14"/>
  <c r="N85" i="14"/>
  <c r="X84" i="14"/>
  <c r="P84" i="14"/>
  <c r="N84" i="14"/>
  <c r="X83" i="14"/>
  <c r="P83" i="14"/>
  <c r="N83" i="14"/>
  <c r="X82" i="14"/>
  <c r="P82" i="14"/>
  <c r="N82" i="14"/>
  <c r="Y89" i="14" l="1"/>
  <c r="Y88" i="14"/>
  <c r="Y91" i="14"/>
  <c r="Q84" i="14"/>
  <c r="Q82" i="14"/>
  <c r="Q85" i="14"/>
  <c r="Q83" i="14"/>
  <c r="Q87" i="14"/>
  <c r="Y87" i="14" s="1"/>
  <c r="N81" i="14"/>
  <c r="P81" i="14"/>
  <c r="X81" i="14"/>
  <c r="Y85" i="14" l="1"/>
  <c r="Y84" i="14"/>
  <c r="Y82" i="14"/>
  <c r="Y83" i="14"/>
  <c r="Q81" i="14"/>
  <c r="Y81" i="14" s="1"/>
  <c r="X79" i="14" l="1"/>
  <c r="P79" i="14"/>
  <c r="N79" i="14"/>
  <c r="X78" i="14"/>
  <c r="P78" i="14"/>
  <c r="N78" i="14"/>
  <c r="X77" i="14"/>
  <c r="P77" i="14"/>
  <c r="N77" i="14"/>
  <c r="X76" i="14"/>
  <c r="P76" i="14"/>
  <c r="N76" i="14"/>
  <c r="X75" i="14"/>
  <c r="P75" i="14"/>
  <c r="N75" i="14"/>
  <c r="X74" i="14"/>
  <c r="P74" i="14"/>
  <c r="N74" i="14"/>
  <c r="X73" i="14"/>
  <c r="P73" i="14"/>
  <c r="N73" i="14"/>
  <c r="X127" i="14"/>
  <c r="P127" i="14"/>
  <c r="N127" i="14"/>
  <c r="X126" i="14"/>
  <c r="P126" i="14"/>
  <c r="N126" i="14"/>
  <c r="X124" i="14"/>
  <c r="P124" i="14"/>
  <c r="N124" i="14"/>
  <c r="X122" i="14"/>
  <c r="P122" i="14"/>
  <c r="N122" i="14"/>
  <c r="X121" i="14"/>
  <c r="X120" i="14"/>
  <c r="P120" i="14"/>
  <c r="N120" i="14"/>
  <c r="X115" i="14"/>
  <c r="P115" i="14"/>
  <c r="N115" i="14"/>
  <c r="X113" i="14"/>
  <c r="P113" i="14"/>
  <c r="Q126" i="14" l="1"/>
  <c r="Y126" i="14" s="1"/>
  <c r="Q77" i="14"/>
  <c r="Q78" i="14"/>
  <c r="Q79" i="14"/>
  <c r="Y79" i="14" s="1"/>
  <c r="Q74" i="14"/>
  <c r="Q75" i="14"/>
  <c r="Q124" i="14"/>
  <c r="Y124" i="14" s="1"/>
  <c r="Q73" i="14"/>
  <c r="Q113" i="14"/>
  <c r="Q76" i="14"/>
  <c r="Q120" i="14"/>
  <c r="Y120" i="14" s="1"/>
  <c r="Q127" i="14"/>
  <c r="Y127" i="14" s="1"/>
  <c r="Y121" i="14"/>
  <c r="Q115" i="14"/>
  <c r="Y115" i="14" s="1"/>
  <c r="Q122" i="14"/>
  <c r="Y122" i="14" s="1"/>
  <c r="P67" i="14"/>
  <c r="N67" i="14"/>
  <c r="X67" i="14"/>
  <c r="X66" i="14"/>
  <c r="P66" i="14"/>
  <c r="N66" i="14"/>
  <c r="X65" i="14"/>
  <c r="P65" i="14"/>
  <c r="N65" i="14"/>
  <c r="X64" i="14"/>
  <c r="P64" i="14"/>
  <c r="N64" i="14"/>
  <c r="X63" i="14"/>
  <c r="P63" i="14"/>
  <c r="N63" i="14"/>
  <c r="X62" i="14"/>
  <c r="P62" i="14"/>
  <c r="N62" i="14"/>
  <c r="X61" i="14"/>
  <c r="P61" i="14"/>
  <c r="N61" i="14"/>
  <c r="Y75" i="14" l="1"/>
  <c r="Y113" i="14"/>
  <c r="Y77" i="14"/>
  <c r="Q66" i="14"/>
  <c r="Y78" i="14"/>
  <c r="Y76" i="14"/>
  <c r="Y73" i="14"/>
  <c r="Y74" i="14"/>
  <c r="Q67" i="14"/>
  <c r="Q65" i="14"/>
  <c r="Q64" i="14"/>
  <c r="Q62" i="14"/>
  <c r="Q61" i="14"/>
  <c r="Y61" i="14" s="1"/>
  <c r="Q63" i="14"/>
  <c r="Y66" i="14" l="1"/>
  <c r="Z66" i="14" s="1"/>
  <c r="AA66" i="14" s="1"/>
  <c r="Y67" i="14"/>
  <c r="Z67" i="14" s="1"/>
  <c r="AA67" i="14" s="1"/>
  <c r="Y65" i="14"/>
  <c r="Y64" i="14"/>
  <c r="Y62" i="14"/>
  <c r="Y63" i="14"/>
  <c r="N53" i="14" l="1"/>
  <c r="P53" i="14"/>
  <c r="N54" i="14"/>
  <c r="P54" i="14"/>
  <c r="N55" i="14"/>
  <c r="P55" i="14"/>
  <c r="N56" i="14"/>
  <c r="P56" i="14"/>
  <c r="N57" i="14"/>
  <c r="P57" i="14"/>
  <c r="N58" i="14"/>
  <c r="P58" i="14"/>
  <c r="N59" i="14"/>
  <c r="P59" i="14"/>
  <c r="N60" i="14"/>
  <c r="P60" i="14"/>
  <c r="X59" i="14"/>
  <c r="X58" i="14"/>
  <c r="X72" i="14"/>
  <c r="P72" i="14"/>
  <c r="N72" i="14"/>
  <c r="X70" i="14"/>
  <c r="P70" i="14"/>
  <c r="N70" i="14"/>
  <c r="X69" i="14"/>
  <c r="P69" i="14"/>
  <c r="N69" i="14"/>
  <c r="X68" i="14"/>
  <c r="P68" i="14"/>
  <c r="N68" i="14"/>
  <c r="Q60" i="14" l="1"/>
  <c r="Q69" i="14"/>
  <c r="Y69" i="14" s="1"/>
  <c r="Q68" i="14"/>
  <c r="Y68" i="14" s="1"/>
  <c r="Q59" i="14"/>
  <c r="Q58" i="14"/>
  <c r="Q57" i="14"/>
  <c r="Q56" i="14"/>
  <c r="Q55" i="14"/>
  <c r="Q54" i="14"/>
  <c r="Q53" i="14"/>
  <c r="Q72" i="14"/>
  <c r="Y72" i="14" s="1"/>
  <c r="Q70" i="14"/>
  <c r="Y70" i="14" s="1"/>
  <c r="Y58" i="14" l="1"/>
  <c r="Y59" i="14"/>
  <c r="X60" i="14" l="1"/>
  <c r="X57" i="14"/>
  <c r="X56" i="14"/>
  <c r="X55" i="14"/>
  <c r="X54" i="14"/>
  <c r="X53" i="14"/>
  <c r="X52" i="14"/>
  <c r="P52" i="14"/>
  <c r="N52" i="14"/>
  <c r="X49" i="14"/>
  <c r="P49" i="14"/>
  <c r="N49" i="14"/>
  <c r="X35" i="14"/>
  <c r="P35" i="14"/>
  <c r="N35" i="14"/>
  <c r="X33" i="14"/>
  <c r="P33" i="14"/>
  <c r="N33" i="14"/>
  <c r="X36" i="14"/>
  <c r="P36" i="14"/>
  <c r="N36" i="14"/>
  <c r="Y56" i="14" l="1"/>
  <c r="Q52" i="14"/>
  <c r="Y52" i="14" s="1"/>
  <c r="Q49" i="14"/>
  <c r="Y49" i="14" s="1"/>
  <c r="Y60" i="14"/>
  <c r="Y53" i="14"/>
  <c r="Y55" i="14"/>
  <c r="Y57" i="14"/>
  <c r="Y54" i="14"/>
  <c r="Q35" i="14"/>
  <c r="Y35" i="14" s="1"/>
  <c r="Q33" i="14"/>
  <c r="Y33" i="14" s="1"/>
  <c r="Q36" i="14"/>
  <c r="Y36" i="14" s="1"/>
  <c r="P9" i="14" l="1"/>
  <c r="N9" i="14"/>
  <c r="X32" i="14"/>
  <c r="P32" i="14"/>
  <c r="N32" i="14"/>
  <c r="X19" i="14"/>
  <c r="P19" i="14"/>
  <c r="N19" i="14"/>
  <c r="X17" i="14"/>
  <c r="P17" i="14"/>
  <c r="N17" i="14"/>
  <c r="X15" i="14"/>
  <c r="P15" i="14"/>
  <c r="N15" i="14"/>
  <c r="X14" i="14"/>
  <c r="P14" i="14"/>
  <c r="N14" i="14"/>
  <c r="Q32" i="14" l="1"/>
  <c r="Y32" i="14" s="1"/>
  <c r="Q17" i="14"/>
  <c r="Y17" i="14" s="1"/>
  <c r="Q14" i="14"/>
  <c r="Y14" i="14" s="1"/>
  <c r="Q15" i="14"/>
  <c r="Y15" i="14" s="1"/>
  <c r="Q9" i="14"/>
  <c r="Q19" i="14"/>
  <c r="X9" i="14"/>
  <c r="Y19" i="14" l="1"/>
  <c r="P7" i="14"/>
  <c r="P10" i="14"/>
  <c r="P12" i="14"/>
  <c r="P6" i="14"/>
  <c r="N7" i="14"/>
  <c r="N10" i="14"/>
  <c r="N12" i="14"/>
  <c r="N6" i="14"/>
  <c r="X6" i="14"/>
  <c r="X7" i="14"/>
  <c r="X10" i="14"/>
  <c r="X12" i="14"/>
  <c r="J16" i="3"/>
  <c r="I18" i="3"/>
  <c r="J18" i="3"/>
  <c r="J17" i="3"/>
  <c r="Q10" i="14" l="1"/>
  <c r="Y10" i="14" s="1"/>
  <c r="Q7" i="14"/>
  <c r="R7" i="14" s="1"/>
  <c r="Q12" i="14"/>
  <c r="Y12" i="14" s="1"/>
  <c r="Z12" i="14" s="1"/>
  <c r="AA12" i="14" s="1"/>
  <c r="Q6" i="14"/>
  <c r="Y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Z132" i="14" l="1"/>
  <c r="AA132" i="14" s="1"/>
  <c r="Z159" i="14"/>
  <c r="AA159" i="14" s="1"/>
  <c r="Z143" i="14"/>
  <c r="AA143" i="14" s="1"/>
  <c r="Z144" i="14"/>
  <c r="AA144" i="14" s="1"/>
  <c r="Z152" i="14"/>
  <c r="AA152" i="14" s="1"/>
  <c r="Z150" i="14"/>
  <c r="AA150" i="14" s="1"/>
  <c r="Z148" i="14"/>
  <c r="AA148" i="14" s="1"/>
  <c r="Z134" i="14"/>
  <c r="AA134" i="14" s="1"/>
  <c r="Z149" i="14"/>
  <c r="AA149" i="14" s="1"/>
  <c r="Z141" i="14"/>
  <c r="AA141" i="14" s="1"/>
  <c r="Z138" i="14"/>
  <c r="AA138" i="14" s="1"/>
  <c r="Z154" i="14"/>
  <c r="AA154" i="14" s="1"/>
  <c r="Z147" i="14"/>
  <c r="AA147" i="14" s="1"/>
  <c r="Z153" i="14"/>
  <c r="AA153" i="14" s="1"/>
  <c r="Z146" i="14"/>
  <c r="AA146" i="14" s="1"/>
  <c r="Z136" i="14"/>
  <c r="AA136" i="14" s="1"/>
  <c r="Z140" i="14"/>
  <c r="AA140" i="14" s="1"/>
  <c r="Z157" i="14"/>
  <c r="AA157" i="14" s="1"/>
  <c r="Z158" i="14"/>
  <c r="AA158" i="14" s="1"/>
  <c r="Z135" i="14"/>
  <c r="AA135" i="14" s="1"/>
  <c r="Z151" i="14"/>
  <c r="AA151" i="14" s="1"/>
  <c r="Z155" i="14"/>
  <c r="AA155" i="14" s="1"/>
  <c r="Z137" i="14"/>
  <c r="AA137" i="14" s="1"/>
  <c r="Z125" i="14"/>
  <c r="AA125" i="14" s="1"/>
  <c r="Z145" i="14"/>
  <c r="AA145" i="14" s="1"/>
  <c r="Z156" i="14"/>
  <c r="AA156" i="14" s="1"/>
  <c r="Z160" i="14"/>
  <c r="AA160" i="14" s="1"/>
  <c r="Z139" i="14"/>
  <c r="AA139" i="14" s="1"/>
  <c r="Z142" i="14"/>
  <c r="AA142" i="14" s="1"/>
  <c r="Z131" i="14"/>
  <c r="AA131" i="14" s="1"/>
  <c r="Z133" i="14"/>
  <c r="AA133" i="14" s="1"/>
  <c r="Z110" i="14"/>
  <c r="AA110" i="14" s="1"/>
  <c r="Z98" i="14"/>
  <c r="AA98" i="14" s="1"/>
  <c r="Z80" i="14"/>
  <c r="AA80" i="14" s="1"/>
  <c r="Z86" i="14"/>
  <c r="AA86" i="14" s="1"/>
  <c r="Z92" i="14"/>
  <c r="AA92" i="14" s="1"/>
  <c r="Z123" i="14"/>
  <c r="AA123" i="14" s="1"/>
  <c r="Z105" i="14"/>
  <c r="AA105" i="14" s="1"/>
  <c r="Z51" i="14"/>
  <c r="AA51" i="14" s="1"/>
  <c r="Z18" i="14"/>
  <c r="AA18" i="14" s="1"/>
  <c r="Z128" i="14"/>
  <c r="AA128" i="14" s="1"/>
  <c r="Z117" i="14"/>
  <c r="AA117" i="14" s="1"/>
  <c r="Z45" i="14"/>
  <c r="AA45" i="14" s="1"/>
  <c r="Z130" i="14"/>
  <c r="AA130" i="14" s="1"/>
  <c r="Z129" i="14"/>
  <c r="AA129" i="14" s="1"/>
  <c r="Z114" i="14"/>
  <c r="AA114" i="14" s="1"/>
  <c r="Z71" i="14"/>
  <c r="AA71" i="14" s="1"/>
  <c r="Z31" i="14"/>
  <c r="AA31" i="14" s="1"/>
  <c r="Z25" i="14"/>
  <c r="AA25" i="14" s="1"/>
  <c r="Z38" i="14"/>
  <c r="AA38" i="14" s="1"/>
  <c r="Z11" i="14"/>
  <c r="AA11" i="14" s="1"/>
  <c r="Z8" i="14"/>
  <c r="AA8" i="14" s="1"/>
  <c r="Z23" i="14"/>
  <c r="AA23" i="14" s="1"/>
  <c r="Z40" i="14"/>
  <c r="AA40" i="14" s="1"/>
  <c r="Z26" i="14"/>
  <c r="AA26" i="14" s="1"/>
  <c r="Z20" i="14"/>
  <c r="AA20" i="14" s="1"/>
  <c r="Z34" i="14"/>
  <c r="AA34" i="14" s="1"/>
  <c r="Z47" i="14"/>
  <c r="AA47" i="14" s="1"/>
  <c r="Z24" i="14"/>
  <c r="AA24" i="14" s="1"/>
  <c r="Z41" i="14"/>
  <c r="AA41" i="14" s="1"/>
  <c r="Z21" i="14"/>
  <c r="AA21" i="14" s="1"/>
  <c r="Z30" i="14"/>
  <c r="AA30" i="14" s="1"/>
  <c r="Z16" i="14"/>
  <c r="AA16" i="14" s="1"/>
  <c r="Z48" i="14"/>
  <c r="AA48" i="14" s="1"/>
  <c r="Z116" i="14"/>
  <c r="AA116" i="14" s="1"/>
  <c r="Z118" i="14"/>
  <c r="AA118" i="14" s="1"/>
  <c r="Z22" i="14"/>
  <c r="AA22" i="14" s="1"/>
  <c r="Z27" i="14"/>
  <c r="AA27" i="14" s="1"/>
  <c r="Z119" i="14"/>
  <c r="AA119" i="14" s="1"/>
  <c r="Z37" i="14"/>
  <c r="AA37" i="14" s="1"/>
  <c r="Z42" i="14"/>
  <c r="AA42" i="14" s="1"/>
  <c r="Z13" i="14"/>
  <c r="AA13" i="14" s="1"/>
  <c r="Z46" i="14"/>
  <c r="AA46" i="14" s="1"/>
  <c r="Z29" i="14"/>
  <c r="AA29" i="14" s="1"/>
  <c r="Z28" i="14"/>
  <c r="AA28" i="14" s="1"/>
  <c r="Z39" i="14"/>
  <c r="AA39" i="14" s="1"/>
  <c r="Z43" i="14"/>
  <c r="AA43" i="14" s="1"/>
  <c r="Z108" i="14"/>
  <c r="AA108" i="14" s="1"/>
  <c r="Z112" i="14"/>
  <c r="AA112" i="14" s="1"/>
  <c r="Z111" i="14"/>
  <c r="AA111" i="14" s="1"/>
  <c r="Z107" i="14"/>
  <c r="AA107" i="14" s="1"/>
  <c r="Z109" i="14"/>
  <c r="AA109" i="14" s="1"/>
  <c r="Z102" i="14"/>
  <c r="AA102" i="14" s="1"/>
  <c r="Z100" i="14"/>
  <c r="AA100" i="14" s="1"/>
  <c r="Z103" i="14"/>
  <c r="AA103" i="14" s="1"/>
  <c r="Z101" i="14"/>
  <c r="AA101" i="14" s="1"/>
  <c r="Z104" i="14"/>
  <c r="AA104" i="14" s="1"/>
  <c r="Z44" i="14"/>
  <c r="AA44" i="14" s="1"/>
  <c r="Z106" i="14"/>
  <c r="AA106" i="14" s="1"/>
  <c r="Z96" i="14"/>
  <c r="AA96" i="14" s="1"/>
  <c r="Z50" i="14"/>
  <c r="AA50" i="14" s="1"/>
  <c r="Z94" i="14"/>
  <c r="AA94" i="14" s="1"/>
  <c r="Z95" i="14"/>
  <c r="AA95" i="14" s="1"/>
  <c r="Z97" i="14"/>
  <c r="AA97" i="14" s="1"/>
  <c r="Z99" i="14"/>
  <c r="AA99" i="14" s="1"/>
  <c r="Z93" i="14"/>
  <c r="AA93" i="14" s="1"/>
  <c r="Z90" i="14"/>
  <c r="AA90" i="14" s="1"/>
  <c r="Z88" i="14"/>
  <c r="AA88" i="14" s="1"/>
  <c r="Z89" i="14"/>
  <c r="AA89" i="14" s="1"/>
  <c r="Z91" i="14"/>
  <c r="AA91" i="14" s="1"/>
  <c r="Z87" i="14"/>
  <c r="AA87" i="14" s="1"/>
  <c r="Z82" i="14"/>
  <c r="AA82" i="14" s="1"/>
  <c r="Z85" i="14"/>
  <c r="AA85" i="14" s="1"/>
  <c r="Z81" i="14"/>
  <c r="AA81" i="14" s="1"/>
  <c r="Z83" i="14"/>
  <c r="AA83" i="14" s="1"/>
  <c r="Z84" i="14"/>
  <c r="AA84" i="14" s="1"/>
  <c r="Z124" i="14"/>
  <c r="AA124" i="14" s="1"/>
  <c r="Z79" i="14"/>
  <c r="AA79" i="14" s="1"/>
  <c r="Z126" i="14"/>
  <c r="AA126" i="14" s="1"/>
  <c r="Z122" i="14"/>
  <c r="AA122" i="14" s="1"/>
  <c r="Z115" i="14"/>
  <c r="AA115" i="14" s="1"/>
  <c r="Z121" i="14"/>
  <c r="AA121" i="14" s="1"/>
  <c r="Z127" i="14"/>
  <c r="AA127" i="14" s="1"/>
  <c r="Z120" i="14"/>
  <c r="AA120" i="14" s="1"/>
  <c r="Z76" i="14"/>
  <c r="AA76" i="14" s="1"/>
  <c r="Z113" i="14"/>
  <c r="AA113" i="14" s="1"/>
  <c r="Z61" i="14"/>
  <c r="AA61" i="14" s="1"/>
  <c r="Z77" i="14"/>
  <c r="AA77" i="14" s="1"/>
  <c r="Z73" i="14"/>
  <c r="AA73" i="14" s="1"/>
  <c r="Z75" i="14"/>
  <c r="AA75" i="14" s="1"/>
  <c r="Z74" i="14"/>
  <c r="AA74" i="14" s="1"/>
  <c r="Z78" i="14"/>
  <c r="AA78" i="14" s="1"/>
  <c r="Z62" i="14"/>
  <c r="AA62" i="14" s="1"/>
  <c r="Z63" i="14"/>
  <c r="AA63" i="14" s="1"/>
  <c r="Z65" i="14"/>
  <c r="AA65" i="14" s="1"/>
  <c r="Z64" i="14"/>
  <c r="AA64" i="14" s="1"/>
  <c r="Z68" i="14"/>
  <c r="AA68" i="14" s="1"/>
  <c r="Z72" i="14"/>
  <c r="AA72" i="14" s="1"/>
  <c r="Z69" i="14"/>
  <c r="AA69" i="14" s="1"/>
  <c r="Z70" i="14"/>
  <c r="AA70" i="14" s="1"/>
  <c r="Z59" i="14"/>
  <c r="AA59" i="14" s="1"/>
  <c r="Z58" i="14"/>
  <c r="AA58" i="14" s="1"/>
  <c r="Z54" i="14"/>
  <c r="AA54" i="14" s="1"/>
  <c r="Z55" i="14"/>
  <c r="AA55" i="14" s="1"/>
  <c r="Z35" i="14"/>
  <c r="AA35" i="14" s="1"/>
  <c r="Z60" i="14"/>
  <c r="AA60" i="14" s="1"/>
  <c r="Z49" i="14"/>
  <c r="AA49" i="14" s="1"/>
  <c r="Z36" i="14"/>
  <c r="AA36" i="14" s="1"/>
  <c r="Z52" i="14"/>
  <c r="AA52" i="14" s="1"/>
  <c r="Z53" i="14"/>
  <c r="AA53" i="14" s="1"/>
  <c r="Z57" i="14"/>
  <c r="AA57" i="14" s="1"/>
  <c r="Z56" i="14"/>
  <c r="AA56" i="14" s="1"/>
  <c r="Z33" i="14"/>
  <c r="AA33" i="14" s="1"/>
  <c r="Z15" i="14"/>
  <c r="AA15" i="14" s="1"/>
  <c r="Z14" i="14"/>
  <c r="AA14" i="14" s="1"/>
  <c r="Z32" i="14"/>
  <c r="AA32" i="14" s="1"/>
  <c r="Z17" i="14"/>
  <c r="AA17" i="14" s="1"/>
  <c r="R150" i="14"/>
  <c r="R149" i="14"/>
  <c r="R154" i="14"/>
  <c r="R140" i="14"/>
  <c r="R132" i="14"/>
  <c r="R139" i="14"/>
  <c r="R153" i="14"/>
  <c r="R133" i="14"/>
  <c r="R146" i="14"/>
  <c r="R147" i="14"/>
  <c r="R141" i="14"/>
  <c r="R156" i="14"/>
  <c r="R155" i="14"/>
  <c r="R136" i="14"/>
  <c r="R131" i="14"/>
  <c r="R145" i="14"/>
  <c r="R137" i="14"/>
  <c r="R158" i="14"/>
  <c r="R157" i="14"/>
  <c r="R138" i="14"/>
  <c r="R151" i="14"/>
  <c r="R142" i="14"/>
  <c r="R135" i="14"/>
  <c r="R160" i="14"/>
  <c r="R159" i="14"/>
  <c r="R134" i="14"/>
  <c r="R144" i="14"/>
  <c r="R152" i="14"/>
  <c r="R148" i="14"/>
  <c r="R143" i="14"/>
  <c r="R130" i="14"/>
  <c r="R125" i="14"/>
  <c r="R45" i="14"/>
  <c r="R129" i="14"/>
  <c r="R25" i="14"/>
  <c r="R31" i="14"/>
  <c r="R128" i="14"/>
  <c r="R92" i="14"/>
  <c r="R51" i="14"/>
  <c r="R98" i="14"/>
  <c r="R123" i="14"/>
  <c r="R110" i="14"/>
  <c r="R117" i="14"/>
  <c r="R105" i="14"/>
  <c r="R18" i="14"/>
  <c r="R71" i="14"/>
  <c r="R38" i="14"/>
  <c r="R114" i="14"/>
  <c r="R86" i="14"/>
  <c r="R80" i="14"/>
  <c r="R8" i="14"/>
  <c r="R11" i="14"/>
  <c r="R43" i="14"/>
  <c r="R42" i="14"/>
  <c r="R30" i="14"/>
  <c r="R116" i="14"/>
  <c r="R29" i="14"/>
  <c r="R41" i="14"/>
  <c r="R48" i="14"/>
  <c r="R37" i="14"/>
  <c r="R27" i="14"/>
  <c r="R21" i="14"/>
  <c r="R23" i="14"/>
  <c r="R40" i="14"/>
  <c r="R28" i="14"/>
  <c r="R46" i="14"/>
  <c r="R39" i="14"/>
  <c r="R13" i="14"/>
  <c r="R24" i="14"/>
  <c r="R16" i="14"/>
  <c r="R26" i="14"/>
  <c r="R22" i="14"/>
  <c r="R34" i="14"/>
  <c r="R47" i="14"/>
  <c r="R20" i="14"/>
  <c r="R118" i="14"/>
  <c r="R121" i="14"/>
  <c r="R119" i="14"/>
  <c r="R109" i="14"/>
  <c r="R112" i="14"/>
  <c r="R107" i="14"/>
  <c r="R111" i="14"/>
  <c r="R108" i="14"/>
  <c r="R44" i="14"/>
  <c r="R102" i="14"/>
  <c r="R103" i="14"/>
  <c r="R106" i="14"/>
  <c r="R101" i="14"/>
  <c r="R100" i="14"/>
  <c r="R104" i="14"/>
  <c r="R94" i="14"/>
  <c r="R96" i="14"/>
  <c r="R99" i="14"/>
  <c r="R50" i="14"/>
  <c r="R95" i="14"/>
  <c r="R97" i="14"/>
  <c r="R88" i="14"/>
  <c r="R90" i="14"/>
  <c r="R91" i="14"/>
  <c r="R93" i="14"/>
  <c r="R89" i="14"/>
  <c r="R82" i="14"/>
  <c r="R83" i="14"/>
  <c r="R87" i="14"/>
  <c r="R84" i="14"/>
  <c r="R85" i="14"/>
  <c r="R81" i="14"/>
  <c r="R73" i="14"/>
  <c r="R75" i="14"/>
  <c r="R74" i="14"/>
  <c r="R124" i="14"/>
  <c r="R120" i="14"/>
  <c r="R78" i="14"/>
  <c r="R77" i="14"/>
  <c r="R127" i="14"/>
  <c r="R79" i="14"/>
  <c r="R122" i="14"/>
  <c r="R76" i="14"/>
  <c r="R113" i="14"/>
  <c r="R126" i="14"/>
  <c r="R115" i="14"/>
  <c r="R67" i="14"/>
  <c r="R62" i="14"/>
  <c r="R61" i="14"/>
  <c r="R65" i="14"/>
  <c r="R63" i="14"/>
  <c r="R66" i="14"/>
  <c r="R64" i="14"/>
  <c r="R54" i="14"/>
  <c r="R55" i="14"/>
  <c r="R68" i="14"/>
  <c r="R53" i="14"/>
  <c r="R58" i="14"/>
  <c r="R59" i="14"/>
  <c r="R57" i="14"/>
  <c r="R60" i="14"/>
  <c r="R69" i="14"/>
  <c r="R56" i="14"/>
  <c r="R72" i="14"/>
  <c r="R70" i="14"/>
  <c r="R52" i="14"/>
  <c r="R33" i="14"/>
  <c r="R36" i="14"/>
  <c r="R35" i="14"/>
  <c r="R49" i="14"/>
  <c r="R9" i="14"/>
  <c r="R17" i="14"/>
  <c r="R32" i="14"/>
  <c r="R14" i="14"/>
  <c r="R15" i="14"/>
  <c r="R19" i="14"/>
  <c r="Z10" i="14"/>
  <c r="AA10" i="14" s="1"/>
  <c r="Z6" i="14"/>
  <c r="AA6" i="14" s="1"/>
  <c r="Z19" i="14"/>
  <c r="AA19" i="14" s="1"/>
  <c r="Y9" i="14"/>
  <c r="Z9" i="14" s="1"/>
  <c r="AA9" i="14" s="1"/>
  <c r="R10" i="14"/>
  <c r="R6" i="14"/>
  <c r="Y7" i="14"/>
  <c r="Z7" i="14" s="1"/>
  <c r="AA7" i="14" s="1"/>
  <c r="R12" i="14"/>
</calcChain>
</file>

<file path=xl/comments1.xml><?xml version="1.0" encoding="utf-8"?>
<comments xmlns="http://schemas.openxmlformats.org/spreadsheetml/2006/main">
  <authors>
    <author>Marco Monroy Ebratt</author>
  </authors>
  <commentList>
    <comment ref="AB17" authorId="0" shapeId="0">
      <text>
        <r>
          <rPr>
            <b/>
            <sz val="9"/>
            <color indexed="81"/>
            <rFont val="Tahoma"/>
            <family val="2"/>
          </rPr>
          <t>Marco Monroy Ebratt:</t>
        </r>
        <r>
          <rPr>
            <sz val="9"/>
            <color indexed="81"/>
            <rFont val="Tahoma"/>
            <family val="2"/>
          </rPr>
          <t xml:space="preserve">
REvisar</t>
        </r>
      </text>
    </comment>
  </commentList>
</comments>
</file>

<file path=xl/sharedStrings.xml><?xml version="1.0" encoding="utf-8"?>
<sst xmlns="http://schemas.openxmlformats.org/spreadsheetml/2006/main" count="1721" uniqueCount="482">
  <si>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</si>
  <si>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</si>
  <si>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</si>
  <si>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</si>
  <si>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</si>
  <si>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</si>
  <si>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</si>
  <si>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</si>
  <si>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</si>
  <si>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</si>
  <si>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</si>
  <si>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</si>
  <si>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</si>
  <si>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</si>
  <si>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</si>
  <si>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</si>
  <si>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</si>
  <si>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</si>
  <si>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</si>
  <si>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</si>
  <si>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</si>
  <si>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</si>
  <si>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</si>
  <si>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</si>
  <si>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</si>
  <si>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</si>
  <si>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</si>
  <si>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</si>
  <si>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</si>
  <si>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</si>
  <si>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</si>
  <si>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</si>
  <si>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</si>
  <si>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</si>
  <si>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</si>
  <si>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</si>
  <si>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</si>
  <si>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</si>
  <si>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</si>
  <si>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</si>
  <si>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</si>
  <si>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</si>
  <si>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</si>
  <si>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</si>
  <si>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</si>
  <si>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</si>
  <si>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</si>
  <si>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</si>
  <si>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</si>
  <si>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</si>
  <si>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</si>
  <si>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</si>
  <si>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</si>
  <si>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</si>
  <si>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</si>
  <si>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</si>
  <si>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</si>
  <si>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</si>
  <si>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</si>
  <si>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</si>
  <si>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</si>
  <si>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</si>
  <si>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</si>
  <si>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</si>
  <si>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</si>
  <si>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</si>
  <si>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</si>
  <si>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</si>
  <si>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</si>
  <si>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</si>
  <si>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</si>
  <si>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</si>
  <si>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</si>
  <si>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</si>
  <si>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</si>
  <si>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</si>
  <si>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</si>
  <si>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</si>
  <si>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</si>
  <si>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</si>
  <si>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</si>
  <si>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</si>
  <si>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</si>
  <si>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</si>
  <si>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</si>
  <si>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</si>
  <si>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</si>
  <si>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</si>
  <si>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</si>
  <si>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</si>
  <si>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</si>
  <si>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</si>
  <si>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</si>
  <si>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</si>
  <si>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</si>
  <si>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</si>
  <si>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</si>
  <si>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</si>
  <si>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</si>
  <si>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</si>
  <si>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</si>
  <si>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</si>
  <si>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</si>
  <si>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</si>
  <si>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</si>
  <si>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</si>
  <si>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</si>
  <si>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</si>
  <si>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</si>
  <si>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</si>
  <si>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</si>
  <si>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</si>
  <si>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</si>
  <si>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</si>
  <si>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</si>
  <si>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</si>
  <si>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</si>
  <si>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</si>
  <si>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</si>
  <si>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</si>
  <si>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</si>
  <si>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</si>
  <si>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</si>
  <si>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</si>
  <si>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</si>
  <si>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</si>
  <si>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</si>
  <si>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</si>
  <si>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</si>
  <si>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</si>
  <si>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</si>
  <si>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</si>
  <si>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</si>
  <si>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</si>
  <si>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</si>
  <si>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</si>
  <si>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</si>
  <si>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</si>
  <si>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</si>
  <si>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</si>
  <si>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</si>
  <si>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</si>
  <si>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</si>
  <si>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</si>
  <si>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</si>
  <si>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</si>
  <si>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</si>
  <si>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</si>
  <si>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</si>
  <si>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</si>
  <si>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</si>
  <si>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</si>
  <si>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</si>
  <si>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</si>
  <si>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</si>
  <si>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</si>
  <si>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</si>
  <si>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</si>
  <si>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</si>
  <si>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</si>
  <si>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</si>
  <si>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</si>
  <si>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</si>
  <si>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</si>
  <si>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</si>
  <si>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</si>
  <si>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</si>
  <si>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</si>
  <si>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</si>
  <si>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</si>
  <si>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</si>
  <si>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</si>
  <si>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</si>
  <si>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</si>
  <si>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</si>
  <si>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</si>
  <si>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</si>
  <si>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</si>
  <si>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</si>
  <si>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</si>
  <si>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</si>
  <si>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</si>
  <si>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</si>
  <si>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</si>
  <si>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</si>
  <si>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</si>
  <si>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</si>
  <si>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</si>
  <si>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</si>
  <si>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</si>
  <si>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</si>
  <si>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</si>
  <si>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</si>
  <si>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</si>
  <si>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</si>
  <si>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</si>
  <si>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</si>
  <si>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</si>
  <si>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</si>
  <si>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</si>
  <si>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</si>
  <si>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</si>
  <si>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</si>
  <si>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</si>
  <si>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</si>
  <si>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</si>
  <si>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</si>
  <si>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</si>
  <si>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</si>
  <si>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</si>
  <si>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</si>
  <si>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</si>
  <si>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</si>
  <si>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</si>
  <si>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</si>
  <si>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</si>
  <si>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</si>
  <si>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</si>
  <si>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</si>
  <si>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</si>
  <si>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</si>
  <si>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</si>
  <si>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</si>
  <si>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</si>
  <si>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</si>
  <si>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</si>
  <si>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</si>
  <si>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</si>
  <si>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</si>
  <si>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</si>
  <si>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</si>
  <si>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</si>
  <si>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</si>
  <si>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</si>
  <si>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</si>
  <si>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</si>
  <si>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</si>
  <si>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</si>
  <si>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</si>
  <si>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</si>
  <si>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</si>
  <si>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</si>
  <si>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</si>
  <si>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</si>
  <si>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</si>
  <si>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</si>
  <si>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</si>
  <si>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</si>
  <si>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r>
      <t xml:space="preserve">*Aires acondicionados.
*Altas temperaturas por exposición al sol.
*Cambios de temperatura al entrar o salir de la oficina.
*Fallas en el aire acondicionado.
</t>
    </r>
    <r>
      <rPr>
        <sz val="18"/>
        <color rgb="FFFF0000"/>
        <rFont val="Tahoma"/>
        <family val="2"/>
      </rPr>
      <t xml:space="preserve">*Deficiencia de ventilacion natural y/o artificial. </t>
    </r>
  </si>
  <si>
    <t xml:space="preserve">CONTROL DE ACTUALIZACIONES </t>
  </si>
  <si>
    <t xml:space="preserve">REALIZADO POR </t>
  </si>
  <si>
    <r>
      <t xml:space="preserve">MC-ST-FR-XX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</si>
  <si>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r>
      <t xml:space="preserve">MC-ST-FR-XX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</si>
  <si>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DESCRIPCION DE LA ACTUALIZACION</t>
  </si>
  <si>
    <t>*Alcazar objetivos que están ubicados fuera del alcance.
*Actos inseguros.</t>
  </si>
  <si>
    <t>Hidratacion constante, traje de buzo, camisa mangalarga, jeans, gafas oscuras con proteccion UV.</t>
  </si>
  <si>
    <t>Evaluaciones medicas ocupacionales del personal.</t>
  </si>
  <si>
    <t>Traje de buceo, Guantes de PVC extralargos, Jabón antibacterial. Botas Caña alta.</t>
  </si>
  <si>
    <t xml:space="preserve">Guantes de PVC extralargos, Jabón antibacterial. Exámenes medicos, capacitaciones, Traje de buceo, gafas de buceo, protectores auditivos. </t>
  </si>
  <si>
    <t>Capacitacion sobre el manejo seguro de carga manual, y de equipos para el levantamiento de cargas.</t>
  </si>
  <si>
    <t>MC-ST-IT-13 Manejo Seguro De Carga Manual, Uso de montacargas, Gruas y polipastos.</t>
  </si>
  <si>
    <t xml:space="preserve"> Traje de Buceó; Competencias en natación. Chaleco Salvavidas.</t>
  </si>
  <si>
    <t>MC-ST-PO-3 Evaluaciones medicas ocupacionales
PT-IT-4 Tratamiento de potabilización – Barranquilla.-MC-ST-IT-6 Normas de Seguridad para Trabajos en Cercanía de Aguas Profundas</t>
  </si>
  <si>
    <t>OPERADOR EQUIPO PESADO</t>
  </si>
  <si>
    <t xml:space="preserve">*Realizar trabajos al aire libre, sol.
*Pantallas de computador.
*Lámparas.
</t>
  </si>
  <si>
    <t>Línea de vida en guaya de acero, fijada al piso y sujeta a equipo retractil. Señalización</t>
  </si>
  <si>
    <t xml:space="preserve">Mantener en perfecto estado de orden y aseo el área </t>
  </si>
  <si>
    <t>Botas antideslizantes, Casco de Seguridad.</t>
  </si>
  <si>
    <t>MC-ST-IT-33 Orden y Aseo, MC-ST-IT-20 Inspecciones De Seguridad</t>
  </si>
  <si>
    <t>ACOPLE DE TUBERÍA DE SUCCION Y DESCARGA DE LA DRAGA Y REMOLCADOR</t>
  </si>
  <si>
    <t xml:space="preserve">*Contacto con tomacorrientes.
*Uso de extensión eléctricas defectuosas.
</t>
  </si>
  <si>
    <t xml:space="preserve">*Limpieza de áreas.
*Manipulacion de sustancias quimicas. </t>
  </si>
  <si>
    <t xml:space="preserve">*Vientos en el sitio de trabajo. 
*Revision preoperacional de maquinas y/o equipos 
*Operación de la maquinaria. 
* Arena, particulas de residuos. 
</t>
  </si>
  <si>
    <t>Mantenimiento preventivo y correctivo de los sistemas de bombeo</t>
  </si>
  <si>
    <t>Señalización de Riesgo Eléctrico</t>
  </si>
  <si>
    <t>Botas de seguridad dielectricas, y guantes de cuero y casco de seguridad.</t>
  </si>
  <si>
    <t>Manipulacion únicamente de los controles de encendido externos de los tableros, sin abrir el gabinete y manipular el cableado eléctrico.</t>
  </si>
  <si>
    <t>Mantenimiento preventivo y correctivo a los diferentes sistemas de bombeo.</t>
  </si>
  <si>
    <t xml:space="preserve">Guardas de protección, sobre cada uno de los sistemas de bombeo. </t>
  </si>
  <si>
    <t>Casco, gafas y botas de seguridad. Capacitacion sobre el uso de los E.PP.</t>
  </si>
  <si>
    <t>MC-ST-IT-12 Uso, cuidado y limitaciones de los elementos de protección personal</t>
  </si>
  <si>
    <t>Material dispuesto y almacenado en bolsas cerradas, y al interior de recipientes completamente cerrados y por fuera del área de estancia del personal.</t>
  </si>
  <si>
    <t xml:space="preserve">Hojas de seguridad del producto. (MSDS) . </t>
  </si>
  <si>
    <t>Mascarilla certificada para polvos, usar guantes de PVC o nitrilo, camisa manga larga y evitar la piel al descubierto, gafas para evitar contacto con los ojos y el rostro</t>
  </si>
  <si>
    <t>MC-ST-IT-33 Orden y Aseo, MC-ST-IT-20 Inspecciones De Seguridad.</t>
  </si>
  <si>
    <t>Material dispuesto y almacenado en bolsas cerradas, y al interior de recipientes completamente cerrados y por fuera del área de estancia del personal. Uso de montacarga.</t>
  </si>
  <si>
    <t>Mantenimiento a sistemas de dosificacion.</t>
  </si>
  <si>
    <t>Hoja de seguridad del producto, duchas, lavaojos.</t>
  </si>
  <si>
    <t>Guantes extralargos para la manipulación de químicos, mantil de PVC (Delantal), gafas y casco de seguridad.</t>
  </si>
  <si>
    <t>Garantizar el buen estado de las pimpinas - IBC. Tanque de combustible del montacarga en buen estado.</t>
  </si>
  <si>
    <t>Hoja de seguridad del producto, duchas y lavaojos.</t>
  </si>
  <si>
    <t>Guantes extralargos para la manipulación de químicos, overol, máscara full face y casco de seguridad. Lavar las manos con abundante agua y jabón.</t>
  </si>
  <si>
    <t>MC-ST-IT-33 Orden y Aseo, MC-ST-IT-20 Inspecciones De Seguridad  y MC-ST-IT-18 Manejo seguro de carga con montacarga.</t>
  </si>
  <si>
    <t>OPERACIÓN Y MANEJO DEL REMOLCADOR Y DRAGA PARA REALIZAR LIMPIEZA DE LA DARSENA Y CANALES. MANTENIMIENTO DE LOS EQUIPOS DE DRAGADO Y REMOLCADOR.</t>
  </si>
  <si>
    <t xml:space="preserve">OPERACIÓN MOTOBOMBA / BOMBA CANEQUERA / MONTACARGA </t>
  </si>
  <si>
    <t xml:space="preserve">Supervisión de proceso y tareas administrativas: Seguimiento y supervisión en campo de las actividades planificadas en la operación. </t>
  </si>
  <si>
    <t xml:space="preserve">*Circulacion vehicular. 
* Operación de maquinaria. 
</t>
  </si>
  <si>
    <t>SEGURIDAD:
Locativo-Superficie de trabajo irregular, deslizante, con diferencia de nivel.</t>
  </si>
  <si>
    <t xml:space="preserve">*Desnivel en el suelo.
*Realizar actividades de campo.
</t>
  </si>
  <si>
    <t xml:space="preserve">*Luminarias.
*Luz natural.   
</t>
  </si>
  <si>
    <t xml:space="preserve">* Alta circulacion vehicular
*Trabajo y/o transito en zonas con trafico vehicular y/o operación de maquinaria pesada. 
</t>
  </si>
  <si>
    <t xml:space="preserve">Mantenimiento preventivo y/o correctivo de maquinas. </t>
  </si>
  <si>
    <t xml:space="preserve">Uso de EPP (Protectores auditivos). </t>
  </si>
  <si>
    <t xml:space="preserve">*Programa de vigilancia epidemiologica para ruido. 
Capacitacion uso y mantenimiento de EPP. 
*Mediciones Higienicas. 
*Evaluaciones medicas ocupacionales. </t>
  </si>
  <si>
    <t xml:space="preserve">Uso de EPP (Casco, gafas, guantes, botas de seguridad) </t>
  </si>
  <si>
    <t xml:space="preserve">*Capacitacion Prevencion de riesgos locativos (caidas a nivel y distinto nivel) </t>
  </si>
  <si>
    <t xml:space="preserve">Mantenimiento preventivo y/o correctivo de luminarias.
*Pausas activas. 
*Mediciones higienicas. </t>
  </si>
  <si>
    <t xml:space="preserve">*Evaluaciones medicas ocupacionales. </t>
  </si>
  <si>
    <t xml:space="preserve">*Uso de EPP (Casco, gafas oscuras, Guantes, botas de seguridad). 
*Ropa de trabajo  (Camisa manga larga, pantalon).
*Hidratacion. 
*Descansos cortos.                                    </t>
  </si>
  <si>
    <t xml:space="preserve">*Acumulación de gases ò vapores.
*Fallas en vehiculos y/o maquinas. </t>
  </si>
  <si>
    <t xml:space="preserve">*Uso de EPP (Gafas, mascarilla, guantes de seguridad, botas de seguridad)
*Ropa de trabajo.  
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</si>
  <si>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</si>
  <si>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</si>
  <si>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</si>
  <si>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 xml:space="preserve">
*Recarga de extintores. </t>
  </si>
  <si>
    <t>Uso de EPP (gafas, guantes, botas)</t>
  </si>
  <si>
    <t xml:space="preserve">Plan de contingencia de la operación del relleno sanitario parque ambiental los pocitos.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</si>
  <si>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</si>
  <si>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</si>
  <si>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*Uso de ropa de trabajo.
</t>
  </si>
  <si>
    <t xml:space="preserve">Mantenimiento de sillas de escritorios </t>
  </si>
  <si>
    <t xml:space="preserve">*Programa de vigilancia epidemiologica Biomecanico. 
*Capacitacion de Riesgo Biomecanico. 
*Evaluaciones medicas ocupacionales. </t>
  </si>
  <si>
    <t xml:space="preserve">*Labores en oficina en general.
</t>
  </si>
  <si>
    <t>*Desnivel en el suelo.
*Transitar por las instalaciones.
*Obstáculos en el piso.
*Piso resbaloso.</t>
  </si>
  <si>
    <t xml:space="preserve">*Equipos mal aislados eléctricamente.
</t>
  </si>
  <si>
    <t xml:space="preserve">Sistema de polo a tierra. </t>
  </si>
  <si>
    <t xml:space="preserve">*Contacto con tomacorrientes.
</t>
  </si>
  <si>
    <t xml:space="preserve">Mantenimiento preventivo y/o correctivo de sistema electrico. </t>
  </si>
  <si>
    <t>Uso de EPP (Botas de seguridad)</t>
  </si>
  <si>
    <t>Desplazamiento en rutas: Transporte del personal desde y hacia el lugar de trabajo.</t>
  </si>
  <si>
    <t>*Vías deterioradas.
*Incumplimiento de normas y señales de tránsito.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PEATONES:
*Cruzar las calles sin respetar las señales de trásito y semáforos.</t>
  </si>
  <si>
    <t xml:space="preserve">*Plan Estrategico de Seguridad Vial - PESV.
*Formacion PESV.   
Pruebas  preventivas de alcohol y drogas.
*Examenes medico ocupacionales psicosensometrico.
*Acreditacion.  
*Jornada de seguridad vial.  
*Inspeccion preoperacional. </t>
  </si>
  <si>
    <t xml:space="preserve">Asignacion de ruta. </t>
  </si>
  <si>
    <t xml:space="preserve">*Capacitacion Manejo del Riesgo publico.
*Procedimiento operativo normalizado para asalto.  </t>
  </si>
  <si>
    <t xml:space="preserve">*Cortocircuitos.
*Rompimiento de un cilindro.
*Sobrepresión de un recipiente a presión.
*Ruptura de tubería.
*Acumulación de gases ò vapores.
*Fallas en vehiculos y/o maquinas. 
</t>
  </si>
  <si>
    <t xml:space="preserve">*Cuarto de máquinas.
*Uso de máquinas, equipos o herramientas.
*Circulacion vehicular. 
</t>
  </si>
  <si>
    <t xml:space="preserve">*Uso o manipulacion de cloro gas
*Uso o manipulacion de combustibles.
*Uso o manipulacion de aerosoles.
*Uso o manipulacion de pegantes.
* Manipulacion de sustancias quimicas.
* Manipulacion de residuos de sustancias quimicas. </t>
  </si>
  <si>
    <t xml:space="preserve">*Salpicadura de químicos al realizar el trasvase. 
*Salpicadura de químicos manipulacion de residuos. 
*Uso de aerosoles.
*Manipulacion de sustancias para la limpieza.
*Manipulacion de sustancias quimicas para el proceso. 
*Preparacion de quimicos para el proceso. 
*Manipulacion de empaques contaminados. </t>
  </si>
  <si>
    <t xml:space="preserve">*Disturbios públicos.
*Vandalismo.
*Paros, manifestaciones.
*Ingresar a zonas de riesgo.
*Transito de rutas por diversas zonas de la ciudad. </t>
  </si>
  <si>
    <t>Chaleco Salvavidas.</t>
  </si>
  <si>
    <t>x</t>
  </si>
  <si>
    <t xml:space="preserve">
*Circulacion vehicular. 
</t>
  </si>
  <si>
    <t xml:space="preserve">*Fallas en vehiculos y/o maquinas. 
</t>
  </si>
  <si>
    <t xml:space="preserve">*Contacto con fluídos corporales y secreciones. 
*Contacto con superficies contaminadas por manipulacion de residuos solidos ordinarios.
*Manipulacion de residuos. </t>
  </si>
  <si>
    <t>X</t>
  </si>
  <si>
    <t>SEGURIDAD:
Tecnológico:  Incendios.</t>
  </si>
  <si>
    <t>Operación de la Planta de Tratamiento: (SUPERVISIÓN, ALMACENAMIENTO  DEL PROCESO DE DOSIFICACIÓN DE PRODUCTOS QUIMICOS Y SISTEMA NEUTRALIZADOR DE FUGAS DE CLORO: COAGULANTE, AYUDANTES DE COAGULACION, FLOCULANTE Y ESTABILIZADORES DE pH POR  AFORO)</t>
  </si>
  <si>
    <t xml:space="preserve">*Realizar trabajos al aire libre, sol.
</t>
  </si>
  <si>
    <t>*Desnivel en el suelo.
*Desorden.
*Realizar actividades de campo.
*Subir y bajar estribos 
*Transitar por las instalaciones.
*Obstáculos en el piso.
*Piso resbaloso.</t>
  </si>
  <si>
    <t xml:space="preserve">*Realizar trabajos al aire libre, sol.
*Lámparas.
</t>
  </si>
  <si>
    <t xml:space="preserve">*Limpieza de áreas.
*Manipulacion de residuos. 
*Manipulacion de sustancias quimicas. </t>
  </si>
  <si>
    <t xml:space="preserve">*Altas temperaturas por exposición al sol.
</t>
  </si>
  <si>
    <t xml:space="preserve">*Cambios de temperatura al entrar o salir de la oficina.
</t>
  </si>
  <si>
    <t>*Conducción de vehículosy motos. 
*Traslados terretres como pasajeros.</t>
  </si>
  <si>
    <t xml:space="preserve">*Cuarto de máquinas.
*Uso de máquinas, equipos o herramientas.
</t>
  </si>
  <si>
    <t xml:space="preserve">*Cortocircuitos.
*Sobrepresión de un recipiente a presión.
*Ruptura de tubería.
*Acumulación de gases ò vapores.
*Fallas en vehiculos y/o maquinas. 
</t>
  </si>
  <si>
    <t>MANTENIMIENTO PREVENTIVO Y CORRECTIVO DE BOMBAS DOSIFICADORAS DE QUIMICOS Y EQUIPOS QUE COMPONEN EL SITEMA DE DESINFECCION :  COAGULANTES, AYUDANTES DE COAGULACION Y ESTABILIZADORES DE pH (SODA CÁUSTICA), CLORO GAS, HIPOCLORITO.</t>
  </si>
  <si>
    <t>Operación de la Planta de Tratamiento:  DESCARGUE Y TRANSPORTE DE LOS ESTABILIZADORES DE pH</t>
  </si>
  <si>
    <t xml:space="preserve">
*Manipulacion de sustancias quimicas. </t>
  </si>
  <si>
    <t xml:space="preserve">*Salpicadura de químicos al realizar el trasvase. 
*Salpicadura de químicos manipulacion de residuos. 
*Manipulacion de sustancias quimicas para el proceso. 
*Manipulacion de empaques contaminados. </t>
  </si>
  <si>
    <t xml:space="preserve">
*Fallas en vehiculos y/o maquinas. </t>
  </si>
  <si>
    <t>Operación de la Planta de Tratamiento:  MANTENIMIENTO PREVENTIVO Y CORRECTIVO DE EQUIPOS QUE COMPONEN EL SITEMA DE DESINFECCION</t>
  </si>
  <si>
    <t xml:space="preserve">*Uso o manipulacion de cloro gas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Manipulacion de sustancias quimicas.
* Manipulacion de residuos de sustancias quimicas. </t>
  </si>
  <si>
    <t>Sistema automatico neutralizador de soda cáustica y alarma sonora, manga veletas para ubicar  la dirección del viento, información en las planta sobre las rutas de evacuación y los puntos de encuentro, señalización de riesgos químicos NFPA, Hojas de seguridad del producto,Teléfonos de emergencias. Solucion de Amoniaco para detectar fuga</t>
  </si>
  <si>
    <t>Operación de la Planta de Tratamiento: CAMBIO, PRUEBA Y PUESTA EN SERVICIO DE BATERIAS DE CLORO</t>
  </si>
  <si>
    <t>Operación de la Planta de Tratamiento:  Toma de muestra de producto químico en válvula de descargue de carro tanque o IBC</t>
  </si>
  <si>
    <t>*Desnivel en el suelo.
*Desorden.
*Realizar actividades de campo.
*Transitar por las instalaciones.
*Obstáculos en el piso.
*Piso resbaloso.</t>
  </si>
  <si>
    <t xml:space="preserve">* Fallas operativas en los equipos.
</t>
  </si>
  <si>
    <t>Operación de la Planta de Tratamiento:  Tratamiento de Lodos</t>
  </si>
  <si>
    <t xml:space="preserve">*Salpicadura de químicos al realizar el trasvase. 
*Salpicadura de químicos manipulacion de residuos. 
*Uso de aerosoles.
*Manipulacion de sustancias para la limpieza.
*Manipulacion de sustancias quimicas para el proceso. 
*Preparacion de quimicos para el proceso. 
</t>
  </si>
  <si>
    <t xml:space="preserve">
* Realizar tareas cerca de cuerpos de agua profundas. </t>
  </si>
  <si>
    <t xml:space="preserve">ZONA / LUGAR </t>
  </si>
  <si>
    <t>LIMPIEZA MANUAL DE REJILLAS</t>
  </si>
  <si>
    <t>BAJA 1 Y 2, BARCAZA PUERTO COLOMBIA, BARCAZA SABANAGRANDE, BARCAZA PONEDERA</t>
  </si>
  <si>
    <t xml:space="preserve">*Recoleccion y manipulacion de redisuos solidos.
*Manipulacion de residuos. </t>
  </si>
  <si>
    <t>ETAP BARRANQUILLA</t>
  </si>
  <si>
    <t xml:space="preserve">*Uso de máquinas, equipos o herramientas.
* Operación de maquinaria. </t>
  </si>
  <si>
    <t xml:space="preserve">*Cortocircuitos.
*Saturación de vapores combustibles.
*Manipulación de sustancias inframables.
*Acumulación de gases ò vapores.
*Fallas en vehiculos y/o maquinas. 
</t>
  </si>
  <si>
    <t xml:space="preserve">*Trabajo en ambientes contaminados por disposicion de residuos solidos. 
*Manipulacion de residuos. </t>
  </si>
  <si>
    <t xml:space="preserve">OPERACIÓN, VERIFICACION, LIMPIEZA DEL SISTEMA DE BOMBEO E INSTALACIONES DE LAS DIFERENTES ESTACIONES DE ALTA Y  BAJA PRESION, BOMBAS CANAL DE CONTINGENCIA DE AGUA  </t>
  </si>
  <si>
    <t>ETAP BARRANQUILLA (BAJA 1 Y 2, ESTACIONES ALTA PRESIÓN 1-2-3-4, BOMBA CANAL DE CONTIGENCIA), ETAP PUERTO COLOMBIA, BOCATOMA LAS FLORES,  ETAP SABANAGRANDE (BARCAZA, ALTA 1-2-3) , ETAP PONEDERA, BARCAZA PONEDERA</t>
  </si>
  <si>
    <t xml:space="preserve">ETAP BARRANQUILLA - ETAP LAS FLORES - ETAP SABANAGRANDE - ETAP PONEDERA Y TODAS LA EBAP </t>
  </si>
  <si>
    <t>TRANSPORTE, DESCARGUE, PREPARACIÓN Y DOSIFICACIÓN DE PRODUCTOS QUÍMICOS: AYUDANTE DE COAGULACIÓN, ESTABILIZADORES DE pH Y CARBÓN ACTIVADO EN BAJA 1 Y 2. PLANTA 1, 2, 3, 4, 5 Y BAJA 1;   PREPARACIÓN DEL ADSORBENTE CARBÓN ACTIVADO</t>
  </si>
  <si>
    <t>ETAP BARRANQUILLA (Planta 1,2,3,4,5, SISTEMA AUTONOMO DE PREPARACIÓN DE POLIMERO PLANTA 5 - PLANTA PILOTO. CILINDROS DE CLORO Planta 4 - 5) - ETAP LAS FLORES - ETAP SABANAGRANDE - ETAP PONEDERA Y TODAS LA EBAP</t>
  </si>
  <si>
    <t xml:space="preserve">*Almacenamiento de sustancias quimicas. 
*Malas condiciones de sistemas de almacenamiento y/o transporte de sustancias quimicas. 
*Almacenamiento inadecuado de los recipientes.
</t>
  </si>
  <si>
    <t>ETAP BARRANQUILLA ETAP LAS FLORES - ETAP SABANAGRANDE - ETAP PONEDERA Y TODAS LA EBAP</t>
  </si>
  <si>
    <t xml:space="preserve">*Salpicadura de químicos al realizar el trasvase. 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</si>
  <si>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*Transporte, llenado y trasvase de odorante (Cloro Gas).
* Manipulacion de sustancias quimicas.
* Manipulacion de residuos de sustancias quimicas. </t>
  </si>
  <si>
    <t xml:space="preserve">*Altas temperaturas por exposición al sol.
*Cambios de temperatura al entrar o salir de la oficina.
</t>
  </si>
  <si>
    <t>Hidratación</t>
  </si>
  <si>
    <t xml:space="preserve">*Acumulación de trabajo.
</t>
  </si>
  <si>
    <t>Premisos, Flexday, Compensatorios, PVE-psicosocial, Aplicación de Bateria de Riesgo Psicosocial.</t>
  </si>
  <si>
    <t>Competencias en natación. Chaleco Salvavidas.</t>
  </si>
  <si>
    <t>ETAP BARRANQUILLA - ETAP LAS FLORES - ETAP SABANAGRANDE - ETAP PONEDERA Y TODAS LA EBAP</t>
  </si>
  <si>
    <t xml:space="preserve">*Mantenerse al interior de las rutas. 
*Notificar problemas al area encargada. 
*Seguir instrucciones de seguridad. </t>
  </si>
  <si>
    <t>Operación de la Planta de Tratamiento: (RECUPERACIÓN DE FILTROS, LIMPIEZA DE ACCELATOR, CANALETAS Y DECANTADORES)</t>
  </si>
  <si>
    <t>Operación de la Planta de Tratamiento: ( LAVADO DE FILTROS PLANTA)</t>
  </si>
  <si>
    <t xml:space="preserve">ETAP BARRANQUILLA ETAP LAS FLORES - ETAP SABANAGRANDE - ETAP PONEDERA </t>
  </si>
  <si>
    <t>Botas antideslizantes, Casco de Seguridad. Chaleco Salvavidas.</t>
  </si>
  <si>
    <t>Operación de la Planta de Tratamiento: (TOMA DE MUESTRA DE AGUA CRUDA, DECANTADA Y FILTRADA DE PLANTA)</t>
  </si>
  <si>
    <t>ETAP BARRANQUILLA - ETAP LAS FLORES - ETAP SABANAGRANDE - ETAP PONEDERA  - BOCATOMA LAS FLORES</t>
  </si>
  <si>
    <t>ETAP BARRANQUILLA - ETAP LAS FLORES - ETAP SABANAGRANDE - ETAP PONEDERA</t>
  </si>
  <si>
    <t>Operación de la Planta de Tratamiento: MANTENIMIENTO PREVENTIVO Y CORRECTIVO DE BOMBAS DOSIFICADORAS DE QUIMICOS (COAGULANTE, AYUDANTE DE COAGULACIÓN  Y FLOCULANTE)  - PREPARACIÓN DEL ADSORBENTE CARBÓN ACTIVADO  - SISTEMA AUTONOMO DE PREPARACIÓN DE POLIMERO  - PLANTA PILOTO</t>
  </si>
  <si>
    <t>ETAP BARRANQUILLA ETAP LAS FLORES - ETAP SABANAGRANDE - ETAP PONEDERA</t>
  </si>
  <si>
    <t>Guantes de PVC extralargos, Jabón antibacterial. Botas Caña alta.</t>
  </si>
  <si>
    <t xml:space="preserve">DOSIFICACIÓN DE HIPOCLORITO - SODA CÁUSTICA EN  TANQUES DE ALMACENAMIENTO </t>
  </si>
  <si>
    <t>ETAP BARRANQUILLA - ETAP LAS FLORES - ETAP SABANAGRANDE - ETAP PONEDERA Y EBAP</t>
  </si>
  <si>
    <t xml:space="preserve">*Uso o manipulacion de cloro gas
*Durante la calibración de equipos detectores en campo 
*Proceso de atención de emergencias 
* Manipulacion de sustancias quimicas.
* Manipulacion de residuos de sustancias quimicas. </t>
  </si>
  <si>
    <t xml:space="preserve">OPERACIÓN,LIMPIEZA Y VERIFICACION DEL SISTEMA DE BOMBEO ALTA PRESIÓN </t>
  </si>
  <si>
    <t xml:space="preserve">*Cortocircuitos.
*Fallas en vehiculos y/o maquinas. 
</t>
  </si>
  <si>
    <t>Mantenimiento preventivo y correctivo a los sistemas de bombeo y tableros electricos.</t>
  </si>
  <si>
    <t>Extintores acorde al tipo de riesgo, grupos de apoyo.</t>
  </si>
  <si>
    <t>Guantes de PVC extralargos, Jabón antibacterial. Botas Caña alta, Gafas.</t>
  </si>
  <si>
    <t>Capacitaciòn en manejo de extintores, Brigadas de emergencia, Uso de EPP (gafas, guantes, botas)</t>
  </si>
  <si>
    <t xml:space="preserve">OPERACIÓN MOTOBOMBA Y MONTACARGA </t>
  </si>
  <si>
    <t xml:space="preserve">*Transporte, llenado y trasvase de producto quimico
* Manipulacion de sustancias quimicas.
* Manipulacion de residuos de sustancias quimicas. </t>
  </si>
  <si>
    <t xml:space="preserve">*Uso o manipulacion de cloro gas
*Uso o manipulacion de combustibles.
*Transporte, llenado y trasvase de productos quimicos
*Proceso de atención de emergenciasde productos quimicos.
* Manipulacion de sustancias quimicas.
</t>
  </si>
  <si>
    <t xml:space="preserve">*Circulacion vehicular. 
</t>
  </si>
  <si>
    <t>Hidratacion constante, camisa mangalarga, jeans, gafas oscuras con proteccion UV.</t>
  </si>
  <si>
    <t xml:space="preserve">*Salpicadura de químicos al realizar el trasvase. 
*Salpicadura de químicos manipulacion de residuos. 
*Manipulacion de sustancias para la limpieza.
*Manipulacion de sustancias quimicas para el proceso. 
*Preparacion de quimicos para el proceso. 
</t>
  </si>
  <si>
    <t>Uso de EPP (gafas, guantes, botas; Full  Face)</t>
  </si>
  <si>
    <t xml:space="preserve">Uso de EPP (Casco, gafas, guantes, botas de seguridad, protectores Auditivos) </t>
  </si>
  <si>
    <t xml:space="preserve">Mantenimiento preventivo y/o correctivo de luminarias.
*Pausas activas. 
</t>
  </si>
  <si>
    <t>MANTENIMIENTO Y CALIBRACIÓN DE EQUIPOS DE MEDICION EN LINEA Y DE MESA</t>
  </si>
  <si>
    <t xml:space="preserve">*Salpicadura de químicos al realizar el trasvase de productos quimicos. 
*Salpicadura de químicos manipulacion de residuos. 
*Preparacion de quimicos para el proceso. 
</t>
  </si>
  <si>
    <t xml:space="preserve">*Transporte, llenado y trasvase de productos quimicos
* Manipulacion de sustancias quimicas.
</t>
  </si>
  <si>
    <t>Uso de EPP (gafas, guantes, botas; Full  Face, Protectores Auditivos)</t>
  </si>
  <si>
    <t>*AUXILIAR DE METROLOGIA                                                                                                                                                                                                                                                                                                                                                                                                  *PROFESIONAL EN SU ESPECIALIDAD</t>
  </si>
  <si>
    <t>OPERADOR EQUIPO PESADO 
DOSIFICADOR 
OPERADOR DE PLANTA</t>
  </si>
  <si>
    <t>DOSIFICADOR  
OPERADOR DE BOMBA 
OPERADOR DE PLANTA</t>
  </si>
  <si>
    <t>AUXILIAR OPERATIVO
SUPERVISOR DE MANTENIMIENTO
DOSIFICADOR 
OPERADOR DE BOMBA</t>
  </si>
  <si>
    <t>AUXILIAR OPERATIVO
SUPERVISOR DE MANTENIMIENTO
DOSIFICADOR
OPERADOR DE BOMBA</t>
  </si>
  <si>
    <t>DOSIFICADOR
OPERADOR EQUIPO PESADO
OPERADOR DE BOMBA
OPERADOR DE PLANTA
AUXILIAR OPERATIVO
SUPERVISOR DE MANTENIMIENTO</t>
  </si>
  <si>
    <t xml:space="preserve">* JEFE DE PLANTA 
* DIRECTOR DE PRODUCCION
* INGENIERO DE CENTRO DE CONTROL 
* SUBGERENTE DE AGUA POTABLE 
</t>
  </si>
  <si>
    <t xml:space="preserve">*CONDUCTOR DE RUTA
*OPERADOR DE PLANTA 
*OPERADOR DE EQUIPO PESADO 
*OPERADOR DE BOMBA 
*AUXILIAR DE PLANTA 
*AUXILIAR OPERATIVO
*ESTUDIANTE EN PRACTICA                                                                                                                                                                                                                                                                                                                                                                                                       *AUXILIAR DE METROLOGIA </t>
  </si>
  <si>
    <t xml:space="preserve">OPERADOR DE PLANTA 
AUXILIAR DE PLANTA </t>
  </si>
  <si>
    <t xml:space="preserve">OPERADOR DE PLANTA 
AUXILIAR DE PLANTA 
OPERADOR DE BOMBO 
DOSIFICADOR 
PROFESIONAL EN SU ESPECIALIDAD 
JEFE DE PLANTA </t>
  </si>
  <si>
    <t xml:space="preserve">AUXILIAR DE PLANTA 
OPERADOR DE BOMBO 
DOSIFICADOR 
PROFESIONAL EN SU ESPECIALIDAD 
JEFE DE PLANTA </t>
  </si>
  <si>
    <t xml:space="preserve">OPERADOR DE PLANTA 
AUXILIAR DE PLANTA 
AUXILIAR OPERATIVO 
SUPERVISOR DE MANTENIMIENTO DE PRODUCCION 
PROFESIONAL EN SU ESPECIALIDAD 
ESTUDIANTE EN PRACTICA </t>
  </si>
  <si>
    <t xml:space="preserve">DIRECCION DE PRODUCCION </t>
  </si>
  <si>
    <t xml:space="preserve">OPERADOR DE PLANTA 
OPERADOR DE BOMBA 
AUXILIAR DE PLANTA 
AUXILIAR OPERATIVO 
</t>
  </si>
  <si>
    <t xml:space="preserve">OPERADOR DE PLANTA 
OPERADOR DE BOMBA
AUXILIAR DE PLANTA 
AUXILIAR OPERATIVO 
ESTUDIANTE EN PRACTICA                                                                                                                                                                                                                                                                                                                                                                                          SUPERVISOR DE MANTENIMIENTO DE PRODUCCION </t>
  </si>
  <si>
    <t xml:space="preserve">OPERADOR DE PLANTA 
OPERADOR DE BOMBA 
AUXILIAR DE PLANTA 
AUXILIAR OPERATIVO 
ESTUDIANTE EN PRACTICA                                                                                                                                                                                                                                                                                                                                                                                       SUPERVISOR  DE MANTENIMIENTO DE PRODUCCION </t>
  </si>
  <si>
    <t xml:space="preserve">OPERADOR DE PLANTA 
OPERADOR DE BOMBA 
AUXILIAR DE PLANTA 
AUXILIAR OPERATIVA 
ESTUDIANTE EN PRACTICA </t>
  </si>
  <si>
    <t xml:space="preserve">OPERADOR DE PLANTA 
OPERADOR DE BOMBA 
AUXILIAR DE PLANTA 
AUXILIAR OPERATIVO 
ESTUDIANTE EN PRACTICA                                                                                                                                                          </t>
  </si>
  <si>
    <t xml:space="preserve">OPERADOR DE BOMBA 
OPERADOR DE PLANTA </t>
  </si>
  <si>
    <t xml:space="preserve">OPERADOR DE PLANTA </t>
  </si>
  <si>
    <t xml:space="preserve">*Reacciones alérgicas, enfermedades infecto contagiosas. </t>
  </si>
  <si>
    <t xml:space="preserve">*Contacto con insectos, roedores, serpientes y otros animales.
</t>
  </si>
  <si>
    <t xml:space="preserve">*Programa para la prevencion de riesgo biologico.
 *Capacitacion en Uso y mantenimiento de EPP.
*Evaluaciones medicas ocupacionales. 
*Vacunacion </t>
  </si>
  <si>
    <t xml:space="preserve">*Lesiones del sistema músculo esquelético; fatiga; alteraciones lumbares, dorsales, cervicales y sacras. </t>
  </si>
  <si>
    <t xml:space="preserve">*Contusiones
*Accidente de transito. </t>
  </si>
  <si>
    <t xml:space="preserve">*Disconfort térmico.
*Afecciones respiratorias, alergias.
*Fatiga que puede producir disminución la destreza manual y la rapidez, mareos, desmayos. </t>
  </si>
  <si>
    <t>FÍSICO: 
Temperaturas extremas (calor)</t>
  </si>
  <si>
    <t>FÍSICO: 
Temperaturas extremas (frío, calor)</t>
  </si>
  <si>
    <t>*Fatiga visual, cefalea, disminución de la destreza y precisión.</t>
  </si>
  <si>
    <t>FÍSICO:
Radiaciones No ionizantes (ultravioleta)</t>
  </si>
  <si>
    <t>*Fatiga auditiva, estrés laboral.</t>
  </si>
  <si>
    <t>*Problemas familiares.
*Estrés, ansiedad y depresión.</t>
  </si>
  <si>
    <t>*Estrés, ansiedad y depresión.</t>
  </si>
  <si>
    <t>*Agresiones verbales y físicas, heridas, estrés laboral, pérdidas económicas.</t>
  </si>
  <si>
    <t>*Cefaleas, falta de coordinación, náuseas, vómitos, irritación de vías respiratorias, ojos, piel y tracto gastrointestinal, Quemaduras, dermatitis, reacciones alérgicas.</t>
  </si>
  <si>
    <t>*Vías deterioradas.
*Incumplimiento de normas y señales de tránsito.
*Actos inseguros (Salir del vehículo cuando aún no se ha detenido, sacar la cabeza y las manos por las ventanillas).
*Vehículos en malas condiciones de funcionamiento.
*Falta de mantenimiento a vehículos.
*Personas imprudentes en la vía.
* Alta circulacion vehicular
PEATONES:
*Cruzar las calles sin respetar las señales de trásito y semáforos.</t>
  </si>
  <si>
    <t xml:space="preserve">*Contusiones, heridas, fracturas. </t>
  </si>
  <si>
    <t xml:space="preserve">*Contusiones, heridas. </t>
  </si>
  <si>
    <t xml:space="preserve">*Golpes, heridas, quemaduras electricas. </t>
  </si>
  <si>
    <t xml:space="preserve">SEGURIDAD:
Locativo:
- Exposicion a cuerpos de agua profundas </t>
  </si>
  <si>
    <t xml:space="preserve">*Hombre al agua o desaparecido, asfixia por inmersión.
</t>
  </si>
  <si>
    <t xml:space="preserve">*Golpes, heridas, contusiones, fracturas, esguinces, luxaciones. </t>
  </si>
  <si>
    <t xml:space="preserve">*Golpes, heridas, contusiones, fracturas, esguinces, luxaciones, traumas del sistema osteomuscular. </t>
  </si>
  <si>
    <t>*Golpes, heridas, contusiones.</t>
  </si>
  <si>
    <t>*lesiones en los ojos.</t>
  </si>
  <si>
    <t>*Cefaleas, falta de coordinación, náuseas, vómitos, irritación de vías respiratorias, ojos, piel.
*Daños materiales.</t>
  </si>
  <si>
    <t xml:space="preserve">*Golpes, heridas. 
</t>
  </si>
  <si>
    <t>*Cefaleas, falta de coordinación, náuseas, vómitos, irritación de vías respiratorias, ojos, piel y tracto gastrointestinal, reacciones alérgicas.</t>
  </si>
  <si>
    <t>*Golpes, heridas, fracturas, quemaduras.
*Cefaleas, falta de coordinación, náuseas, vómitos, irritación de vías respiratorias, ojos, piel y tracto gastrointestinal, reacciones alérgicas, alteraciones del sistema nervioso. 
*Daños materiales.</t>
  </si>
  <si>
    <t>FÍSICO:
Radiaciones No ionizantes (ultravioleta, infrarroja)</t>
  </si>
  <si>
    <t>SEGURIDAD:
Eléctrico-Equipos energizados baja)</t>
  </si>
  <si>
    <t>SEGURIDAD:
Eléctrico-Equipos energizados (baja)</t>
  </si>
  <si>
    <t xml:space="preserve">Marco Monroy </t>
  </si>
  <si>
    <t>00</t>
  </si>
  <si>
    <t xml:space="preserve">Adopción nueva metodologia para la identificación de peligros, evaluación y valoración de riesgos basada en ISO 31000, revisada y validada por los lideres de procesos. Se realiza identificación de peligros y evaluación de riesgos dando alcance a todos y cada uno de los procesos que intervienen en el proceso de produccion.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</si>
</sst>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sz val="18"/>
      <color rgb="FFFF0000"/>
      <name val="Tahoma"/>
      <family val="2"/>
    </font>
    <font>
      <b/>
      <sz val="2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93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/>
    </xf>
    <xf numFmtId="0" fontId="9" fillId="8" borderId="7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31" fillId="0" borderId="2" xfId="2" applyFont="1" applyBorder="1" applyAlignment="1">
      <alignment horizontal="justify" vertical="top" wrapText="1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10" fillId="8" borderId="2" xfId="6" applyFont="1" applyFill="1" applyBorder="1" applyAlignment="1">
      <alignment vertical="center" wrapText="1"/>
    </xf>
    <xf numFmtId="0" fontId="12" fillId="8" borderId="2" xfId="6" applyFont="1" applyFill="1" applyBorder="1" applyAlignment="1">
      <alignment vertical="center" wrapText="1"/>
    </xf>
    <xf numFmtId="0" fontId="10" fillId="0" borderId="2" xfId="6" applyFont="1" applyFill="1" applyBorder="1" applyAlignment="1">
      <alignment vertical="center" wrapText="1"/>
    </xf>
    <xf numFmtId="0" fontId="10" fillId="9" borderId="2" xfId="6" applyFont="1" applyFill="1" applyBorder="1" applyAlignment="1">
      <alignment vertical="center" wrapText="1"/>
    </xf>
    <xf numFmtId="0" fontId="10" fillId="8" borderId="2" xfId="4" applyFont="1" applyFill="1" applyBorder="1" applyAlignment="1">
      <alignment horizontal="left" vertical="top" wrapText="1"/>
    </xf>
    <xf numFmtId="0" fontId="12" fillId="13" borderId="0" xfId="3" applyFont="1" applyFill="1"/>
    <xf numFmtId="0" fontId="12" fillId="0" borderId="2" xfId="6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 wrapText="1"/>
    </xf>
    <xf numFmtId="0" fontId="12" fillId="0" borderId="0" xfId="3" applyFont="1" applyFill="1" applyAlignment="1">
      <alignment horizontal="left" vertical="center"/>
    </xf>
    <xf numFmtId="0" fontId="9" fillId="0" borderId="2" xfId="5" applyFont="1" applyFill="1" applyBorder="1" applyAlignment="1">
      <alignment horizontal="center" vertical="center" textRotation="90" wrapText="1"/>
    </xf>
    <xf numFmtId="0" fontId="19" fillId="0" borderId="2" xfId="5" applyFont="1" applyFill="1" applyBorder="1" applyAlignment="1" applyProtection="1">
      <alignment horizontal="center" vertical="center" textRotation="255" wrapText="1"/>
      <protection locked="0"/>
    </xf>
    <xf numFmtId="0" fontId="12" fillId="0" borderId="0" xfId="3" applyFont="1" applyFill="1" applyAlignment="1">
      <alignment horizontal="center" vertical="center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center" wrapText="1"/>
    </xf>
    <xf numFmtId="0" fontId="12" fillId="0" borderId="2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center" vertical="center" wrapText="1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left" vertical="center" wrapText="1"/>
    </xf>
    <xf numFmtId="0" fontId="12" fillId="8" borderId="5" xfId="3" applyFont="1" applyFill="1" applyBorder="1" applyAlignment="1">
      <alignment horizontal="left" vertical="center" wrapText="1"/>
    </xf>
    <xf numFmtId="0" fontId="34" fillId="8" borderId="9" xfId="3" applyFont="1" applyFill="1" applyBorder="1" applyAlignment="1">
      <alignment horizontal="center" vertical="center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8" fillId="0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12" fillId="8" borderId="1" xfId="3" applyFont="1" applyFill="1" applyBorder="1" applyAlignment="1">
      <alignment horizontal="justify" vertical="center"/>
    </xf>
    <xf numFmtId="0" fontId="12" fillId="8" borderId="5" xfId="3" applyFont="1" applyFill="1" applyBorder="1" applyAlignment="1">
      <alignment horizontal="justify" vertical="center"/>
    </xf>
    <xf numFmtId="0" fontId="12" fillId="8" borderId="3" xfId="3" applyFont="1" applyFill="1" applyBorder="1" applyAlignment="1">
      <alignment horizontal="justify" vertical="center"/>
    </xf>
    <xf numFmtId="0" fontId="12" fillId="8" borderId="11" xfId="3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center" vertical="center"/>
    </xf>
    <xf numFmtId="0" fontId="12" fillId="8" borderId="12" xfId="3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justify"/>
    </xf>
    <xf numFmtId="0" fontId="12" fillId="8" borderId="5" xfId="3" applyFont="1" applyFill="1" applyBorder="1" applyAlignment="1">
      <alignment horizontal="center" vertical="justify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  <xf numFmtId="0" fontId="16" fillId="8" borderId="6" xfId="3" applyFont="1" applyFill="1" applyBorder="1" applyAlignment="1">
      <alignment horizontal="center" vertical="center" wrapText="1"/>
    </xf>
    <xf numFmtId="0" fontId="16" fillId="8" borderId="11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9" fillId="8" borderId="4" xfId="5" applyFont="1" applyFill="1" applyBorder="1" applyAlignment="1">
      <alignment horizontal="center" vertical="center" wrapText="1"/>
    </xf>
    <xf numFmtId="0" fontId="9" fillId="8" borderId="11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wrapText="1"/>
    </xf>
    <xf numFmtId="0" fontId="10" fillId="0" borderId="3" xfId="6" applyFont="1" applyFill="1" applyBorder="1" applyAlignment="1">
      <alignment vertical="center" wrapText="1"/>
    </xf>
    <xf numFmtId="0" fontId="12" fillId="0" borderId="3" xfId="6" applyFont="1" applyBorder="1" applyAlignment="1">
      <alignment vertical="center" wrapText="1"/>
    </xf>
    <xf numFmtId="0" fontId="10" fillId="0" borderId="3" xfId="6" applyFont="1" applyBorder="1" applyAlignment="1">
      <alignment vertical="center" wrapText="1"/>
    </xf>
    <xf numFmtId="0" fontId="28" fillId="8" borderId="3" xfId="5" applyFont="1" applyFill="1" applyBorder="1" applyAlignment="1" applyProtection="1">
      <alignment horizontal="center" vertical="center" textRotation="255" wrapText="1"/>
      <protection locked="0"/>
    </xf>
    <xf numFmtId="0" fontId="19" fillId="0" borderId="3" xfId="5" applyFont="1" applyFill="1" applyBorder="1" applyAlignment="1" applyProtection="1">
      <alignment horizontal="center" vertical="center" textRotation="255" wrapText="1"/>
      <protection locked="0"/>
    </xf>
    <xf numFmtId="0" fontId="19" fillId="8" borderId="3" xfId="5" applyFont="1" applyFill="1" applyBorder="1" applyAlignment="1" applyProtection="1">
      <alignment horizontal="center" vertical="center" textRotation="255" wrapText="1"/>
      <protection locked="0"/>
    </xf>
    <xf numFmtId="0" fontId="10" fillId="8" borderId="3" xfId="4" applyFont="1" applyFill="1" applyBorder="1" applyAlignment="1">
      <alignment vertical="center" wrapText="1"/>
    </xf>
    <xf numFmtId="0" fontId="10" fillId="8" borderId="3" xfId="6" applyFont="1" applyFill="1" applyBorder="1" applyAlignment="1">
      <alignment vertical="center" wrapText="1"/>
    </xf>
    <xf numFmtId="9" fontId="11" fillId="8" borderId="3" xfId="1" applyFont="1" applyFill="1" applyBorder="1" applyAlignment="1" applyProtection="1">
      <alignment horizontal="center" vertical="center" wrapText="1"/>
      <protection locked="0"/>
    </xf>
    <xf numFmtId="0" fontId="19" fillId="8" borderId="3" xfId="5" applyFont="1" applyFill="1" applyBorder="1" applyAlignment="1" applyProtection="1">
      <alignment horizontal="center" vertical="center" wrapText="1"/>
      <protection locked="0"/>
    </xf>
    <xf numFmtId="0" fontId="10" fillId="8" borderId="3" xfId="4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/>
    </xf>
    <xf numFmtId="0" fontId="34" fillId="8" borderId="8" xfId="3" applyFont="1" applyFill="1" applyBorder="1" applyAlignment="1">
      <alignment horizontal="center" vertical="center"/>
    </xf>
    <xf numFmtId="0" fontId="34" fillId="8" borderId="10" xfId="3" applyFont="1" applyFill="1" applyBorder="1" applyAlignment="1">
      <alignment horizontal="center" vertical="center"/>
    </xf>
    <xf numFmtId="0" fontId="9" fillId="8" borderId="2" xfId="3" applyFont="1" applyFill="1" applyBorder="1" applyAlignment="1">
      <alignment vertical="center" wrapText="1"/>
    </xf>
    <xf numFmtId="14" fontId="9" fillId="8" borderId="9" xfId="3" applyNumberFormat="1" applyFont="1" applyFill="1" applyBorder="1" applyAlignment="1">
      <alignment horizontal="left" vertical="center" wrapText="1"/>
    </xf>
    <xf numFmtId="14" fontId="9" fillId="8" borderId="10" xfId="3" applyNumberFormat="1" applyFont="1" applyFill="1" applyBorder="1" applyAlignment="1">
      <alignment horizontal="left" vertical="center" wrapText="1"/>
    </xf>
    <xf numFmtId="0" fontId="31" fillId="0" borderId="2" xfId="2" applyFont="1" applyBorder="1" applyAlignment="1">
      <alignment horizontal="center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224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5CA3A"/>
      <color rgb="FF00FF00"/>
      <color rgb="FFF9A805"/>
      <color rgb="FFFF0000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142875</xdr:rowOff>
    </xdr:from>
    <xdr:to>
      <xdr:col>0</xdr:col>
      <xdr:colOff>2558177</xdr:colOff>
      <xdr:row>0</xdr:row>
      <xdr:rowOff>1213008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42875"/>
          <a:ext cx="2129552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Produccion\IPVER-Potabilizacion-Rev_21%20_2023\MATRIZ%20DE%20RIESGOS%20DE%20SST-%20PROCESO%20DE%20DISPOSICION%20FINAL_Ver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ACTUALIZACIONES "/>
      <sheetName val="MATRIZ DE RIESGOS DE SST"/>
      <sheetName val="UNIVERSO DE RIESGOS DE SST "/>
      <sheetName val="TABLA DE CRITERIOS"/>
      <sheetName val="MAPAS DE RIESGOS INHER Y RESID"/>
    </sheetNames>
    <sheetDataSet>
      <sheetData sheetId="0" refreshError="1"/>
      <sheetData sheetId="1">
        <row r="57">
          <cell r="L57" t="str">
            <v>BAJA</v>
          </cell>
          <cell r="N57" t="str">
            <v>LEVE</v>
          </cell>
          <cell r="X57">
            <v>4.8</v>
          </cell>
        </row>
        <row r="58">
          <cell r="X58">
            <v>51.199999999999989</v>
          </cell>
        </row>
      </sheetData>
      <sheetData sheetId="2" refreshError="1"/>
      <sheetData sheetId="3" refreshError="1"/>
      <sheetData sheetId="4">
        <row r="3">
          <cell r="E3" t="str">
            <v>MUY ALTA</v>
          </cell>
          <cell r="F3">
            <v>5</v>
          </cell>
          <cell r="O3" t="str">
            <v>INSIGNIFICANTE</v>
          </cell>
          <cell r="P3">
            <v>2</v>
          </cell>
        </row>
        <row r="4">
          <cell r="E4" t="str">
            <v>ALTA</v>
          </cell>
          <cell r="F4">
            <v>4</v>
          </cell>
          <cell r="O4" t="str">
            <v>LEVE</v>
          </cell>
          <cell r="P4">
            <v>4</v>
          </cell>
        </row>
        <row r="5">
          <cell r="E5" t="str">
            <v>MODERADA</v>
          </cell>
          <cell r="F5">
            <v>3</v>
          </cell>
          <cell r="O5" t="str">
            <v>IMPORTANTE</v>
          </cell>
          <cell r="P5">
            <v>16</v>
          </cell>
        </row>
        <row r="6">
          <cell r="E6" t="str">
            <v>BAJA</v>
          </cell>
          <cell r="F6">
            <v>2</v>
          </cell>
          <cell r="O6" t="str">
            <v>CRÍTICA</v>
          </cell>
          <cell r="P6">
            <v>256</v>
          </cell>
        </row>
        <row r="7">
          <cell r="E7" t="str">
            <v>MUY BAJA</v>
          </cell>
          <cell r="F7">
            <v>1</v>
          </cell>
          <cell r="O7" t="str">
            <v>CATASTRÓFICA</v>
          </cell>
          <cell r="P7">
            <v>65536</v>
          </cell>
        </row>
        <row r="16">
          <cell r="E16" t="str">
            <v>DÉBIL</v>
          </cell>
          <cell r="F16">
            <v>0.15</v>
          </cell>
          <cell r="G16">
            <v>8.5</v>
          </cell>
          <cell r="M16" t="str">
            <v xml:space="preserve">EXTREMO </v>
          </cell>
        </row>
        <row r="17">
          <cell r="E17" t="str">
            <v>MODERADA</v>
          </cell>
          <cell r="F17">
            <v>0.4</v>
          </cell>
          <cell r="H17">
            <v>28.799999999999997</v>
          </cell>
          <cell r="I17">
            <v>614.4</v>
          </cell>
          <cell r="J17">
            <v>196608</v>
          </cell>
          <cell r="M17" t="str">
            <v>ALTO</v>
          </cell>
        </row>
        <row r="18">
          <cell r="E18" t="str">
            <v>FUERTE</v>
          </cell>
          <cell r="F18">
            <v>0.9</v>
          </cell>
          <cell r="G18">
            <v>1</v>
          </cell>
          <cell r="I18">
            <v>102.39999999999998</v>
          </cell>
          <cell r="M18" t="str">
            <v>MODERADO</v>
          </cell>
        </row>
        <row r="19">
          <cell r="M19" t="str">
            <v>BAJO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3" sqref="F3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6"/>
      <c r="B1" s="118" t="s">
        <v>204</v>
      </c>
      <c r="C1" s="119"/>
      <c r="D1" s="97" t="s">
        <v>251</v>
      </c>
    </row>
    <row r="2" spans="1:7" ht="29.25" customHeight="1" x14ac:dyDescent="0.25">
      <c r="B2" s="101"/>
      <c r="C2" s="102"/>
    </row>
    <row r="3" spans="1:7" ht="27.75" customHeight="1" x14ac:dyDescent="0.25">
      <c r="A3" s="117" t="s">
        <v>249</v>
      </c>
      <c r="B3" s="117"/>
      <c r="C3" s="117"/>
      <c r="D3" s="117"/>
      <c r="G3" s="91"/>
    </row>
    <row r="4" spans="1:7" ht="24" customHeight="1" x14ac:dyDescent="0.25">
      <c r="A4" s="103" t="s">
        <v>238</v>
      </c>
      <c r="B4" s="92" t="s">
        <v>253</v>
      </c>
      <c r="C4" s="92" t="s">
        <v>237</v>
      </c>
      <c r="D4" s="92" t="s">
        <v>250</v>
      </c>
    </row>
    <row r="5" spans="1:7" ht="71.25" x14ac:dyDescent="0.25">
      <c r="A5" s="93" t="s">
        <v>480</v>
      </c>
      <c r="B5" s="94" t="s">
        <v>481</v>
      </c>
      <c r="C5" s="95">
        <v>45358</v>
      </c>
      <c r="D5" s="192" t="s">
        <v>479</v>
      </c>
    </row>
    <row r="6" spans="1:7" ht="24.75" customHeight="1" x14ac:dyDescent="0.25">
      <c r="A6" s="6"/>
      <c r="B6" s="3"/>
      <c r="C6" s="1"/>
      <c r="D6" s="96"/>
    </row>
    <row r="7" spans="1:7" ht="24.75" customHeight="1" x14ac:dyDescent="0.25">
      <c r="A7" s="6"/>
      <c r="B7" s="3"/>
      <c r="C7" s="1"/>
      <c r="D7" s="96"/>
    </row>
    <row r="8" spans="1:7" ht="24.75" customHeight="1" x14ac:dyDescent="0.25">
      <c r="A8" s="6"/>
      <c r="B8" s="3"/>
      <c r="C8" s="2"/>
      <c r="D8" s="96"/>
    </row>
    <row r="9" spans="1:7" ht="24.75" customHeight="1" x14ac:dyDescent="0.25">
      <c r="A9" s="6"/>
      <c r="B9" s="4"/>
      <c r="C9" s="2"/>
      <c r="D9" s="96"/>
    </row>
    <row r="10" spans="1:7" ht="24.75" customHeight="1" x14ac:dyDescent="0.25">
      <c r="A10" s="6"/>
      <c r="B10" s="8"/>
      <c r="C10" s="1"/>
      <c r="D10" s="96"/>
    </row>
    <row r="11" spans="1:7" ht="30.75" customHeight="1" x14ac:dyDescent="0.25">
      <c r="A11" s="6"/>
      <c r="B11" s="5"/>
      <c r="C11" s="7"/>
      <c r="D11" s="96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B160"/>
  <sheetViews>
    <sheetView tabSelected="1" zoomScale="50" zoomScaleNormal="50" zoomScaleSheetLayoutView="70" zoomScalePageLayoutView="70" workbookViewId="0">
      <selection activeCell="E27" sqref="E27:E35"/>
    </sheetView>
  </sheetViews>
  <sheetFormatPr baseColWidth="10" defaultColWidth="11.42578125" defaultRowHeight="19.5" x14ac:dyDescent="0.25"/>
  <cols>
    <col min="1" max="1" width="41.42578125" style="23" customWidth="1"/>
    <col min="2" max="2" width="35.42578125" style="29" customWidth="1"/>
    <col min="3" max="3" width="8" style="30" customWidth="1"/>
    <col min="4" max="4" width="9" style="30" customWidth="1"/>
    <col min="5" max="5" width="5.28515625" style="31" customWidth="1"/>
    <col min="6" max="7" width="3.42578125" style="31" customWidth="1"/>
    <col min="8" max="8" width="3.42578125" style="30" customWidth="1"/>
    <col min="9" max="9" width="32.5703125" style="30" customWidth="1"/>
    <col min="10" max="10" width="44.140625" style="113" customWidth="1"/>
    <col min="11" max="11" width="39" style="30" customWidth="1"/>
    <col min="12" max="12" width="35.85546875" style="30" customWidth="1"/>
    <col min="13" max="13" width="6.85546875" style="31" customWidth="1"/>
    <col min="14" max="14" width="6.85546875" style="116" customWidth="1"/>
    <col min="15" max="18" width="11.42578125" style="31" customWidth="1"/>
    <col min="19" max="19" width="22" style="30" customWidth="1"/>
    <col min="20" max="20" width="24.42578125" style="30" customWidth="1"/>
    <col min="21" max="21" width="24.7109375" style="30" customWidth="1"/>
    <col min="22" max="22" width="31.5703125" style="30" customWidth="1"/>
    <col min="23" max="23" width="6.42578125" style="31" customWidth="1"/>
    <col min="24" max="24" width="13.28515625" style="31" customWidth="1"/>
    <col min="25" max="25" width="14.42578125" style="31" customWidth="1"/>
    <col min="26" max="26" width="8.28515625" style="31" customWidth="1"/>
    <col min="27" max="27" width="55.7109375" style="32" customWidth="1"/>
    <col min="28" max="16384" width="11.42578125" style="23"/>
  </cols>
  <sheetData>
    <row r="1" spans="1:27" ht="112.5" customHeight="1" x14ac:dyDescent="0.25">
      <c r="B1" s="187" t="s">
        <v>204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88"/>
      <c r="AA1" s="104" t="s">
        <v>252</v>
      </c>
    </row>
    <row r="2" spans="1:27" s="24" customFormat="1" ht="45" customHeight="1" x14ac:dyDescent="0.25">
      <c r="A2" s="189" t="s">
        <v>146</v>
      </c>
      <c r="B2" s="137" t="s">
        <v>439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9"/>
    </row>
    <row r="3" spans="1:27" s="25" customFormat="1" ht="52.5" customHeight="1" x14ac:dyDescent="0.25">
      <c r="A3" s="189" t="s">
        <v>147</v>
      </c>
      <c r="B3" s="140">
        <v>45358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1"/>
    </row>
    <row r="4" spans="1:27" s="26" customFormat="1" ht="75" customHeight="1" x14ac:dyDescent="0.25">
      <c r="A4" s="125" t="s">
        <v>371</v>
      </c>
      <c r="B4" s="125" t="s">
        <v>200</v>
      </c>
      <c r="C4" s="168" t="s">
        <v>193</v>
      </c>
      <c r="D4" s="169"/>
      <c r="E4" s="168" t="s">
        <v>2</v>
      </c>
      <c r="F4" s="170"/>
      <c r="G4" s="170"/>
      <c r="H4" s="169"/>
      <c r="I4" s="131" t="s">
        <v>7</v>
      </c>
      <c r="J4" s="133" t="s">
        <v>203</v>
      </c>
      <c r="K4" s="141" t="s">
        <v>202</v>
      </c>
      <c r="L4" s="141" t="s">
        <v>142</v>
      </c>
      <c r="M4" s="171" t="s">
        <v>201</v>
      </c>
      <c r="N4" s="172"/>
      <c r="O4" s="172"/>
      <c r="P4" s="173"/>
      <c r="Q4" s="82"/>
      <c r="R4" s="143" t="s">
        <v>148</v>
      </c>
      <c r="S4" s="174" t="s">
        <v>149</v>
      </c>
      <c r="T4" s="174"/>
      <c r="U4" s="174"/>
      <c r="V4" s="174"/>
      <c r="W4" s="143" t="s">
        <v>191</v>
      </c>
      <c r="X4" s="83"/>
      <c r="Y4" s="135" t="s">
        <v>198</v>
      </c>
      <c r="Z4" s="143" t="s">
        <v>143</v>
      </c>
      <c r="AA4" s="145" t="s">
        <v>144</v>
      </c>
    </row>
    <row r="5" spans="1:27" s="186" customFormat="1" ht="147.94999999999999" customHeight="1" x14ac:dyDescent="0.25">
      <c r="A5" s="125"/>
      <c r="B5" s="125"/>
      <c r="C5" s="84" t="s">
        <v>0</v>
      </c>
      <c r="D5" s="84" t="s">
        <v>1</v>
      </c>
      <c r="E5" s="85" t="s">
        <v>3</v>
      </c>
      <c r="F5" s="85" t="s">
        <v>4</v>
      </c>
      <c r="G5" s="85" t="s">
        <v>5</v>
      </c>
      <c r="H5" s="85" t="s">
        <v>6</v>
      </c>
      <c r="I5" s="132"/>
      <c r="J5" s="134"/>
      <c r="K5" s="142" t="s">
        <v>8</v>
      </c>
      <c r="L5" s="142" t="s">
        <v>9</v>
      </c>
      <c r="M5" s="85" t="s">
        <v>126</v>
      </c>
      <c r="N5" s="114" t="s">
        <v>194</v>
      </c>
      <c r="O5" s="85" t="s">
        <v>142</v>
      </c>
      <c r="P5" s="85" t="s">
        <v>195</v>
      </c>
      <c r="Q5" s="85" t="s">
        <v>196</v>
      </c>
      <c r="R5" s="144"/>
      <c r="S5" s="86" t="s">
        <v>150</v>
      </c>
      <c r="T5" s="86" t="s">
        <v>151</v>
      </c>
      <c r="U5" s="86" t="s">
        <v>152</v>
      </c>
      <c r="V5" s="86" t="s">
        <v>153</v>
      </c>
      <c r="W5" s="144"/>
      <c r="X5" s="85" t="s">
        <v>197</v>
      </c>
      <c r="Y5" s="136"/>
      <c r="Z5" s="144"/>
      <c r="AA5" s="146"/>
    </row>
    <row r="6" spans="1:27" s="28" customFormat="1" ht="156" customHeight="1" x14ac:dyDescent="0.25">
      <c r="A6" s="122" t="s">
        <v>373</v>
      </c>
      <c r="B6" s="122" t="s">
        <v>372</v>
      </c>
      <c r="C6" s="122"/>
      <c r="D6" s="122" t="s">
        <v>344</v>
      </c>
      <c r="E6" s="122" t="s">
        <v>340</v>
      </c>
      <c r="F6" s="122"/>
      <c r="G6" s="122" t="s">
        <v>344</v>
      </c>
      <c r="H6" s="122"/>
      <c r="I6" s="122" t="s">
        <v>428</v>
      </c>
      <c r="J6" s="175" t="s">
        <v>456</v>
      </c>
      <c r="K6" s="176" t="s">
        <v>347</v>
      </c>
      <c r="L6" s="177" t="s">
        <v>59</v>
      </c>
      <c r="M6" s="178" t="s">
        <v>184</v>
      </c>
      <c r="N6" s="179">
        <f>VLOOKUP('MATRIZ DE RIESGOS DE SST'!M6,'MAPAS DE RIESGOS INHER Y RESID'!$E$3:$F$7,2,FALSE)</f>
        <v>2</v>
      </c>
      <c r="O6" s="178" t="s">
        <v>187</v>
      </c>
      <c r="P6" s="180">
        <f>VLOOKUP('MATRIZ DE RIESGOS DE SST'!O6,'MAPAS DE RIESGOS INHER Y RESID'!$O$3:$P$7,2,FALSE)</f>
        <v>4</v>
      </c>
      <c r="Q6" s="180">
        <f>N6*P6</f>
        <v>8</v>
      </c>
      <c r="R6" s="178" t="str">
        <f>IF(OR('MAPAS DE RIESGOS INHER Y RESID'!$G$7='MATRIZ DE RIESGOS DE SST'!Q6,Q6&lt;'MAPAS DE RIESGOS INHER Y RESID'!$G$3+1),'MAPAS DE RIESGOS INHER Y RESID'!$M$6,IF(OR('MAPAS DE RIESGOS INHER Y RESID'!$H$5='MATRIZ DE RIESGOS DE SST'!Q6,Q6&lt;'MAPAS DE RIESGOS INHER Y RESID'!$I$5+1),'MAPAS DE RIESGOS INHER Y RESID'!$M$5,IF(OR('MAPAS DE RIESGOS INHER Y RESID'!$I$4='MATRIZ DE RIESGOS DE SST'!Q6,Q6&lt;'MAPAS DE RIESGOS INHER Y RESID'!$J$4+1),'MAPAS DE RIESGOS INHER Y RESID'!$M$4,'MAPAS DE RIESGOS INHER Y RESID'!$M$3)))</f>
        <v>BAJO</v>
      </c>
      <c r="S6" s="181"/>
      <c r="T6" s="181"/>
      <c r="U6" s="182" t="s">
        <v>255</v>
      </c>
      <c r="V6" s="182" t="s">
        <v>256</v>
      </c>
      <c r="W6" s="178" t="s">
        <v>178</v>
      </c>
      <c r="X6" s="183">
        <f>VLOOKUP(W6,'MAPAS DE RIESGOS INHER Y RESID'!$E$16:$F$18,2,FALSE)</f>
        <v>0.4</v>
      </c>
      <c r="Y6" s="184">
        <f>Q6-(X6*Q6)</f>
        <v>4.8</v>
      </c>
      <c r="Z6" s="178" t="str">
        <f>IF(OR('MAPAS DE RIESGOS INHER Y RESID'!$G$18='MATRIZ DE RIESGOS DE SST'!Y6,Y6&lt;'MAPAS DE RIESGOS INHER Y RESID'!$G$16+1),'MAPAS DE RIESGOS INHER Y RESID'!$M$19,IF(OR('MAPAS DE RIESGOS INHER Y RESID'!$H$17='MATRIZ DE RIESGOS DE SST'!Y6,Y6&lt;'MAPAS DE RIESGOS INHER Y RESID'!$I$18+1),'MAPAS DE RIESGOS INHER Y RESID'!$M$18,IF(OR('MAPAS DE RIESGOS INHER Y RESID'!$I$17='MATRIZ DE RIESGOS DE SST'!Y6,Y6&lt;'MAPAS DE RIESGOS INHER Y RESID'!$J$17+1),'MAPAS DE RIESGOS INHER Y RESID'!$M$17,'MAPAS DE RIESGOS INHER Y RESID'!$M$16)))</f>
        <v>BAJO</v>
      </c>
      <c r="AA6" s="185" t="str">
        <f>VLOOKUP('MATRIZ DE RIESGOS DE SST'!Z6,'TABLA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7" s="28" customFormat="1" ht="165.75" customHeight="1" x14ac:dyDescent="0.25">
      <c r="A7" s="123"/>
      <c r="B7" s="123"/>
      <c r="C7" s="123"/>
      <c r="D7" s="123"/>
      <c r="E7" s="123"/>
      <c r="F7" s="123"/>
      <c r="G7" s="123"/>
      <c r="H7" s="123"/>
      <c r="I7" s="123"/>
      <c r="J7" s="107" t="s">
        <v>19</v>
      </c>
      <c r="K7" s="79" t="s">
        <v>448</v>
      </c>
      <c r="L7" s="80" t="s">
        <v>447</v>
      </c>
      <c r="M7" s="87" t="s">
        <v>184</v>
      </c>
      <c r="N7" s="115">
        <f>VLOOKUP('MATRIZ DE RIESGOS DE SST'!M7,'MAPAS DE RIESGOS INHER Y RESID'!$E$3:$F$7,2,FALSE)</f>
        <v>2</v>
      </c>
      <c r="O7" s="87" t="s">
        <v>189</v>
      </c>
      <c r="P7" s="88">
        <f>VLOOKUP('MATRIZ DE RIESGOS DE SST'!O7,'MAPAS DE RIESGOS INHER Y RESID'!$O$3:$P$7,2,FALSE)</f>
        <v>256</v>
      </c>
      <c r="Q7" s="88">
        <f t="shared" ref="Q7:Q12" si="0">+N7*P7</f>
        <v>512</v>
      </c>
      <c r="R7" s="87" t="str">
        <f>IF(OR('MAPAS DE RIESGOS INHER Y RESID'!$G$7='MATRIZ DE RIESGOS DE SST'!Q7,Q7&lt;'MAPAS DE RIESGOS INHER Y RESID'!$G$3+1),'MAPAS DE RIESGOS INHER Y RESID'!$M$6,IF(OR('MAPAS DE RIESGOS INHER Y RESID'!$H$5='MATRIZ DE RIESGOS DE SST'!Q7,Q7&lt;'MAPAS DE RIESGOS INHER Y RESID'!$I$5+1),'MAPAS DE RIESGOS INHER Y RESID'!$M$5,IF(OR('MAPAS DE RIESGOS INHER Y RESID'!$I$4='MATRIZ DE RIESGOS DE SST'!Q7,Q7&lt;'MAPAS DE RIESGOS INHER Y RESID'!$J$4+1),'MAPAS DE RIESGOS INHER Y RESID'!$M$4,'MAPAS DE RIESGOS INHER Y RESID'!$M$3)))</f>
        <v>ALTO</v>
      </c>
      <c r="S7" s="77"/>
      <c r="T7" s="77"/>
      <c r="U7" s="105" t="s">
        <v>257</v>
      </c>
      <c r="V7" s="105" t="s">
        <v>449</v>
      </c>
      <c r="W7" s="87" t="s">
        <v>179</v>
      </c>
      <c r="X7" s="89">
        <f>VLOOKUP(W7,'MAPAS DE RIESGOS INHER Y RESID'!$E$16:$F$18,2,FALSE)</f>
        <v>0.9</v>
      </c>
      <c r="Y7" s="90">
        <f>Q7-(X7*Q7)</f>
        <v>51.199999999999989</v>
      </c>
      <c r="Z7" s="87" t="str">
        <f>IF(OR('MAPAS DE RIESGOS INHER Y RESID'!$G$18='MATRIZ DE RIESGOS DE SST'!Y7,Y7&lt;'MAPAS DE RIESGOS INHER Y RESID'!$G$16+1),'MAPAS DE RIESGOS INHER Y RESID'!$M$19,IF(OR('MAPAS DE RIESGOS INHER Y RESID'!$H$17='MATRIZ DE RIESGOS DE SST'!Y7,Y7&lt;'MAPAS DE RIESGOS INHER Y RESID'!$I$18+1),'MAPAS DE RIESGOS INHER Y RESID'!$M$18,IF(OR('MAPAS DE RIESGOS INHER Y RESID'!$I$17='MATRIZ DE RIESGOS DE SST'!Y7,Y7&lt;'MAPAS DE RIESGOS INHER Y RESID'!$J$17+1),'MAPAS DE RIESGOS INHER Y RESID'!$M$17,'MAPAS DE RIESGOS INHER Y RESID'!$M$16)))</f>
        <v>MODERADO</v>
      </c>
      <c r="AA7" s="77" t="str">
        <f>VLOOKUP('MATRIZ DE RIESGOS DE SST'!Z7,'TABLA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" spans="1:27" s="28" customFormat="1" ht="141" customHeight="1" x14ac:dyDescent="0.25">
      <c r="A8" s="123"/>
      <c r="B8" s="123"/>
      <c r="C8" s="123"/>
      <c r="D8" s="123"/>
      <c r="E8" s="123"/>
      <c r="F8" s="123"/>
      <c r="G8" s="123"/>
      <c r="H8" s="123"/>
      <c r="I8" s="123"/>
      <c r="J8" s="107" t="s">
        <v>454</v>
      </c>
      <c r="K8" s="100" t="s">
        <v>388</v>
      </c>
      <c r="L8" s="80" t="s">
        <v>452</v>
      </c>
      <c r="M8" s="87" t="s">
        <v>184</v>
      </c>
      <c r="N8" s="115">
        <f>VLOOKUP('MATRIZ DE RIESGOS DE SST'!M8,'MAPAS DE RIESGOS INHER Y RESID'!$E$3:$F$7,2,FALSE)</f>
        <v>2</v>
      </c>
      <c r="O8" s="87" t="s">
        <v>187</v>
      </c>
      <c r="P8" s="88">
        <f>VLOOKUP('MATRIZ DE RIESGOS DE SST'!O8,'MAPAS DE RIESGOS INHER Y RESID'!$O$3:$P$7,2,FALSE)</f>
        <v>4</v>
      </c>
      <c r="Q8" s="88">
        <f t="shared" si="0"/>
        <v>8</v>
      </c>
      <c r="R8" s="87" t="str">
        <f>IF(OR('MAPAS DE RIESGOS INHER Y RESID'!$G$7='MATRIZ DE RIESGOS DE SST'!Q8,Q8&lt;'MAPAS DE RIESGOS INHER Y RESID'!$G$3+1),'MAPAS DE RIESGOS INHER Y RESID'!$M$6,IF(OR('MAPAS DE RIESGOS INHER Y RESID'!$H$5='MATRIZ DE RIESGOS DE SST'!Q8,Q8&lt;'MAPAS DE RIESGOS INHER Y RESID'!$I$5+1),'MAPAS DE RIESGOS INHER Y RESID'!$M$5,IF(OR('MAPAS DE RIESGOS INHER Y RESID'!$I$4='MATRIZ DE RIESGOS DE SST'!Q8,Q8&lt;'MAPAS DE RIESGOS INHER Y RESID'!$J$4+1),'MAPAS DE RIESGOS INHER Y RESID'!$M$4,'MAPAS DE RIESGOS INHER Y RESID'!$M$3)))</f>
        <v>BAJO</v>
      </c>
      <c r="S8" s="77"/>
      <c r="T8" s="77"/>
      <c r="U8" s="107" t="s">
        <v>389</v>
      </c>
      <c r="V8" s="27"/>
      <c r="W8" s="87" t="s">
        <v>178</v>
      </c>
      <c r="X8" s="89">
        <f>VLOOKUP(W8,'MAPAS DE RIESGOS INHER Y RESID'!$E$16:$F$18,2,FALSE)</f>
        <v>0.4</v>
      </c>
      <c r="Y8" s="90">
        <f>Q8-(X8*Q8)</f>
        <v>4.8</v>
      </c>
      <c r="Z8" s="87" t="str">
        <f>IF(OR('MAPAS DE RIESGOS INHER Y RESID'!$G$18='MATRIZ DE RIESGOS DE SST'!Y8,Y8&lt;'MAPAS DE RIESGOS INHER Y RESID'!$G$16+1),'MAPAS DE RIESGOS INHER Y RESID'!$M$19,IF(OR('MAPAS DE RIESGOS INHER Y RESID'!$H$17='MATRIZ DE RIESGOS DE SST'!Y8,Y8&lt;'MAPAS DE RIESGOS INHER Y RESID'!$I$18+1),'MAPAS DE RIESGOS INHER Y RESID'!$M$18,IF(OR('MAPAS DE RIESGOS INHER Y RESID'!$I$17='MATRIZ DE RIESGOS DE SST'!Y8,Y8&lt;'MAPAS DE RIESGOS INHER Y RESID'!$J$17+1),'MAPAS DE RIESGOS INHER Y RESID'!$M$17,'MAPAS DE RIESGOS INHER Y RESID'!$M$16)))</f>
        <v>BAJO</v>
      </c>
      <c r="AA8" s="77" t="str">
        <f>VLOOKUP('MATRIZ DE RIESGOS DE SST'!Z8,'TABLA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7" ht="136.5" customHeight="1" x14ac:dyDescent="0.25">
      <c r="A9" s="123"/>
      <c r="B9" s="123"/>
      <c r="C9" s="123"/>
      <c r="D9" s="123"/>
      <c r="E9" s="123"/>
      <c r="F9" s="123"/>
      <c r="G9" s="123"/>
      <c r="H9" s="123"/>
      <c r="I9" s="123"/>
      <c r="J9" s="107" t="s">
        <v>21</v>
      </c>
      <c r="K9" s="79" t="s">
        <v>374</v>
      </c>
      <c r="L9" s="80" t="s">
        <v>447</v>
      </c>
      <c r="M9" s="87" t="s">
        <v>184</v>
      </c>
      <c r="N9" s="115">
        <f>VLOOKUP('MATRIZ DE RIESGOS DE SST'!M9,'MAPAS DE RIESGOS INHER Y RESID'!$E$3:$F$7,2,FALSE)</f>
        <v>2</v>
      </c>
      <c r="O9" s="87" t="s">
        <v>188</v>
      </c>
      <c r="P9" s="88">
        <f>VLOOKUP('MATRIZ DE RIESGOS DE SST'!O9,'MAPAS DE RIESGOS INHER Y RESID'!$O$3:$P$7,2,FALSE)</f>
        <v>16</v>
      </c>
      <c r="Q9" s="88">
        <f t="shared" si="0"/>
        <v>32</v>
      </c>
      <c r="R9" s="87" t="str">
        <f>IF(OR('MAPAS DE RIESGOS INHER Y RESID'!$G$7='MATRIZ DE RIESGOS DE SST'!Q9,Q9&lt;'MAPAS DE RIESGOS INHER Y RESID'!$G$3+1),'MAPAS DE RIESGOS INHER Y RESID'!$M$6,IF(OR('MAPAS DE RIESGOS INHER Y RESID'!$H$5='MATRIZ DE RIESGOS DE SST'!Q9,Q9&lt;'MAPAS DE RIESGOS INHER Y RESID'!$I$5+1),'MAPAS DE RIESGOS INHER Y RESID'!$M$5,IF(OR('MAPAS DE RIESGOS INHER Y RESID'!$I$4='MATRIZ DE RIESGOS DE SST'!Q9,Q9&lt;'MAPAS DE RIESGOS INHER Y RESID'!$J$4+1),'MAPAS DE RIESGOS INHER Y RESID'!$M$4,'MAPAS DE RIESGOS INHER Y RESID'!$M$3)))</f>
        <v>MODERADO</v>
      </c>
      <c r="S9" s="77"/>
      <c r="T9" s="77"/>
      <c r="U9" s="105" t="s">
        <v>258</v>
      </c>
      <c r="V9" s="105" t="s">
        <v>256</v>
      </c>
      <c r="W9" s="87" t="s">
        <v>179</v>
      </c>
      <c r="X9" s="89">
        <f>VLOOKUP(W9,'MAPAS DE RIESGOS INHER Y RESID'!$E$16:$F$18,2,FALSE)</f>
        <v>0.9</v>
      </c>
      <c r="Y9" s="90">
        <f>Q9-(X9*Q9)</f>
        <v>3.1999999999999993</v>
      </c>
      <c r="Z9" s="87" t="str">
        <f>IF(OR('MAPAS DE RIESGOS INHER Y RESID'!$G$18='MATRIZ DE RIESGOS DE SST'!Y9,Y9&lt;'MAPAS DE RIESGOS INHER Y RESID'!$G$16+1),'MAPAS DE RIESGOS INHER Y RESID'!$M$19,IF(OR('MAPAS DE RIESGOS INHER Y RESID'!$H$17='MATRIZ DE RIESGOS DE SST'!Y9,Y9&lt;'MAPAS DE RIESGOS INHER Y RESID'!$I$18+1),'MAPAS DE RIESGOS INHER Y RESID'!$M$18,IF(OR('MAPAS DE RIESGOS INHER Y RESID'!$I$17='MATRIZ DE RIESGOS DE SST'!Y9,Y9&lt;'MAPAS DE RIESGOS INHER Y RESID'!$J$17+1),'MAPAS DE RIESGOS INHER Y RESID'!$M$17,'MAPAS DE RIESGOS INHER Y RESID'!$M$16)))</f>
        <v>BAJO</v>
      </c>
      <c r="AA9" s="77" t="str">
        <f>VLOOKUP('MATRIZ DE RIESGOS DE SST'!Z9,'TABLA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7" ht="142.5" customHeight="1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J10" s="107" t="s">
        <v>30</v>
      </c>
      <c r="K10" s="79" t="s">
        <v>254</v>
      </c>
      <c r="L10" s="80" t="s">
        <v>450</v>
      </c>
      <c r="M10" s="87" t="s">
        <v>184</v>
      </c>
      <c r="N10" s="115">
        <f>VLOOKUP('MATRIZ DE RIESGOS DE SST'!M10,'MAPAS DE RIESGOS INHER Y RESID'!$E$3:$F$7,2,FALSE)</f>
        <v>2</v>
      </c>
      <c r="O10" s="87" t="s">
        <v>187</v>
      </c>
      <c r="P10" s="88">
        <f>VLOOKUP('MATRIZ DE RIESGOS DE SST'!O10,'MAPAS DE RIESGOS INHER Y RESID'!$O$3:$P$7,2,FALSE)</f>
        <v>4</v>
      </c>
      <c r="Q10" s="88">
        <f t="shared" si="0"/>
        <v>8</v>
      </c>
      <c r="R10" s="87" t="str">
        <f>IF(OR('MAPAS DE RIESGOS INHER Y RESID'!$G$7='MATRIZ DE RIESGOS DE SST'!Q10,Q10&lt;'MAPAS DE RIESGOS INHER Y RESID'!$G$3+1),'MAPAS DE RIESGOS INHER Y RESID'!$M$6,IF(OR('MAPAS DE RIESGOS INHER Y RESID'!$H$5='MATRIZ DE RIESGOS DE SST'!Q10,Q10&lt;'MAPAS DE RIESGOS INHER Y RESID'!$I$5+1),'MAPAS DE RIESGOS INHER Y RESID'!$M$5,IF(OR('MAPAS DE RIESGOS INHER Y RESID'!$I$4='MATRIZ DE RIESGOS DE SST'!Q10,Q10&lt;'MAPAS DE RIESGOS INHER Y RESID'!$J$4+1),'MAPAS DE RIESGOS INHER Y RESID'!$M$4,'MAPAS DE RIESGOS INHER Y RESID'!$M$3)))</f>
        <v>BAJO</v>
      </c>
      <c r="S10" s="77"/>
      <c r="T10" s="77"/>
      <c r="U10" s="105" t="s">
        <v>259</v>
      </c>
      <c r="V10" s="105" t="s">
        <v>260</v>
      </c>
      <c r="W10" s="87" t="s">
        <v>179</v>
      </c>
      <c r="X10" s="89">
        <f>VLOOKUP(W10,'MAPAS DE RIESGOS INHER Y RESID'!$E$16:$F$18,2,FALSE)</f>
        <v>0.9</v>
      </c>
      <c r="Y10" s="90">
        <f>Q10-(Q10*X10)</f>
        <v>0.79999999999999982</v>
      </c>
      <c r="Z10" s="87" t="str">
        <f>IF(OR('MAPAS DE RIESGOS INHER Y RESID'!$G$18='MATRIZ DE RIESGOS DE SST'!Y10,Y10&lt;'MAPAS DE RIESGOS INHER Y RESID'!$G$16+1),'MAPAS DE RIESGOS INHER Y RESID'!$M$19,IF(OR('MAPAS DE RIESGOS INHER Y RESID'!$H$17='MATRIZ DE RIESGOS DE SST'!Y10,Y10&lt;'MAPAS DE RIESGOS INHER Y RESID'!$I$18+1),'MAPAS DE RIESGOS INHER Y RESID'!$M$18,IF(OR('MAPAS DE RIESGOS INHER Y RESID'!$I$17='MATRIZ DE RIESGOS DE SST'!Y10,Y10&lt;'MAPAS DE RIESGOS INHER Y RESID'!$J$17+1),'MAPAS DE RIESGOS INHER Y RESID'!$M$17,'MAPAS DE RIESGOS INHER Y RESID'!$M$16)))</f>
        <v>BAJO</v>
      </c>
      <c r="AA10" s="77" t="str">
        <f>VLOOKUP('MATRIZ DE RIESGOS DE SST'!Z10,'TABLA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7" ht="142.5" customHeight="1" x14ac:dyDescent="0.25">
      <c r="A11" s="123"/>
      <c r="B11" s="123"/>
      <c r="C11" s="123"/>
      <c r="D11" s="123"/>
      <c r="E11" s="123"/>
      <c r="F11" s="123"/>
      <c r="G11" s="123"/>
      <c r="H11" s="123"/>
      <c r="I11" s="123"/>
      <c r="J11" s="107" t="s">
        <v>67</v>
      </c>
      <c r="K11" s="79" t="s">
        <v>390</v>
      </c>
      <c r="L11" s="80" t="s">
        <v>458</v>
      </c>
      <c r="M11" s="87" t="s">
        <v>184</v>
      </c>
      <c r="N11" s="115">
        <f>VLOOKUP('MATRIZ DE RIESGOS DE SST'!M11,'MAPAS DE RIESGOS INHER Y RESID'!$E$3:$F$7,2,FALSE)</f>
        <v>2</v>
      </c>
      <c r="O11" s="87" t="s">
        <v>188</v>
      </c>
      <c r="P11" s="88">
        <f>VLOOKUP('MATRIZ DE RIESGOS DE SST'!O11,'MAPAS DE RIESGOS INHER Y RESID'!$O$3:$P$7,2,FALSE)</f>
        <v>16</v>
      </c>
      <c r="Q11" s="88">
        <f t="shared" si="0"/>
        <v>32</v>
      </c>
      <c r="R11" s="87" t="str">
        <f>IF(OR('MAPAS DE RIESGOS INHER Y RESID'!$G$7='MATRIZ DE RIESGOS DE SST'!Q11,Q11&lt;'MAPAS DE RIESGOS INHER Y RESID'!$G$3+1),'MAPAS DE RIESGOS INHER Y RESID'!$M$6,IF(OR('MAPAS DE RIESGOS INHER Y RESID'!$H$5='MATRIZ DE RIESGOS DE SST'!Q11,Q11&lt;'MAPAS DE RIESGOS INHER Y RESID'!$I$5+1),'MAPAS DE RIESGOS INHER Y RESID'!$M$5,IF(OR('MAPAS DE RIESGOS INHER Y RESID'!$I$4='MATRIZ DE RIESGOS DE SST'!Q11,Q11&lt;'MAPAS DE RIESGOS INHER Y RESID'!$J$4+1),'MAPAS DE RIESGOS INHER Y RESID'!$M$4,'MAPAS DE RIESGOS INHER Y RESID'!$M$3)))</f>
        <v>MODERADO</v>
      </c>
      <c r="S11" s="77"/>
      <c r="T11" s="77"/>
      <c r="U11" s="105"/>
      <c r="V11" s="105" t="s">
        <v>391</v>
      </c>
      <c r="W11" s="87" t="s">
        <v>179</v>
      </c>
      <c r="X11" s="89">
        <f>VLOOKUP(W11,'MAPAS DE RIESGOS INHER Y RESID'!$E$16:$F$18,2,FALSE)</f>
        <v>0.9</v>
      </c>
      <c r="Y11" s="90">
        <f>Q11-(Q11*X11)</f>
        <v>3.1999999999999993</v>
      </c>
      <c r="Z11" s="87" t="str">
        <f>IF(OR('MAPAS DE RIESGOS INHER Y RESID'!$G$18='MATRIZ DE RIESGOS DE SST'!Y11,Y11&lt;'MAPAS DE RIESGOS INHER Y RESID'!$G$16+1),'MAPAS DE RIESGOS INHER Y RESID'!$M$19,IF(OR('MAPAS DE RIESGOS INHER Y RESID'!$H$17='MATRIZ DE RIESGOS DE SST'!Y11,Y11&lt;'MAPAS DE RIESGOS INHER Y RESID'!$I$18+1),'MAPAS DE RIESGOS INHER Y RESID'!$M$18,IF(OR('MAPAS DE RIESGOS INHER Y RESID'!$I$17='MATRIZ DE RIESGOS DE SST'!Y11,Y11&lt;'MAPAS DE RIESGOS INHER Y RESID'!$J$17+1),'MAPAS DE RIESGOS INHER Y RESID'!$M$17,'MAPAS DE RIESGOS INHER Y RESID'!$M$16)))</f>
        <v>BAJO</v>
      </c>
      <c r="AA11" s="77" t="str">
        <f>VLOOKUP('MATRIZ DE RIESGOS DE SST'!Z11,'TABLA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7" ht="133.5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/>
      <c r="J12" s="107" t="s">
        <v>466</v>
      </c>
      <c r="K12" s="79" t="s">
        <v>370</v>
      </c>
      <c r="L12" s="99" t="s">
        <v>467</v>
      </c>
      <c r="M12" s="87" t="s">
        <v>184</v>
      </c>
      <c r="N12" s="115">
        <f>VLOOKUP('MATRIZ DE RIESGOS DE SST'!M12,'MAPAS DE RIESGOS INHER Y RESID'!$E$3:$F$7,2,FALSE)</f>
        <v>2</v>
      </c>
      <c r="O12" s="87" t="s">
        <v>190</v>
      </c>
      <c r="P12" s="88">
        <f>VLOOKUP('MATRIZ DE RIESGOS DE SST'!O12,'MAPAS DE RIESGOS INHER Y RESID'!$O$3:$P$7,2,FALSE)</f>
        <v>65536</v>
      </c>
      <c r="Q12" s="88">
        <f t="shared" si="0"/>
        <v>131072</v>
      </c>
      <c r="R12" s="87" t="str">
        <f>IF(OR('MAPAS DE RIESGOS INHER Y RESID'!$G$7='MATRIZ DE RIESGOS DE SST'!Q12,Q12&lt;'MAPAS DE RIESGOS INHER Y RESID'!$G$3+1),'MAPAS DE RIESGOS INHER Y RESID'!$M$6,IF(OR('MAPAS DE RIESGOS INHER Y RESID'!$H$5='MATRIZ DE RIESGOS DE SST'!Q12,Q12&lt;'MAPAS DE RIESGOS INHER Y RESID'!$I$5+1),'MAPAS DE RIESGOS INHER Y RESID'!$M$5,IF(OR('MAPAS DE RIESGOS INHER Y RESID'!$I$4='MATRIZ DE RIESGOS DE SST'!Q12,Q12&lt;'MAPAS DE RIESGOS INHER Y RESID'!$J$4+1),'MAPAS DE RIESGOS INHER Y RESID'!$M$4,'MAPAS DE RIESGOS INHER Y RESID'!$M$3)))</f>
        <v xml:space="preserve">EXTREMO </v>
      </c>
      <c r="S12" s="77"/>
      <c r="T12" s="77"/>
      <c r="U12" s="105" t="s">
        <v>261</v>
      </c>
      <c r="V12" s="105" t="s">
        <v>262</v>
      </c>
      <c r="W12" s="87" t="s">
        <v>179</v>
      </c>
      <c r="X12" s="89">
        <f>VLOOKUP(W12,'MAPAS DE RIESGOS INHER Y RESID'!$E$16:$F$18,2,FALSE)</f>
        <v>0.9</v>
      </c>
      <c r="Y12" s="90">
        <f>Q12-(Q12*X12)</f>
        <v>13107.199999999997</v>
      </c>
      <c r="Z12" s="87" t="str">
        <f>IF(OR('MAPAS DE RIESGOS INHER Y RESID'!$G$18='MATRIZ DE RIESGOS DE SST'!Y12,Y12&lt;'MAPAS DE RIESGOS INHER Y RESID'!$G$16+1),'MAPAS DE RIESGOS INHER Y RESID'!$M$19,IF(OR('MAPAS DE RIESGOS INHER Y RESID'!$H$17='MATRIZ DE RIESGOS DE SST'!Y12,Y12&lt;'MAPAS DE RIESGOS INHER Y RESID'!$I$18+1),'MAPAS DE RIESGOS INHER Y RESID'!$M$18,IF(OR('MAPAS DE RIESGOS INHER Y RESID'!$I$17='MATRIZ DE RIESGOS DE SST'!Y12,Y12&lt;'MAPAS DE RIESGOS INHER Y RESID'!$J$17+1),'MAPAS DE RIESGOS INHER Y RESID'!$M$17,'MAPAS DE RIESGOS INHER Y RESID'!$M$16)))</f>
        <v>ALTO</v>
      </c>
      <c r="AA12" s="77" t="str">
        <f>VLOOKUP('MATRIZ DE RIESGOS DE SST'!Z12,'TABLA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3" spans="1:27" ht="156" x14ac:dyDescent="0.25">
      <c r="A13" s="150" t="s">
        <v>375</v>
      </c>
      <c r="B13" s="122" t="s">
        <v>293</v>
      </c>
      <c r="C13" s="122" t="s">
        <v>344</v>
      </c>
      <c r="D13" s="122"/>
      <c r="E13" s="122" t="s">
        <v>340</v>
      </c>
      <c r="F13" s="122"/>
      <c r="G13" s="122"/>
      <c r="H13" s="122"/>
      <c r="I13" s="122" t="s">
        <v>263</v>
      </c>
      <c r="J13" s="175" t="s">
        <v>456</v>
      </c>
      <c r="K13" s="79" t="s">
        <v>347</v>
      </c>
      <c r="L13" s="80" t="s">
        <v>59</v>
      </c>
      <c r="M13" s="178" t="s">
        <v>184</v>
      </c>
      <c r="N13" s="115">
        <f>VLOOKUP('MATRIZ DE RIESGOS DE SST'!M13,'MAPAS DE RIESGOS INHER Y RESID'!$E$3:$F$7,2,FALSE)</f>
        <v>2</v>
      </c>
      <c r="O13" s="87" t="s">
        <v>187</v>
      </c>
      <c r="P13" s="88">
        <f>VLOOKUP('MATRIZ DE RIESGOS DE SST'!O13,'MAPAS DE RIESGOS INHER Y RESID'!$O$3:$P$7,2,FALSE)</f>
        <v>4</v>
      </c>
      <c r="Q13" s="88">
        <f>N13*P13</f>
        <v>8</v>
      </c>
      <c r="R13" s="87" t="str">
        <f>IF(OR('MAPAS DE RIESGOS INHER Y RESID'!$G$7='MATRIZ DE RIESGOS DE SST'!Q13,Q13&lt;'MAPAS DE RIESGOS INHER Y RESID'!$G$3+1),'MAPAS DE RIESGOS INHER Y RESID'!$M$6,IF(OR('MAPAS DE RIESGOS INHER Y RESID'!$H$5='MATRIZ DE RIESGOS DE SST'!Q13,Q13&lt;'MAPAS DE RIESGOS INHER Y RESID'!$I$5+1),'MAPAS DE RIESGOS INHER Y RESID'!$M$5,IF(OR('MAPAS DE RIESGOS INHER Y RESID'!$I$4='MATRIZ DE RIESGOS DE SST'!Q13,Q13&lt;'MAPAS DE RIESGOS INHER Y RESID'!$J$4+1),'MAPAS DE RIESGOS INHER Y RESID'!$M$4,'MAPAS DE RIESGOS INHER Y RESID'!$M$3)))</f>
        <v>BAJO</v>
      </c>
      <c r="S13" s="77"/>
      <c r="T13" s="77"/>
      <c r="U13" s="105" t="s">
        <v>255</v>
      </c>
      <c r="V13" s="105" t="s">
        <v>256</v>
      </c>
      <c r="W13" s="87" t="s">
        <v>178</v>
      </c>
      <c r="X13" s="89">
        <f>VLOOKUP(W13,'MAPAS DE RIESGOS INHER Y RESID'!$E$16:$F$18,2,FALSE)</f>
        <v>0.4</v>
      </c>
      <c r="Y13" s="90">
        <f>Q13-(X13*Q13)</f>
        <v>4.8</v>
      </c>
      <c r="Z13" s="87" t="str">
        <f>IF(OR('MAPAS DE RIESGOS INHER Y RESID'!$G$18='MATRIZ DE RIESGOS DE SST'!Y13,Y13&lt;'MAPAS DE RIESGOS INHER Y RESID'!$G$16+1),'MAPAS DE RIESGOS INHER Y RESID'!$M$19,IF(OR('MAPAS DE RIESGOS INHER Y RESID'!$H$17='MATRIZ DE RIESGOS DE SST'!Y13,Y13&lt;'MAPAS DE RIESGOS INHER Y RESID'!$I$18+1),'MAPAS DE RIESGOS INHER Y RESID'!$M$18,IF(OR('MAPAS DE RIESGOS INHER Y RESID'!$I$17='MATRIZ DE RIESGOS DE SST'!Y13,Y13&lt;'MAPAS DE RIESGOS INHER Y RESID'!$J$17+1),'MAPAS DE RIESGOS INHER Y RESID'!$M$17,'MAPAS DE RIESGOS INHER Y RESID'!$M$16)))</f>
        <v>BAJO</v>
      </c>
      <c r="AA13" s="109" t="str">
        <f>VLOOKUP('MATRIZ DE RIESGOS DE SST'!Z13,'TABLA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7" ht="156" x14ac:dyDescent="0.25">
      <c r="A14" s="151"/>
      <c r="B14" s="123"/>
      <c r="C14" s="123"/>
      <c r="D14" s="123"/>
      <c r="E14" s="123"/>
      <c r="F14" s="123"/>
      <c r="G14" s="123"/>
      <c r="H14" s="123"/>
      <c r="I14" s="123"/>
      <c r="J14" s="107" t="s">
        <v>60</v>
      </c>
      <c r="K14" s="79" t="s">
        <v>376</v>
      </c>
      <c r="L14" s="80" t="s">
        <v>457</v>
      </c>
      <c r="M14" s="87" t="s">
        <v>184</v>
      </c>
      <c r="N14" s="115">
        <f>VLOOKUP('MATRIZ DE RIESGOS DE SST'!M14,'MAPAS DE RIESGOS INHER Y RESID'!$E$3:$F$7,2,FALSE)</f>
        <v>2</v>
      </c>
      <c r="O14" s="87" t="s">
        <v>187</v>
      </c>
      <c r="P14" s="88">
        <f>VLOOKUP('MATRIZ DE RIESGOS DE SST'!O14,'MAPAS DE RIESGOS INHER Y RESID'!$O$3:$P$7,2,FALSE)</f>
        <v>4</v>
      </c>
      <c r="Q14" s="88">
        <f>+N14*P14</f>
        <v>8</v>
      </c>
      <c r="R14" s="87" t="str">
        <f>IF(OR('MAPAS DE RIESGOS INHER Y RESID'!$G$7='MATRIZ DE RIESGOS DE SST'!Q14,Q14&lt;'MAPAS DE RIESGOS INHER Y RESID'!$G$3+1),'MAPAS DE RIESGOS INHER Y RESID'!$M$6,IF(OR('MAPAS DE RIESGOS INHER Y RESID'!$H$5='MATRIZ DE RIESGOS DE SST'!Q14,Q14&lt;'MAPAS DE RIESGOS INHER Y RESID'!$I$5+1),'MAPAS DE RIESGOS INHER Y RESID'!$M$5,IF(OR('MAPAS DE RIESGOS INHER Y RESID'!$I$4='MATRIZ DE RIESGOS DE SST'!Q14,Q14&lt;'MAPAS DE RIESGOS INHER Y RESID'!$J$4+1),'MAPAS DE RIESGOS INHER Y RESID'!$M$4,'MAPAS DE RIESGOS INHER Y RESID'!$M$3)))</f>
        <v>BAJO</v>
      </c>
      <c r="S14" s="77"/>
      <c r="T14" s="77"/>
      <c r="U14" s="105" t="s">
        <v>255</v>
      </c>
      <c r="V14" s="105" t="s">
        <v>256</v>
      </c>
      <c r="W14" s="87" t="s">
        <v>179</v>
      </c>
      <c r="X14" s="89">
        <f>VLOOKUP(W14,'MAPAS DE RIESGOS INHER Y RESID'!$E$16:$F$18,2,FALSE)</f>
        <v>0.9</v>
      </c>
      <c r="Y14" s="90">
        <f>Q14-(X14*Q14)</f>
        <v>0.79999999999999982</v>
      </c>
      <c r="Z14" s="87" t="str">
        <f>IF(OR('MAPAS DE RIESGOS INHER Y RESID'!$G$18='MATRIZ DE RIESGOS DE SST'!Y14,Y14&lt;'MAPAS DE RIESGOS INHER Y RESID'!$G$16+1),'MAPAS DE RIESGOS INHER Y RESID'!$M$19,IF(OR('MAPAS DE RIESGOS INHER Y RESID'!$H$17='MATRIZ DE RIESGOS DE SST'!Y14,Y14&lt;'MAPAS DE RIESGOS INHER Y RESID'!$I$18+1),'MAPAS DE RIESGOS INHER Y RESID'!$M$18,IF(OR('MAPAS DE RIESGOS INHER Y RESID'!$I$17='MATRIZ DE RIESGOS DE SST'!Y14,Y14&lt;'MAPAS DE RIESGOS INHER Y RESID'!$J$17+1),'MAPAS DE RIESGOS INHER Y RESID'!$M$17,'MAPAS DE RIESGOS INHER Y RESID'!$M$16)))</f>
        <v>BAJO</v>
      </c>
      <c r="AA14" s="77" t="str">
        <f>VLOOKUP('MATRIZ DE RIESGOS DE SST'!Z14,'TABLA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7" ht="214.5" x14ac:dyDescent="0.25">
      <c r="A15" s="151"/>
      <c r="B15" s="123"/>
      <c r="C15" s="123"/>
      <c r="D15" s="123"/>
      <c r="E15" s="123"/>
      <c r="F15" s="123"/>
      <c r="G15" s="123"/>
      <c r="H15" s="123"/>
      <c r="I15" s="123"/>
      <c r="J15" s="107" t="s">
        <v>214</v>
      </c>
      <c r="K15" s="79" t="s">
        <v>377</v>
      </c>
      <c r="L15" s="80" t="s">
        <v>475</v>
      </c>
      <c r="M15" s="87" t="s">
        <v>178</v>
      </c>
      <c r="N15" s="115">
        <f>VLOOKUP('MATRIZ DE RIESGOS DE SST'!M15,'MAPAS DE RIESGOS INHER Y RESID'!$E$3:$F$7,2,FALSE)</f>
        <v>3</v>
      </c>
      <c r="O15" s="87" t="s">
        <v>188</v>
      </c>
      <c r="P15" s="88">
        <f>VLOOKUP('MATRIZ DE RIESGOS DE SST'!O15,'MAPAS DE RIESGOS INHER Y RESID'!$O$3:$P$7,2,FALSE)</f>
        <v>16</v>
      </c>
      <c r="Q15" s="88">
        <f>N15*P15</f>
        <v>48</v>
      </c>
      <c r="R15" s="87" t="str">
        <f>IF(OR('MAPAS DE RIESGOS INHER Y RESID'!$G$7='MATRIZ DE RIESGOS DE SST'!Q15,Q15&lt;'MAPAS DE RIESGOS INHER Y RESID'!$G$3+1),'MAPAS DE RIESGOS INHER Y RESID'!$M$6,IF(OR('MAPAS DE RIESGOS INHER Y RESID'!$H$5='MATRIZ DE RIESGOS DE SST'!Q15,Q15&lt;'MAPAS DE RIESGOS INHER Y RESID'!$I$5+1),'MAPAS DE RIESGOS INHER Y RESID'!$M$5,IF(OR('MAPAS DE RIESGOS INHER Y RESID'!$I$4='MATRIZ DE RIESGOS DE SST'!Q15,Q15&lt;'MAPAS DE RIESGOS INHER Y RESID'!$J$4+1),'MAPAS DE RIESGOS INHER Y RESID'!$M$4,'MAPAS DE RIESGOS INHER Y RESID'!$M$3)))</f>
        <v>MODERADO</v>
      </c>
      <c r="S15" s="77"/>
      <c r="T15" s="77"/>
      <c r="U15" s="105" t="s">
        <v>255</v>
      </c>
      <c r="V15" s="105" t="s">
        <v>256</v>
      </c>
      <c r="W15" s="87" t="s">
        <v>179</v>
      </c>
      <c r="X15" s="89">
        <f>VLOOKUP(W15,'MAPAS DE RIESGOS INHER Y RESID'!$E$16:$F$18,2,FALSE)</f>
        <v>0.9</v>
      </c>
      <c r="Y15" s="90">
        <f>Q15-(X15*Q15)</f>
        <v>4.7999999999999972</v>
      </c>
      <c r="Z15" s="87" t="str">
        <f>IF(OR('MAPAS DE RIESGOS INHER Y RESID'!$G$18='MATRIZ DE RIESGOS DE SST'!Y15,Y15&lt;'MAPAS DE RIESGOS INHER Y RESID'!$G$16+1),'MAPAS DE RIESGOS INHER Y RESID'!$M$19,IF(OR('MAPAS DE RIESGOS INHER Y RESID'!$H$17='MATRIZ DE RIESGOS DE SST'!Y15,Y15&lt;'MAPAS DE RIESGOS INHER Y RESID'!$I$18+1),'MAPAS DE RIESGOS INHER Y RESID'!$M$18,IF(OR('MAPAS DE RIESGOS INHER Y RESID'!$I$17='MATRIZ DE RIESGOS DE SST'!Y15,Y15&lt;'MAPAS DE RIESGOS INHER Y RESID'!$J$17+1),'MAPAS DE RIESGOS INHER Y RESID'!$M$17,'MAPAS DE RIESGOS INHER Y RESID'!$M$16)))</f>
        <v>BAJO</v>
      </c>
      <c r="AA15" s="77" t="str">
        <f>VLOOKUP('MATRIZ DE RIESGOS DE SST'!Z15,'TABLA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7" ht="214.5" x14ac:dyDescent="0.25">
      <c r="A16" s="151"/>
      <c r="B16" s="123"/>
      <c r="C16" s="123"/>
      <c r="D16" s="123"/>
      <c r="E16" s="123"/>
      <c r="F16" s="123"/>
      <c r="G16" s="123"/>
      <c r="H16" s="123"/>
      <c r="I16" s="123"/>
      <c r="J16" s="107" t="s">
        <v>21</v>
      </c>
      <c r="K16" s="79" t="s">
        <v>378</v>
      </c>
      <c r="L16" s="80" t="s">
        <v>447</v>
      </c>
      <c r="M16" s="87" t="s">
        <v>184</v>
      </c>
      <c r="N16" s="115">
        <f>VLOOKUP('MATRIZ DE RIESGOS DE SST'!M16,'MAPAS DE RIESGOS INHER Y RESID'!$E$3:$F$7,2,FALSE)</f>
        <v>2</v>
      </c>
      <c r="O16" s="87" t="s">
        <v>188</v>
      </c>
      <c r="P16" s="88">
        <f>VLOOKUP('MATRIZ DE RIESGOS DE SST'!O16,'MAPAS DE RIESGOS INHER Y RESID'!$O$3:$P$7,2,FALSE)</f>
        <v>16</v>
      </c>
      <c r="Q16" s="88">
        <f>+N16*P16</f>
        <v>32</v>
      </c>
      <c r="R16" s="87" t="str">
        <f>IF(OR('MAPAS DE RIESGOS INHER Y RESID'!$G$7='MATRIZ DE RIESGOS DE SST'!Q16,Q16&lt;'MAPAS DE RIESGOS INHER Y RESID'!$G$3+1),'MAPAS DE RIESGOS INHER Y RESID'!$M$6,IF(OR('MAPAS DE RIESGOS INHER Y RESID'!$H$5='MATRIZ DE RIESGOS DE SST'!Q16,Q16&lt;'MAPAS DE RIESGOS INHER Y RESID'!$I$5+1),'MAPAS DE RIESGOS INHER Y RESID'!$M$5,IF(OR('MAPAS DE RIESGOS INHER Y RESID'!$I$4='MATRIZ DE RIESGOS DE SST'!Q16,Q16&lt;'MAPAS DE RIESGOS INHER Y RESID'!$J$4+1),'MAPAS DE RIESGOS INHER Y RESID'!$M$4,'MAPAS DE RIESGOS INHER Y RESID'!$M$3)))</f>
        <v>MODERADO</v>
      </c>
      <c r="S16" s="77"/>
      <c r="T16" s="77"/>
      <c r="U16" s="105" t="s">
        <v>258</v>
      </c>
      <c r="V16" s="105" t="s">
        <v>256</v>
      </c>
      <c r="W16" s="87" t="s">
        <v>179</v>
      </c>
      <c r="X16" s="89">
        <f>VLOOKUP(W16,'MAPAS DE RIESGOS INHER Y RESID'!$E$16:$F$18,2,FALSE)</f>
        <v>0.9</v>
      </c>
      <c r="Y16" s="90">
        <f>Q16-(X16*Q16)</f>
        <v>3.1999999999999993</v>
      </c>
      <c r="Z16" s="87" t="str">
        <f>IF(OR('MAPAS DE RIESGOS INHER Y RESID'!$G$18='MATRIZ DE RIESGOS DE SST'!Y16,Y16&lt;'MAPAS DE RIESGOS INHER Y RESID'!$G$16+1),'MAPAS DE RIESGOS INHER Y RESID'!$M$19,IF(OR('MAPAS DE RIESGOS INHER Y RESID'!$H$17='MATRIZ DE RIESGOS DE SST'!Y16,Y16&lt;'MAPAS DE RIESGOS INHER Y RESID'!$I$18+1),'MAPAS DE RIESGOS INHER Y RESID'!$M$18,IF(OR('MAPAS DE RIESGOS INHER Y RESID'!$I$17='MATRIZ DE RIESGOS DE SST'!Y16,Y16&lt;'MAPAS DE RIESGOS INHER Y RESID'!$J$17+1),'MAPAS DE RIESGOS INHER Y RESID'!$M$17,'MAPAS DE RIESGOS INHER Y RESID'!$M$16)))</f>
        <v>BAJO</v>
      </c>
      <c r="AA16" s="77" t="str">
        <f>VLOOKUP('MATRIZ DE RIESGOS DE SST'!Z16,'TABLA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8" ht="195" x14ac:dyDescent="0.25">
      <c r="A17" s="151"/>
      <c r="B17" s="123"/>
      <c r="C17" s="123"/>
      <c r="D17" s="123"/>
      <c r="E17" s="123"/>
      <c r="F17" s="123"/>
      <c r="G17" s="123"/>
      <c r="H17" s="123"/>
      <c r="I17" s="123"/>
      <c r="J17" s="107" t="s">
        <v>226</v>
      </c>
      <c r="K17" s="79" t="s">
        <v>205</v>
      </c>
      <c r="L17" s="99" t="s">
        <v>100</v>
      </c>
      <c r="M17" s="87" t="s">
        <v>184</v>
      </c>
      <c r="N17" s="115">
        <f>VLOOKUP('MATRIZ DE RIESGOS DE SST'!M17,'MAPAS DE RIESGOS INHER Y RESID'!$E$3:$F$7,2,FALSE)</f>
        <v>2</v>
      </c>
      <c r="O17" s="87" t="s">
        <v>190</v>
      </c>
      <c r="P17" s="88">
        <f>VLOOKUP('MATRIZ DE RIESGOS DE SST'!O17,'MAPAS DE RIESGOS INHER Y RESID'!$O$3:$P$7,2,FALSE)</f>
        <v>65536</v>
      </c>
      <c r="Q17" s="88">
        <f>+N17*P17</f>
        <v>131072</v>
      </c>
      <c r="R17" s="87" t="str">
        <f>IF(OR('MAPAS DE RIESGOS INHER Y RESID'!$G$7='MATRIZ DE RIESGOS DE SST'!Q17,Q17&lt;'MAPAS DE RIESGOS INHER Y RESID'!$G$3+1),'MAPAS DE RIESGOS INHER Y RESID'!$M$6,IF(OR('MAPAS DE RIESGOS INHER Y RESID'!$H$5='MATRIZ DE RIESGOS DE SST'!Q17,Q17&lt;'MAPAS DE RIESGOS INHER Y RESID'!$I$5+1),'MAPAS DE RIESGOS INHER Y RESID'!$M$5,IF(OR('MAPAS DE RIESGOS INHER Y RESID'!$I$4='MATRIZ DE RIESGOS DE SST'!Q17,Q17&lt;'MAPAS DE RIESGOS INHER Y RESID'!$J$4+1),'MAPAS DE RIESGOS INHER Y RESID'!$M$4,'MAPAS DE RIESGOS INHER Y RESID'!$M$3)))</f>
        <v xml:space="preserve">EXTREMO </v>
      </c>
      <c r="S17" s="77"/>
      <c r="T17" s="105"/>
      <c r="U17" s="105" t="s">
        <v>392</v>
      </c>
      <c r="V17" s="105" t="s">
        <v>262</v>
      </c>
      <c r="W17" s="87" t="s">
        <v>179</v>
      </c>
      <c r="X17" s="89">
        <f>VLOOKUP(W17,'MAPAS DE RIESGOS INHER Y RESID'!$E$16:$F$18,2,FALSE)</f>
        <v>0.9</v>
      </c>
      <c r="Y17" s="90">
        <f>Q17-(Q17*X17)</f>
        <v>13107.199999999997</v>
      </c>
      <c r="Z17" s="87" t="str">
        <f>IF(OR('MAPAS DE RIESGOS INHER Y RESID'!$G$18='MATRIZ DE RIESGOS DE SST'!Y17,Y17&lt;'MAPAS DE RIESGOS INHER Y RESID'!$G$16+1),'MAPAS DE RIESGOS INHER Y RESID'!$M$19,IF(OR('MAPAS DE RIESGOS INHER Y RESID'!$H$17='MATRIZ DE RIESGOS DE SST'!Y17,Y17&lt;'MAPAS DE RIESGOS INHER Y RESID'!$I$18+1),'MAPAS DE RIESGOS INHER Y RESID'!$M$18,IF(OR('MAPAS DE RIESGOS INHER Y RESID'!$I$17='MATRIZ DE RIESGOS DE SST'!Y17,Y17&lt;'MAPAS DE RIESGOS INHER Y RESID'!$J$17+1),'MAPAS DE RIESGOS INHER Y RESID'!$M$17,'MAPAS DE RIESGOS INHER Y RESID'!$M$16)))</f>
        <v>ALTO</v>
      </c>
      <c r="AA17" s="77" t="str">
        <f>VLOOKUP('MATRIZ DE RIESGOS DE SST'!Z17,'TABLA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  <c r="AB17" s="110"/>
    </row>
    <row r="18" spans="1:28" ht="140.25" customHeight="1" x14ac:dyDescent="0.25">
      <c r="A18" s="151"/>
      <c r="B18" s="123"/>
      <c r="C18" s="123"/>
      <c r="D18" s="123"/>
      <c r="E18" s="123"/>
      <c r="F18" s="123"/>
      <c r="G18" s="123"/>
      <c r="H18" s="123"/>
      <c r="I18" s="123"/>
      <c r="J18" s="107" t="s">
        <v>67</v>
      </c>
      <c r="K18" s="79" t="s">
        <v>390</v>
      </c>
      <c r="L18" s="80" t="s">
        <v>458</v>
      </c>
      <c r="M18" s="87" t="s">
        <v>184</v>
      </c>
      <c r="N18" s="115">
        <f>VLOOKUP('MATRIZ DE RIESGOS DE SST'!M18,'MAPAS DE RIESGOS INHER Y RESID'!$E$3:$F$7,2,FALSE)</f>
        <v>2</v>
      </c>
      <c r="O18" s="87" t="s">
        <v>188</v>
      </c>
      <c r="P18" s="88">
        <f>VLOOKUP('MATRIZ DE RIESGOS DE SST'!O18,'MAPAS DE RIESGOS INHER Y RESID'!$O$3:$P$7,2,FALSE)</f>
        <v>16</v>
      </c>
      <c r="Q18" s="88">
        <f t="shared" ref="Q18" si="1">+N18*P18</f>
        <v>32</v>
      </c>
      <c r="R18" s="87" t="str">
        <f>IF(OR('MAPAS DE RIESGOS INHER Y RESID'!$G$7='MATRIZ DE RIESGOS DE SST'!Q18,Q18&lt;'MAPAS DE RIESGOS INHER Y RESID'!$G$3+1),'MAPAS DE RIESGOS INHER Y RESID'!$M$6,IF(OR('MAPAS DE RIESGOS INHER Y RESID'!$H$5='MATRIZ DE RIESGOS DE SST'!Q18,Q18&lt;'MAPAS DE RIESGOS INHER Y RESID'!$I$5+1),'MAPAS DE RIESGOS INHER Y RESID'!$M$5,IF(OR('MAPAS DE RIESGOS INHER Y RESID'!$I$4='MATRIZ DE RIESGOS DE SST'!Q18,Q18&lt;'MAPAS DE RIESGOS INHER Y RESID'!$J$4+1),'MAPAS DE RIESGOS INHER Y RESID'!$M$4,'MAPAS DE RIESGOS INHER Y RESID'!$M$3)))</f>
        <v>MODERADO</v>
      </c>
      <c r="S18" s="77"/>
      <c r="T18" s="77"/>
      <c r="U18" s="105"/>
      <c r="V18" s="105" t="s">
        <v>391</v>
      </c>
      <c r="W18" s="87" t="s">
        <v>179</v>
      </c>
      <c r="X18" s="89">
        <f>VLOOKUP(W18,'MAPAS DE RIESGOS INHER Y RESID'!$E$16:$F$18,2,FALSE)</f>
        <v>0.9</v>
      </c>
      <c r="Y18" s="90">
        <f>Q18-(Q18*X18)</f>
        <v>3.1999999999999993</v>
      </c>
      <c r="Z18" s="87" t="str">
        <f>IF(OR('MAPAS DE RIESGOS INHER Y RESID'!$G$18='MATRIZ DE RIESGOS DE SST'!Y18,Y18&lt;'MAPAS DE RIESGOS INHER Y RESID'!$G$16+1),'MAPAS DE RIESGOS INHER Y RESID'!$M$19,IF(OR('MAPAS DE RIESGOS INHER Y RESID'!$H$17='MATRIZ DE RIESGOS DE SST'!Y18,Y18&lt;'MAPAS DE RIESGOS INHER Y RESID'!$I$18+1),'MAPAS DE RIESGOS INHER Y RESID'!$M$18,IF(OR('MAPAS DE RIESGOS INHER Y RESID'!$I$17='MATRIZ DE RIESGOS DE SST'!Y18,Y18&lt;'MAPAS DE RIESGOS INHER Y RESID'!$J$17+1),'MAPAS DE RIESGOS INHER Y RESID'!$M$17,'MAPAS DE RIESGOS INHER Y RESID'!$M$16)))</f>
        <v>BAJO</v>
      </c>
      <c r="AA18" s="77" t="str">
        <f>VLOOKUP('MATRIZ DE RIESGOS DE SST'!Z18,'TABLA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B18" s="110"/>
    </row>
    <row r="19" spans="1:28" ht="255.75" customHeight="1" x14ac:dyDescent="0.25">
      <c r="A19" s="152"/>
      <c r="B19" s="124"/>
      <c r="C19" s="124"/>
      <c r="D19" s="124"/>
      <c r="E19" s="124"/>
      <c r="F19" s="124"/>
      <c r="G19" s="124"/>
      <c r="H19" s="124"/>
      <c r="I19" s="124"/>
      <c r="J19" s="107" t="s">
        <v>101</v>
      </c>
      <c r="K19" s="79" t="s">
        <v>348</v>
      </c>
      <c r="L19" s="80" t="s">
        <v>469</v>
      </c>
      <c r="M19" s="87" t="s">
        <v>178</v>
      </c>
      <c r="N19" s="115">
        <f>VLOOKUP('MATRIZ DE RIESGOS DE SST'!M19,'MAPAS DE RIESGOS INHER Y RESID'!$E$3:$F$7,2,FALSE)</f>
        <v>3</v>
      </c>
      <c r="O19" s="87" t="s">
        <v>188</v>
      </c>
      <c r="P19" s="88">
        <f>VLOOKUP('MATRIZ DE RIESGOS DE SST'!O19,'MAPAS DE RIESGOS INHER Y RESID'!$O$3:$P$7,2,FALSE)</f>
        <v>16</v>
      </c>
      <c r="Q19" s="88">
        <f>+N19*P19</f>
        <v>48</v>
      </c>
      <c r="R19" s="87" t="str">
        <f>IF(OR('MAPAS DE RIESGOS INHER Y RESID'!$G$7='MATRIZ DE RIESGOS DE SST'!Q19,Q19&lt;'MAPAS DE RIESGOS INHER Y RESID'!$G$3+1),'MAPAS DE RIESGOS INHER Y RESID'!$M$6,IF(OR('MAPAS DE RIESGOS INHER Y RESID'!$H$5='MATRIZ DE RIESGOS DE SST'!Q19,Q19&lt;'MAPAS DE RIESGOS INHER Y RESID'!$I$5+1),'MAPAS DE RIESGOS INHER Y RESID'!$M$5,IF(OR('MAPAS DE RIESGOS INHER Y RESID'!$I$4='MATRIZ DE RIESGOS DE SST'!Q19,Q19&lt;'MAPAS DE RIESGOS INHER Y RESID'!$J$4+1),'MAPAS DE RIESGOS INHER Y RESID'!$M$4,'MAPAS DE RIESGOS INHER Y RESID'!$M$3)))</f>
        <v>MODERADO</v>
      </c>
      <c r="S19" s="77"/>
      <c r="T19" s="105" t="s">
        <v>266</v>
      </c>
      <c r="U19" s="105" t="s">
        <v>267</v>
      </c>
      <c r="V19" s="105" t="s">
        <v>268</v>
      </c>
      <c r="W19" s="87" t="s">
        <v>178</v>
      </c>
      <c r="X19" s="89">
        <f>VLOOKUP(W19,'MAPAS DE RIESGOS INHER Y RESID'!$E$16:$F$18,2,FALSE)</f>
        <v>0.4</v>
      </c>
      <c r="Y19" s="90">
        <f>Q19-(Q19*X19)</f>
        <v>28.799999999999997</v>
      </c>
      <c r="Z19" s="87" t="str">
        <f>IF(OR('MAPAS DE RIESGOS INHER Y RESID'!$G$18='MATRIZ DE RIESGOS DE SST'!Y19,Y19&lt;'MAPAS DE RIESGOS INHER Y RESID'!$G$16+1),'MAPAS DE RIESGOS INHER Y RESID'!$M$19,IF(OR('MAPAS DE RIESGOS INHER Y RESID'!$H$17='MATRIZ DE RIESGOS DE SST'!Y19,Y19&lt;'MAPAS DE RIESGOS INHER Y RESID'!$I$18+1),'MAPAS DE RIESGOS INHER Y RESID'!$M$18,IF(OR('MAPAS DE RIESGOS INHER Y RESID'!$I$17='MATRIZ DE RIESGOS DE SST'!Y19,Y19&lt;'MAPAS DE RIESGOS INHER Y RESID'!$J$17+1),'MAPAS DE RIESGOS INHER Y RESID'!$M$17,'MAPAS DE RIESGOS INHER Y RESID'!$M$16)))</f>
        <v>MODERADO</v>
      </c>
      <c r="AA19" s="77" t="str">
        <f>VLOOKUP('MATRIZ DE RIESGOS DE SST'!Z19,'TABLA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" spans="1:28" ht="156" x14ac:dyDescent="0.25">
      <c r="A20" s="150" t="s">
        <v>375</v>
      </c>
      <c r="B20" s="122" t="s">
        <v>269</v>
      </c>
      <c r="C20" s="122"/>
      <c r="D20" s="122" t="s">
        <v>344</v>
      </c>
      <c r="E20" s="122" t="s">
        <v>340</v>
      </c>
      <c r="F20" s="122"/>
      <c r="G20" s="122"/>
      <c r="H20" s="122"/>
      <c r="I20" s="122" t="s">
        <v>263</v>
      </c>
      <c r="J20" s="175" t="s">
        <v>456</v>
      </c>
      <c r="K20" s="79" t="s">
        <v>347</v>
      </c>
      <c r="L20" s="80" t="s">
        <v>59</v>
      </c>
      <c r="M20" s="178" t="s">
        <v>184</v>
      </c>
      <c r="N20" s="115">
        <f>VLOOKUP('MATRIZ DE RIESGOS DE SST'!M20,'MAPAS DE RIESGOS INHER Y RESID'!$E$3:$F$7,2,FALSE)</f>
        <v>2</v>
      </c>
      <c r="O20" s="87" t="s">
        <v>187</v>
      </c>
      <c r="P20" s="88">
        <f>VLOOKUP('MATRIZ DE RIESGOS DE SST'!O20,'MAPAS DE RIESGOS INHER Y RESID'!$O$3:$P$7,2,FALSE)</f>
        <v>4</v>
      </c>
      <c r="Q20" s="88">
        <f>N20*P20</f>
        <v>8</v>
      </c>
      <c r="R20" s="87" t="str">
        <f>IF(OR('MAPAS DE RIESGOS INHER Y RESID'!$G$7='MATRIZ DE RIESGOS DE SST'!Q20,Q20&lt;'MAPAS DE RIESGOS INHER Y RESID'!$G$3+1),'MAPAS DE RIESGOS INHER Y RESID'!$M$6,IF(OR('MAPAS DE RIESGOS INHER Y RESID'!$H$5='MATRIZ DE RIESGOS DE SST'!Q20,Q20&lt;'MAPAS DE RIESGOS INHER Y RESID'!$I$5+1),'MAPAS DE RIESGOS INHER Y RESID'!$M$5,IF(OR('MAPAS DE RIESGOS INHER Y RESID'!$I$4='MATRIZ DE RIESGOS DE SST'!Q20,Q20&lt;'MAPAS DE RIESGOS INHER Y RESID'!$J$4+1),'MAPAS DE RIESGOS INHER Y RESID'!$M$4,'MAPAS DE RIESGOS INHER Y RESID'!$M$3)))</f>
        <v>BAJO</v>
      </c>
      <c r="S20" s="77"/>
      <c r="T20" s="77"/>
      <c r="U20" s="105" t="s">
        <v>255</v>
      </c>
      <c r="V20" s="105" t="s">
        <v>256</v>
      </c>
      <c r="W20" s="87" t="s">
        <v>178</v>
      </c>
      <c r="X20" s="89">
        <f>VLOOKUP(W20,'MAPAS DE RIESGOS INHER Y RESID'!$E$16:$F$18,2,FALSE)</f>
        <v>0.4</v>
      </c>
      <c r="Y20" s="90">
        <f>Q20-(X20*Q20)</f>
        <v>4.8</v>
      </c>
      <c r="Z20" s="87" t="str">
        <f>IF(OR('MAPAS DE RIESGOS INHER Y RESID'!$G$18='MATRIZ DE RIESGOS DE SST'!Y20,Y20&lt;'MAPAS DE RIESGOS INHER Y RESID'!$G$16+1),'MAPAS DE RIESGOS INHER Y RESID'!$M$19,IF(OR('MAPAS DE RIESGOS INHER Y RESID'!$H$17='MATRIZ DE RIESGOS DE SST'!Y20,Y20&lt;'MAPAS DE RIESGOS INHER Y RESID'!$I$18+1),'MAPAS DE RIESGOS INHER Y RESID'!$M$18,IF(OR('MAPAS DE RIESGOS INHER Y RESID'!$I$17='MATRIZ DE RIESGOS DE SST'!Y20,Y20&lt;'MAPAS DE RIESGOS INHER Y RESID'!$J$17+1),'MAPAS DE RIESGOS INHER Y RESID'!$M$17,'MAPAS DE RIESGOS INHER Y RESID'!$M$16)))</f>
        <v>BAJO</v>
      </c>
      <c r="AA20" s="109" t="str">
        <f>VLOOKUP('MATRIZ DE RIESGOS DE SST'!Z20,'TABLA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8" ht="195" x14ac:dyDescent="0.25">
      <c r="A21" s="151"/>
      <c r="B21" s="123"/>
      <c r="C21" s="123"/>
      <c r="D21" s="123"/>
      <c r="E21" s="123"/>
      <c r="F21" s="123"/>
      <c r="G21" s="123"/>
      <c r="H21" s="123"/>
      <c r="I21" s="123"/>
      <c r="J21" s="107" t="s">
        <v>19</v>
      </c>
      <c r="K21" s="79" t="s">
        <v>448</v>
      </c>
      <c r="L21" s="80" t="s">
        <v>447</v>
      </c>
      <c r="M21" s="87" t="s">
        <v>184</v>
      </c>
      <c r="N21" s="115">
        <f>VLOOKUP('MATRIZ DE RIESGOS DE SST'!M21,'MAPAS DE RIESGOS INHER Y RESID'!$E$3:$F$7,2,FALSE)</f>
        <v>2</v>
      </c>
      <c r="O21" s="87" t="s">
        <v>189</v>
      </c>
      <c r="P21" s="88">
        <f>VLOOKUP('MATRIZ DE RIESGOS DE SST'!O21,'MAPAS DE RIESGOS INHER Y RESID'!$O$3:$P$7,2,FALSE)</f>
        <v>256</v>
      </c>
      <c r="Q21" s="88">
        <f>+N21*P21</f>
        <v>512</v>
      </c>
      <c r="R21" s="87" t="str">
        <f>IF(OR('MAPAS DE RIESGOS INHER Y RESID'!$G$7='MATRIZ DE RIESGOS DE SST'!Q21,Q21&lt;'MAPAS DE RIESGOS INHER Y RESID'!$G$3+1),'MAPAS DE RIESGOS INHER Y RESID'!$M$6,IF(OR('MAPAS DE RIESGOS INHER Y RESID'!$H$5='MATRIZ DE RIESGOS DE SST'!Q21,Q21&lt;'MAPAS DE RIESGOS INHER Y RESID'!$I$5+1),'MAPAS DE RIESGOS INHER Y RESID'!$M$5,IF(OR('MAPAS DE RIESGOS INHER Y RESID'!$I$4='MATRIZ DE RIESGOS DE SST'!Q21,Q21&lt;'MAPAS DE RIESGOS INHER Y RESID'!$J$4+1),'MAPAS DE RIESGOS INHER Y RESID'!$M$4,'MAPAS DE RIESGOS INHER Y RESID'!$M$3)))</f>
        <v>ALTO</v>
      </c>
      <c r="S21" s="77"/>
      <c r="T21" s="77"/>
      <c r="U21" s="105" t="s">
        <v>257</v>
      </c>
      <c r="V21" s="105" t="s">
        <v>449</v>
      </c>
      <c r="W21" s="87" t="s">
        <v>179</v>
      </c>
      <c r="X21" s="89">
        <f>VLOOKUP(W21,'MAPAS DE RIESGOS INHER Y RESID'!$E$16:$F$18,2,FALSE)</f>
        <v>0.9</v>
      </c>
      <c r="Y21" s="90">
        <f>Q21-(X21*Q21)</f>
        <v>51.199999999999989</v>
      </c>
      <c r="Z21" s="87" t="str">
        <f>IF(OR('MAPAS DE RIESGOS INHER Y RESID'!$G$18='MATRIZ DE RIESGOS DE SST'!Y21,Y21&lt;'MAPAS DE RIESGOS INHER Y RESID'!$G$16+1),'MAPAS DE RIESGOS INHER Y RESID'!$M$19,IF(OR('MAPAS DE RIESGOS INHER Y RESID'!$H$17='MATRIZ DE RIESGOS DE SST'!Y21,Y21&lt;'MAPAS DE RIESGOS INHER Y RESID'!$I$18+1),'MAPAS DE RIESGOS INHER Y RESID'!$M$18,IF(OR('MAPAS DE RIESGOS INHER Y RESID'!$I$17='MATRIZ DE RIESGOS DE SST'!Y21,Y21&lt;'MAPAS DE RIESGOS INHER Y RESID'!$J$17+1),'MAPAS DE RIESGOS INHER Y RESID'!$M$17,'MAPAS DE RIESGOS INHER Y RESID'!$M$16)))</f>
        <v>MODERADO</v>
      </c>
      <c r="AA21" s="77" t="str">
        <f>VLOOKUP('MATRIZ DE RIESGOS DE SST'!Z21,'TABLA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8" ht="214.5" x14ac:dyDescent="0.25">
      <c r="A22" s="151"/>
      <c r="B22" s="123"/>
      <c r="C22" s="123"/>
      <c r="D22" s="123"/>
      <c r="E22" s="123"/>
      <c r="F22" s="123"/>
      <c r="G22" s="123"/>
      <c r="H22" s="123"/>
      <c r="I22" s="123"/>
      <c r="J22" s="107" t="s">
        <v>21</v>
      </c>
      <c r="K22" s="79" t="s">
        <v>378</v>
      </c>
      <c r="L22" s="80" t="s">
        <v>447</v>
      </c>
      <c r="M22" s="87" t="s">
        <v>184</v>
      </c>
      <c r="N22" s="115">
        <f>VLOOKUP('MATRIZ DE RIESGOS DE SST'!M22,'MAPAS DE RIESGOS INHER Y RESID'!$E$3:$F$7,2,FALSE)</f>
        <v>2</v>
      </c>
      <c r="O22" s="87" t="s">
        <v>188</v>
      </c>
      <c r="P22" s="88">
        <f>VLOOKUP('MATRIZ DE RIESGOS DE SST'!O22,'MAPAS DE RIESGOS INHER Y RESID'!$O$3:$P$7,2,FALSE)</f>
        <v>16</v>
      </c>
      <c r="Q22" s="88">
        <f>+N22*P22</f>
        <v>32</v>
      </c>
      <c r="R22" s="87" t="str">
        <f>IF(OR('MAPAS DE RIESGOS INHER Y RESID'!$G$7='MATRIZ DE RIESGOS DE SST'!Q22,Q22&lt;'MAPAS DE RIESGOS INHER Y RESID'!$G$3+1),'MAPAS DE RIESGOS INHER Y RESID'!$M$6,IF(OR('MAPAS DE RIESGOS INHER Y RESID'!$H$5='MATRIZ DE RIESGOS DE SST'!Q22,Q22&lt;'MAPAS DE RIESGOS INHER Y RESID'!$I$5+1),'MAPAS DE RIESGOS INHER Y RESID'!$M$5,IF(OR('MAPAS DE RIESGOS INHER Y RESID'!$I$4='MATRIZ DE RIESGOS DE SST'!Q22,Q22&lt;'MAPAS DE RIESGOS INHER Y RESID'!$J$4+1),'MAPAS DE RIESGOS INHER Y RESID'!$M$4,'MAPAS DE RIESGOS INHER Y RESID'!$M$3)))</f>
        <v>MODERADO</v>
      </c>
      <c r="S22" s="77"/>
      <c r="T22" s="77"/>
      <c r="U22" s="105" t="s">
        <v>258</v>
      </c>
      <c r="V22" s="105" t="s">
        <v>256</v>
      </c>
      <c r="W22" s="87" t="s">
        <v>179</v>
      </c>
      <c r="X22" s="89">
        <f>VLOOKUP(W22,'MAPAS DE RIESGOS INHER Y RESID'!$E$16:$F$18,2,FALSE)</f>
        <v>0.9</v>
      </c>
      <c r="Y22" s="90">
        <f>Q22-(X22*Q22)</f>
        <v>3.1999999999999993</v>
      </c>
      <c r="Z22" s="87" t="str">
        <f>IF(OR('MAPAS DE RIESGOS INHER Y RESID'!$G$18='MATRIZ DE RIESGOS DE SST'!Y22,Y22&lt;'MAPAS DE RIESGOS INHER Y RESID'!$G$16+1),'MAPAS DE RIESGOS INHER Y RESID'!$M$19,IF(OR('MAPAS DE RIESGOS INHER Y RESID'!$H$17='MATRIZ DE RIESGOS DE SST'!Y22,Y22&lt;'MAPAS DE RIESGOS INHER Y RESID'!$I$18+1),'MAPAS DE RIESGOS INHER Y RESID'!$M$18,IF(OR('MAPAS DE RIESGOS INHER Y RESID'!$I$17='MATRIZ DE RIESGOS DE SST'!Y22,Y22&lt;'MAPAS DE RIESGOS INHER Y RESID'!$J$17+1),'MAPAS DE RIESGOS INHER Y RESID'!$M$17,'MAPAS DE RIESGOS INHER Y RESID'!$M$16)))</f>
        <v>BAJO</v>
      </c>
      <c r="AA22" s="77" t="str">
        <f>VLOOKUP('MATRIZ DE RIESGOS DE SST'!Z22,'TABLA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8" ht="156" x14ac:dyDescent="0.25">
      <c r="A23" s="151"/>
      <c r="B23" s="123"/>
      <c r="C23" s="123"/>
      <c r="D23" s="123"/>
      <c r="E23" s="123"/>
      <c r="F23" s="123"/>
      <c r="G23" s="123"/>
      <c r="H23" s="123"/>
      <c r="I23" s="123"/>
      <c r="J23" s="107" t="s">
        <v>60</v>
      </c>
      <c r="K23" s="79" t="s">
        <v>376</v>
      </c>
      <c r="L23" s="80" t="s">
        <v>457</v>
      </c>
      <c r="M23" s="87" t="s">
        <v>184</v>
      </c>
      <c r="N23" s="115">
        <f>VLOOKUP('MATRIZ DE RIESGOS DE SST'!M23,'MAPAS DE RIESGOS INHER Y RESID'!$E$3:$F$7,2,FALSE)</f>
        <v>2</v>
      </c>
      <c r="O23" s="87" t="s">
        <v>187</v>
      </c>
      <c r="P23" s="88">
        <f>VLOOKUP('MATRIZ DE RIESGOS DE SST'!O23,'MAPAS DE RIESGOS INHER Y RESID'!$O$3:$P$7,2,FALSE)</f>
        <v>4</v>
      </c>
      <c r="Q23" s="88">
        <f>+N23*P23</f>
        <v>8</v>
      </c>
      <c r="R23" s="87" t="str">
        <f>IF(OR('MAPAS DE RIESGOS INHER Y RESID'!$G$7='MATRIZ DE RIESGOS DE SST'!Q23,Q23&lt;'MAPAS DE RIESGOS INHER Y RESID'!$G$3+1),'MAPAS DE RIESGOS INHER Y RESID'!$M$6,IF(OR('MAPAS DE RIESGOS INHER Y RESID'!$H$5='MATRIZ DE RIESGOS DE SST'!Q23,Q23&lt;'MAPAS DE RIESGOS INHER Y RESID'!$I$5+1),'MAPAS DE RIESGOS INHER Y RESID'!$M$5,IF(OR('MAPAS DE RIESGOS INHER Y RESID'!$I$4='MATRIZ DE RIESGOS DE SST'!Q23,Q23&lt;'MAPAS DE RIESGOS INHER Y RESID'!$J$4+1),'MAPAS DE RIESGOS INHER Y RESID'!$M$4,'MAPAS DE RIESGOS INHER Y RESID'!$M$3)))</f>
        <v>BAJO</v>
      </c>
      <c r="S23" s="77"/>
      <c r="T23" s="77"/>
      <c r="U23" s="105" t="s">
        <v>255</v>
      </c>
      <c r="V23" s="105" t="s">
        <v>256</v>
      </c>
      <c r="W23" s="87" t="s">
        <v>179</v>
      </c>
      <c r="X23" s="89">
        <f>VLOOKUP(W23,'MAPAS DE RIESGOS INHER Y RESID'!$E$16:$F$18,2,FALSE)</f>
        <v>0.9</v>
      </c>
      <c r="Y23" s="90">
        <f>Q23-(X23*Q23)</f>
        <v>0.79999999999999982</v>
      </c>
      <c r="Z23" s="87" t="str">
        <f>IF(OR('MAPAS DE RIESGOS INHER Y RESID'!$G$18='MATRIZ DE RIESGOS DE SST'!Y23,Y23&lt;'MAPAS DE RIESGOS INHER Y RESID'!$G$16+1),'MAPAS DE RIESGOS INHER Y RESID'!$M$19,IF(OR('MAPAS DE RIESGOS INHER Y RESID'!$H$17='MATRIZ DE RIESGOS DE SST'!Y23,Y23&lt;'MAPAS DE RIESGOS INHER Y RESID'!$I$18+1),'MAPAS DE RIESGOS INHER Y RESID'!$M$18,IF(OR('MAPAS DE RIESGOS INHER Y RESID'!$I$17='MATRIZ DE RIESGOS DE SST'!Y23,Y23&lt;'MAPAS DE RIESGOS INHER Y RESID'!$J$17+1),'MAPAS DE RIESGOS INHER Y RESID'!$M$17,'MAPAS DE RIESGOS INHER Y RESID'!$M$16)))</f>
        <v>BAJO</v>
      </c>
      <c r="AA23" s="77" t="str">
        <f>VLOOKUP('MATRIZ DE RIESGOS DE SST'!Z23,'TABLA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8" ht="195" x14ac:dyDescent="0.25">
      <c r="A24" s="151"/>
      <c r="B24" s="123"/>
      <c r="C24" s="123"/>
      <c r="D24" s="123"/>
      <c r="E24" s="123"/>
      <c r="F24" s="123"/>
      <c r="G24" s="123"/>
      <c r="H24" s="123"/>
      <c r="I24" s="123"/>
      <c r="J24" s="107" t="s">
        <v>226</v>
      </c>
      <c r="K24" s="79" t="s">
        <v>370</v>
      </c>
      <c r="L24" s="99" t="s">
        <v>100</v>
      </c>
      <c r="M24" s="87" t="s">
        <v>184</v>
      </c>
      <c r="N24" s="115">
        <f>VLOOKUP('MATRIZ DE RIESGOS DE SST'!M24,'MAPAS DE RIESGOS INHER Y RESID'!$E$3:$F$7,2,FALSE)</f>
        <v>2</v>
      </c>
      <c r="O24" s="87" t="s">
        <v>190</v>
      </c>
      <c r="P24" s="88">
        <f>VLOOKUP('MATRIZ DE RIESGOS DE SST'!O24,'MAPAS DE RIESGOS INHER Y RESID'!$O$3:$P$7,2,FALSE)</f>
        <v>65536</v>
      </c>
      <c r="Q24" s="88">
        <f>+N24*P24</f>
        <v>131072</v>
      </c>
      <c r="R24" s="87" t="str">
        <f>IF(OR('MAPAS DE RIESGOS INHER Y RESID'!$G$7='MATRIZ DE RIESGOS DE SST'!Q24,Q24&lt;'MAPAS DE RIESGOS INHER Y RESID'!$G$3+1),'MAPAS DE RIESGOS INHER Y RESID'!$M$6,IF(OR('MAPAS DE RIESGOS INHER Y RESID'!$H$5='MATRIZ DE RIESGOS DE SST'!Q24,Q24&lt;'MAPAS DE RIESGOS INHER Y RESID'!$I$5+1),'MAPAS DE RIESGOS INHER Y RESID'!$M$5,IF(OR('MAPAS DE RIESGOS INHER Y RESID'!$I$4='MATRIZ DE RIESGOS DE SST'!Q24,Q24&lt;'MAPAS DE RIESGOS INHER Y RESID'!$J$4+1),'MAPAS DE RIESGOS INHER Y RESID'!$M$4,'MAPAS DE RIESGOS INHER Y RESID'!$M$3)))</f>
        <v xml:space="preserve">EXTREMO </v>
      </c>
      <c r="S24" s="77"/>
      <c r="T24" s="77"/>
      <c r="U24" s="105" t="s">
        <v>261</v>
      </c>
      <c r="V24" s="105" t="s">
        <v>262</v>
      </c>
      <c r="W24" s="87" t="s">
        <v>179</v>
      </c>
      <c r="X24" s="89">
        <f>VLOOKUP(W24,'MAPAS DE RIESGOS INHER Y RESID'!$E$16:$F$18,2,FALSE)</f>
        <v>0.9</v>
      </c>
      <c r="Y24" s="90">
        <f>Q24-(Q24*X24)</f>
        <v>13107.199999999997</v>
      </c>
      <c r="Z24" s="87" t="str">
        <f>IF(OR('MAPAS DE RIESGOS INHER Y RESID'!$G$18='MATRIZ DE RIESGOS DE SST'!Y24,Y24&lt;'MAPAS DE RIESGOS INHER Y RESID'!$G$16+1),'MAPAS DE RIESGOS INHER Y RESID'!$M$19,IF(OR('MAPAS DE RIESGOS INHER Y RESID'!$H$17='MATRIZ DE RIESGOS DE SST'!Y24,Y24&lt;'MAPAS DE RIESGOS INHER Y RESID'!$I$18+1),'MAPAS DE RIESGOS INHER Y RESID'!$M$18,IF(OR('MAPAS DE RIESGOS INHER Y RESID'!$I$17='MATRIZ DE RIESGOS DE SST'!Y24,Y24&lt;'MAPAS DE RIESGOS INHER Y RESID'!$J$17+1),'MAPAS DE RIESGOS INHER Y RESID'!$M$17,'MAPAS DE RIESGOS INHER Y RESID'!$M$16)))</f>
        <v>ALTO</v>
      </c>
      <c r="AA24" s="77" t="str">
        <f>VLOOKUP('MATRIZ DE RIESGOS DE SST'!Z24,'TABLA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25" spans="1:28" ht="163.5" customHeight="1" x14ac:dyDescent="0.25">
      <c r="A25" s="151"/>
      <c r="B25" s="123"/>
      <c r="C25" s="123"/>
      <c r="D25" s="123"/>
      <c r="E25" s="123"/>
      <c r="F25" s="123"/>
      <c r="G25" s="123"/>
      <c r="H25" s="123"/>
      <c r="I25" s="123"/>
      <c r="J25" s="107" t="s">
        <v>67</v>
      </c>
      <c r="K25" s="79" t="s">
        <v>390</v>
      </c>
      <c r="L25" s="80" t="s">
        <v>458</v>
      </c>
      <c r="M25" s="87" t="s">
        <v>184</v>
      </c>
      <c r="N25" s="115">
        <f>VLOOKUP('MATRIZ DE RIESGOS DE SST'!M25,'MAPAS DE RIESGOS INHER Y RESID'!$E$3:$F$7,2,FALSE)</f>
        <v>2</v>
      </c>
      <c r="O25" s="87" t="s">
        <v>188</v>
      </c>
      <c r="P25" s="88">
        <f>VLOOKUP('MATRIZ DE RIESGOS DE SST'!O25,'MAPAS DE RIESGOS INHER Y RESID'!$O$3:$P$7,2,FALSE)</f>
        <v>16</v>
      </c>
      <c r="Q25" s="88">
        <f t="shared" ref="Q25" si="2">+N25*P25</f>
        <v>32</v>
      </c>
      <c r="R25" s="87" t="str">
        <f>IF(OR('MAPAS DE RIESGOS INHER Y RESID'!$G$7='MATRIZ DE RIESGOS DE SST'!Q25,Q25&lt;'MAPAS DE RIESGOS INHER Y RESID'!$G$3+1),'MAPAS DE RIESGOS INHER Y RESID'!$M$6,IF(OR('MAPAS DE RIESGOS INHER Y RESID'!$H$5='MATRIZ DE RIESGOS DE SST'!Q25,Q25&lt;'MAPAS DE RIESGOS INHER Y RESID'!$I$5+1),'MAPAS DE RIESGOS INHER Y RESID'!$M$5,IF(OR('MAPAS DE RIESGOS INHER Y RESID'!$I$4='MATRIZ DE RIESGOS DE SST'!Q25,Q25&lt;'MAPAS DE RIESGOS INHER Y RESID'!$J$4+1),'MAPAS DE RIESGOS INHER Y RESID'!$M$4,'MAPAS DE RIESGOS INHER Y RESID'!$M$3)))</f>
        <v>MODERADO</v>
      </c>
      <c r="S25" s="77"/>
      <c r="T25" s="77"/>
      <c r="U25" s="105"/>
      <c r="V25" s="105" t="s">
        <v>391</v>
      </c>
      <c r="W25" s="87" t="s">
        <v>179</v>
      </c>
      <c r="X25" s="89">
        <f>VLOOKUP(W25,'MAPAS DE RIESGOS INHER Y RESID'!$E$16:$F$18,2,FALSE)</f>
        <v>0.9</v>
      </c>
      <c r="Y25" s="90">
        <f>Q25-(Q25*X25)</f>
        <v>3.1999999999999993</v>
      </c>
      <c r="Z25" s="87" t="str">
        <f>IF(OR('MAPAS DE RIESGOS INHER Y RESID'!$G$18='MATRIZ DE RIESGOS DE SST'!Y25,Y25&lt;'MAPAS DE RIESGOS INHER Y RESID'!$G$16+1),'MAPAS DE RIESGOS INHER Y RESID'!$M$19,IF(OR('MAPAS DE RIESGOS INHER Y RESID'!$H$17='MATRIZ DE RIESGOS DE SST'!Y25,Y25&lt;'MAPAS DE RIESGOS INHER Y RESID'!$I$18+1),'MAPAS DE RIESGOS INHER Y RESID'!$M$18,IF(OR('MAPAS DE RIESGOS INHER Y RESID'!$I$17='MATRIZ DE RIESGOS DE SST'!Y25,Y25&lt;'MAPAS DE RIESGOS INHER Y RESID'!$J$17+1),'MAPAS DE RIESGOS INHER Y RESID'!$M$17,'MAPAS DE RIESGOS INHER Y RESID'!$M$16)))</f>
        <v>BAJO</v>
      </c>
      <c r="AA25" s="77" t="str">
        <f>VLOOKUP('MATRIZ DE RIESGOS DE SST'!Z25,'TABLA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8" ht="175.5" x14ac:dyDescent="0.25">
      <c r="A26" s="152"/>
      <c r="B26" s="124"/>
      <c r="C26" s="124"/>
      <c r="D26" s="124"/>
      <c r="E26" s="124"/>
      <c r="F26" s="124"/>
      <c r="G26" s="124"/>
      <c r="H26" s="124"/>
      <c r="I26" s="124"/>
      <c r="J26" s="107" t="s">
        <v>101</v>
      </c>
      <c r="K26" s="79" t="s">
        <v>348</v>
      </c>
      <c r="L26" s="80" t="s">
        <v>469</v>
      </c>
      <c r="M26" s="87" t="s">
        <v>178</v>
      </c>
      <c r="N26" s="115">
        <f>VLOOKUP('MATRIZ DE RIESGOS DE SST'!M26,'MAPAS DE RIESGOS INHER Y RESID'!$E$3:$F$7,2,FALSE)</f>
        <v>3</v>
      </c>
      <c r="O26" s="87" t="s">
        <v>188</v>
      </c>
      <c r="P26" s="88">
        <f>VLOOKUP('MATRIZ DE RIESGOS DE SST'!O26,'MAPAS DE RIESGOS INHER Y RESID'!$O$3:$P$7,2,FALSE)</f>
        <v>16</v>
      </c>
      <c r="Q26" s="88">
        <f>+N26*P26</f>
        <v>48</v>
      </c>
      <c r="R26" s="87" t="str">
        <f>IF(OR('MAPAS DE RIESGOS INHER Y RESID'!$G$7='MATRIZ DE RIESGOS DE SST'!Q26,Q26&lt;'MAPAS DE RIESGOS INHER Y RESID'!$G$3+1),'MAPAS DE RIESGOS INHER Y RESID'!$M$6,IF(OR('MAPAS DE RIESGOS INHER Y RESID'!$H$5='MATRIZ DE RIESGOS DE SST'!Q26,Q26&lt;'MAPAS DE RIESGOS INHER Y RESID'!$I$5+1),'MAPAS DE RIESGOS INHER Y RESID'!$M$5,IF(OR('MAPAS DE RIESGOS INHER Y RESID'!$I$4='MATRIZ DE RIESGOS DE SST'!Q26,Q26&lt;'MAPAS DE RIESGOS INHER Y RESID'!$J$4+1),'MAPAS DE RIESGOS INHER Y RESID'!$M$4,'MAPAS DE RIESGOS INHER Y RESID'!$M$3)))</f>
        <v>MODERADO</v>
      </c>
      <c r="S26" s="77"/>
      <c r="T26" s="105" t="s">
        <v>266</v>
      </c>
      <c r="U26" s="105" t="s">
        <v>267</v>
      </c>
      <c r="V26" s="105" t="s">
        <v>268</v>
      </c>
      <c r="W26" s="87" t="s">
        <v>178</v>
      </c>
      <c r="X26" s="89">
        <f>VLOOKUP(W26,'MAPAS DE RIESGOS INHER Y RESID'!$E$16:$F$18,2,FALSE)</f>
        <v>0.4</v>
      </c>
      <c r="Y26" s="90">
        <f>Q26-(Q26*X26)</f>
        <v>28.799999999999997</v>
      </c>
      <c r="Z26" s="87" t="str">
        <f>IF(OR('MAPAS DE RIESGOS INHER Y RESID'!$G$18='MATRIZ DE RIESGOS DE SST'!Y26,Y26&lt;'MAPAS DE RIESGOS INHER Y RESID'!$G$16+1),'MAPAS DE RIESGOS INHER Y RESID'!$M$19,IF(OR('MAPAS DE RIESGOS INHER Y RESID'!$H$17='MATRIZ DE RIESGOS DE SST'!Y26,Y26&lt;'MAPAS DE RIESGOS INHER Y RESID'!$I$18+1),'MAPAS DE RIESGOS INHER Y RESID'!$M$18,IF(OR('MAPAS DE RIESGOS INHER Y RESID'!$I$17='MATRIZ DE RIESGOS DE SST'!Y26,Y26&lt;'MAPAS DE RIESGOS INHER Y RESID'!$J$17+1),'MAPAS DE RIESGOS INHER Y RESID'!$M$17,'MAPAS DE RIESGOS INHER Y RESID'!$M$16)))</f>
        <v>MODERADO</v>
      </c>
      <c r="AA26" s="77" t="str">
        <f>VLOOKUP('MATRIZ DE RIESGOS DE SST'!Z26,'TABLA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" spans="1:28" ht="156" customHeight="1" x14ac:dyDescent="0.25">
      <c r="A27" s="153"/>
      <c r="B27" s="122" t="s">
        <v>379</v>
      </c>
      <c r="C27" s="122" t="s">
        <v>344</v>
      </c>
      <c r="D27" s="122"/>
      <c r="E27" s="122" t="s">
        <v>340</v>
      </c>
      <c r="F27" s="122"/>
      <c r="G27" s="122"/>
      <c r="H27" s="122"/>
      <c r="I27" s="122" t="s">
        <v>429</v>
      </c>
      <c r="J27" s="175" t="s">
        <v>456</v>
      </c>
      <c r="K27" s="79" t="s">
        <v>347</v>
      </c>
      <c r="L27" s="80" t="s">
        <v>59</v>
      </c>
      <c r="M27" s="178" t="s">
        <v>184</v>
      </c>
      <c r="N27" s="115">
        <f>VLOOKUP('MATRIZ DE RIESGOS DE SST'!M27,'MAPAS DE RIESGOS INHER Y RESID'!$E$3:$F$7,2,FALSE)</f>
        <v>2</v>
      </c>
      <c r="O27" s="87" t="s">
        <v>187</v>
      </c>
      <c r="P27" s="88">
        <f>VLOOKUP('MATRIZ DE RIESGOS DE SST'!O27,'MAPAS DE RIESGOS INHER Y RESID'!$O$3:$P$7,2,FALSE)</f>
        <v>4</v>
      </c>
      <c r="Q27" s="88">
        <f>N27*P27</f>
        <v>8</v>
      </c>
      <c r="R27" s="87" t="str">
        <f>IF(OR('MAPAS DE RIESGOS INHER Y RESID'!$G$7='MATRIZ DE RIESGOS DE SST'!Q27,Q27&lt;'MAPAS DE RIESGOS INHER Y RESID'!$G$3+1),'MAPAS DE RIESGOS INHER Y RESID'!$M$6,IF(OR('MAPAS DE RIESGOS INHER Y RESID'!$H$5='MATRIZ DE RIESGOS DE SST'!Q27,Q27&lt;'MAPAS DE RIESGOS INHER Y RESID'!$I$5+1),'MAPAS DE RIESGOS INHER Y RESID'!$M$5,IF(OR('MAPAS DE RIESGOS INHER Y RESID'!$I$4='MATRIZ DE RIESGOS DE SST'!Q27,Q27&lt;'MAPAS DE RIESGOS INHER Y RESID'!$J$4+1),'MAPAS DE RIESGOS INHER Y RESID'!$M$4,'MAPAS DE RIESGOS INHER Y RESID'!$M$3)))</f>
        <v>BAJO</v>
      </c>
      <c r="S27" s="77"/>
      <c r="T27" s="77"/>
      <c r="U27" s="105" t="s">
        <v>255</v>
      </c>
      <c r="V27" s="105" t="s">
        <v>256</v>
      </c>
      <c r="W27" s="87" t="s">
        <v>178</v>
      </c>
      <c r="X27" s="89">
        <f>VLOOKUP(W27,'MAPAS DE RIESGOS INHER Y RESID'!$E$16:$F$18,2,FALSE)</f>
        <v>0.4</v>
      </c>
      <c r="Y27" s="90">
        <f>Q27-(X27*Q27)</f>
        <v>4.8</v>
      </c>
      <c r="Z27" s="87" t="str">
        <f>IF(OR('MAPAS DE RIESGOS INHER Y RESID'!$G$18='MATRIZ DE RIESGOS DE SST'!Y27,Y27&lt;'MAPAS DE RIESGOS INHER Y RESID'!$G$16+1),'MAPAS DE RIESGOS INHER Y RESID'!$M$19,IF(OR('MAPAS DE RIESGOS INHER Y RESID'!$H$17='MATRIZ DE RIESGOS DE SST'!Y27,Y27&lt;'MAPAS DE RIESGOS INHER Y RESID'!$I$18+1),'MAPAS DE RIESGOS INHER Y RESID'!$M$18,IF(OR('MAPAS DE RIESGOS INHER Y RESID'!$I$17='MATRIZ DE RIESGOS DE SST'!Y27,Y27&lt;'MAPAS DE RIESGOS INHER Y RESID'!$J$17+1),'MAPAS DE RIESGOS INHER Y RESID'!$M$17,'MAPAS DE RIESGOS INHER Y RESID'!$M$16)))</f>
        <v>BAJO</v>
      </c>
      <c r="AA27" s="109" t="str">
        <f>VLOOKUP('MATRIZ DE RIESGOS DE SST'!Z27,'TABLA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8" ht="156" x14ac:dyDescent="0.25">
      <c r="A28" s="154"/>
      <c r="B28" s="123"/>
      <c r="C28" s="123"/>
      <c r="D28" s="123"/>
      <c r="E28" s="123"/>
      <c r="F28" s="123"/>
      <c r="G28" s="123"/>
      <c r="H28" s="123"/>
      <c r="I28" s="123"/>
      <c r="J28" s="107" t="s">
        <v>60</v>
      </c>
      <c r="K28" s="79" t="s">
        <v>376</v>
      </c>
      <c r="L28" s="80" t="s">
        <v>457</v>
      </c>
      <c r="M28" s="87" t="s">
        <v>184</v>
      </c>
      <c r="N28" s="115">
        <f>VLOOKUP('MATRIZ DE RIESGOS DE SST'!M28,'MAPAS DE RIESGOS INHER Y RESID'!$E$3:$F$7,2,FALSE)</f>
        <v>2</v>
      </c>
      <c r="O28" s="87" t="s">
        <v>187</v>
      </c>
      <c r="P28" s="88">
        <f>VLOOKUP('MATRIZ DE RIESGOS DE SST'!O28,'MAPAS DE RIESGOS INHER Y RESID'!$O$3:$P$7,2,FALSE)</f>
        <v>4</v>
      </c>
      <c r="Q28" s="88">
        <f t="shared" ref="Q28:Q35" si="3">+N28*P28</f>
        <v>8</v>
      </c>
      <c r="R28" s="87" t="str">
        <f>IF(OR('MAPAS DE RIESGOS INHER Y RESID'!$G$7='MATRIZ DE RIESGOS DE SST'!Q28,Q28&lt;'MAPAS DE RIESGOS INHER Y RESID'!$G$3+1),'MAPAS DE RIESGOS INHER Y RESID'!$M$6,IF(OR('MAPAS DE RIESGOS INHER Y RESID'!$H$5='MATRIZ DE RIESGOS DE SST'!Q28,Q28&lt;'MAPAS DE RIESGOS INHER Y RESID'!$I$5+1),'MAPAS DE RIESGOS INHER Y RESID'!$M$5,IF(OR('MAPAS DE RIESGOS INHER Y RESID'!$I$4='MATRIZ DE RIESGOS DE SST'!Q28,Q28&lt;'MAPAS DE RIESGOS INHER Y RESID'!$J$4+1),'MAPAS DE RIESGOS INHER Y RESID'!$M$4,'MAPAS DE RIESGOS INHER Y RESID'!$M$3)))</f>
        <v>BAJO</v>
      </c>
      <c r="S28" s="77"/>
      <c r="T28" s="77"/>
      <c r="U28" s="105" t="s">
        <v>255</v>
      </c>
      <c r="V28" s="105" t="s">
        <v>256</v>
      </c>
      <c r="W28" s="87" t="s">
        <v>179</v>
      </c>
      <c r="X28" s="89">
        <f>VLOOKUP(W28,'MAPAS DE RIESGOS INHER Y RESID'!$E$16:$F$18,2,FALSE)</f>
        <v>0.9</v>
      </c>
      <c r="Y28" s="90">
        <f>Q28-(X28*Q28)</f>
        <v>0.79999999999999982</v>
      </c>
      <c r="Z28" s="87" t="str">
        <f>IF(OR('MAPAS DE RIESGOS INHER Y RESID'!$G$18='MATRIZ DE RIESGOS DE SST'!Y28,Y28&lt;'MAPAS DE RIESGOS INHER Y RESID'!$G$16+1),'MAPAS DE RIESGOS INHER Y RESID'!$M$19,IF(OR('MAPAS DE RIESGOS INHER Y RESID'!$H$17='MATRIZ DE RIESGOS DE SST'!Y28,Y28&lt;'MAPAS DE RIESGOS INHER Y RESID'!$I$18+1),'MAPAS DE RIESGOS INHER Y RESID'!$M$18,IF(OR('MAPAS DE RIESGOS INHER Y RESID'!$I$17='MATRIZ DE RIESGOS DE SST'!Y28,Y28&lt;'MAPAS DE RIESGOS INHER Y RESID'!$J$17+1),'MAPAS DE RIESGOS INHER Y RESID'!$M$17,'MAPAS DE RIESGOS INHER Y RESID'!$M$16)))</f>
        <v>BAJO</v>
      </c>
      <c r="AA28" s="77" t="str">
        <f>VLOOKUP('MATRIZ DE RIESGOS DE SST'!Z28,'TABLA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8" ht="156" customHeight="1" x14ac:dyDescent="0.25">
      <c r="A29" s="123" t="s">
        <v>380</v>
      </c>
      <c r="B29" s="123"/>
      <c r="C29" s="123"/>
      <c r="D29" s="123"/>
      <c r="E29" s="123"/>
      <c r="F29" s="123"/>
      <c r="G29" s="123"/>
      <c r="H29" s="123"/>
      <c r="I29" s="123"/>
      <c r="J29" s="107" t="s">
        <v>19</v>
      </c>
      <c r="K29" s="79" t="s">
        <v>448</v>
      </c>
      <c r="L29" s="80" t="s">
        <v>447</v>
      </c>
      <c r="M29" s="87" t="s">
        <v>184</v>
      </c>
      <c r="N29" s="115">
        <f>VLOOKUP('MATRIZ DE RIESGOS DE SST'!M29,'MAPAS DE RIESGOS INHER Y RESID'!$E$3:$F$7,2,FALSE)</f>
        <v>2</v>
      </c>
      <c r="O29" s="87" t="s">
        <v>189</v>
      </c>
      <c r="P29" s="88">
        <f>VLOOKUP('MATRIZ DE RIESGOS DE SST'!O29,'MAPAS DE RIESGOS INHER Y RESID'!$O$3:$P$7,2,FALSE)</f>
        <v>256</v>
      </c>
      <c r="Q29" s="88">
        <f t="shared" si="3"/>
        <v>512</v>
      </c>
      <c r="R29" s="87" t="str">
        <f>IF(OR('MAPAS DE RIESGOS INHER Y RESID'!$G$7='MATRIZ DE RIESGOS DE SST'!Q29,Q29&lt;'MAPAS DE RIESGOS INHER Y RESID'!$G$3+1),'MAPAS DE RIESGOS INHER Y RESID'!$M$6,IF(OR('MAPAS DE RIESGOS INHER Y RESID'!$H$5='MATRIZ DE RIESGOS DE SST'!Q29,Q29&lt;'MAPAS DE RIESGOS INHER Y RESID'!$I$5+1),'MAPAS DE RIESGOS INHER Y RESID'!$M$5,IF(OR('MAPAS DE RIESGOS INHER Y RESID'!$I$4='MATRIZ DE RIESGOS DE SST'!Q29,Q29&lt;'MAPAS DE RIESGOS INHER Y RESID'!$J$4+1),'MAPAS DE RIESGOS INHER Y RESID'!$M$4,'MAPAS DE RIESGOS INHER Y RESID'!$M$3)))</f>
        <v>ALTO</v>
      </c>
      <c r="S29" s="77"/>
      <c r="T29" s="77"/>
      <c r="U29" s="105" t="s">
        <v>257</v>
      </c>
      <c r="V29" s="105" t="s">
        <v>449</v>
      </c>
      <c r="W29" s="87" t="s">
        <v>179</v>
      </c>
      <c r="X29" s="89">
        <f>VLOOKUP(W29,'MAPAS DE RIESGOS INHER Y RESID'!$E$16:$F$18,2,FALSE)</f>
        <v>0.9</v>
      </c>
      <c r="Y29" s="90">
        <f>Q29-(X29*Q29)</f>
        <v>51.199999999999989</v>
      </c>
      <c r="Z29" s="87" t="str">
        <f>IF(OR('MAPAS DE RIESGOS INHER Y RESID'!$G$18='MATRIZ DE RIESGOS DE SST'!Y29,Y29&lt;'MAPAS DE RIESGOS INHER Y RESID'!$G$16+1),'MAPAS DE RIESGOS INHER Y RESID'!$M$19,IF(OR('MAPAS DE RIESGOS INHER Y RESID'!$H$17='MATRIZ DE RIESGOS DE SST'!Y29,Y29&lt;'MAPAS DE RIESGOS INHER Y RESID'!$I$18+1),'MAPAS DE RIESGOS INHER Y RESID'!$M$18,IF(OR('MAPAS DE RIESGOS INHER Y RESID'!$I$17='MATRIZ DE RIESGOS DE SST'!Y29,Y29&lt;'MAPAS DE RIESGOS INHER Y RESID'!$J$17+1),'MAPAS DE RIESGOS INHER Y RESID'!$M$17,'MAPAS DE RIESGOS INHER Y RESID'!$M$16)))</f>
        <v>MODERADO</v>
      </c>
      <c r="AA29" s="77" t="str">
        <f>VLOOKUP('MATRIZ DE RIESGOS DE SST'!Z29,'TABLA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0" spans="1:28" ht="214.5" customHeight="1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07" t="s">
        <v>101</v>
      </c>
      <c r="K30" s="79" t="s">
        <v>348</v>
      </c>
      <c r="L30" s="80" t="s">
        <v>469</v>
      </c>
      <c r="M30" s="87" t="s">
        <v>178</v>
      </c>
      <c r="N30" s="115">
        <f>VLOOKUP('MATRIZ DE RIESGOS DE SST'!M30,'MAPAS DE RIESGOS INHER Y RESID'!$E$3:$F$7,2,FALSE)</f>
        <v>3</v>
      </c>
      <c r="O30" s="87" t="s">
        <v>188</v>
      </c>
      <c r="P30" s="88">
        <f>VLOOKUP('MATRIZ DE RIESGOS DE SST'!O30,'MAPAS DE RIESGOS INHER Y RESID'!$O$3:$P$7,2,FALSE)</f>
        <v>16</v>
      </c>
      <c r="Q30" s="88">
        <f t="shared" si="3"/>
        <v>48</v>
      </c>
      <c r="R30" s="87" t="str">
        <f>IF(OR('MAPAS DE RIESGOS INHER Y RESID'!$G$7='MATRIZ DE RIESGOS DE SST'!Q30,Q30&lt;'MAPAS DE RIESGOS INHER Y RESID'!$G$3+1),'MAPAS DE RIESGOS INHER Y RESID'!$M$6,IF(OR('MAPAS DE RIESGOS INHER Y RESID'!$H$5='MATRIZ DE RIESGOS DE SST'!Q30,Q30&lt;'MAPAS DE RIESGOS INHER Y RESID'!$I$5+1),'MAPAS DE RIESGOS INHER Y RESID'!$M$5,IF(OR('MAPAS DE RIESGOS INHER Y RESID'!$I$4='MATRIZ DE RIESGOS DE SST'!Q30,Q30&lt;'MAPAS DE RIESGOS INHER Y RESID'!$J$4+1),'MAPAS DE RIESGOS INHER Y RESID'!$M$4,'MAPAS DE RIESGOS INHER Y RESID'!$M$3)))</f>
        <v>MODERADO</v>
      </c>
      <c r="S30" s="77"/>
      <c r="T30" s="105" t="s">
        <v>266</v>
      </c>
      <c r="U30" s="105" t="s">
        <v>267</v>
      </c>
      <c r="V30" s="105" t="s">
        <v>268</v>
      </c>
      <c r="W30" s="87" t="s">
        <v>178</v>
      </c>
      <c r="X30" s="89">
        <f>VLOOKUP(W30,'MAPAS DE RIESGOS INHER Y RESID'!$E$16:$F$18,2,FALSE)</f>
        <v>0.4</v>
      </c>
      <c r="Y30" s="90">
        <f t="shared" ref="Y30:Y35" si="4">Q30-(Q30*X30)</f>
        <v>28.799999999999997</v>
      </c>
      <c r="Z30" s="87" t="str">
        <f>IF(OR('MAPAS DE RIESGOS INHER Y RESID'!$G$18='MATRIZ DE RIESGOS DE SST'!Y30,Y30&lt;'MAPAS DE RIESGOS INHER Y RESID'!$G$16+1),'MAPAS DE RIESGOS INHER Y RESID'!$M$19,IF(OR('MAPAS DE RIESGOS INHER Y RESID'!$H$17='MATRIZ DE RIESGOS DE SST'!Y30,Y30&lt;'MAPAS DE RIESGOS INHER Y RESID'!$I$18+1),'MAPAS DE RIESGOS INHER Y RESID'!$M$18,IF(OR('MAPAS DE RIESGOS INHER Y RESID'!$I$17='MATRIZ DE RIESGOS DE SST'!Y30,Y30&lt;'MAPAS DE RIESGOS INHER Y RESID'!$J$17+1),'MAPAS DE RIESGOS INHER Y RESID'!$M$17,'MAPAS DE RIESGOS INHER Y RESID'!$M$16)))</f>
        <v>MODERADO</v>
      </c>
      <c r="AA30" s="77" t="str">
        <f>VLOOKUP('MATRIZ DE RIESGOS DE SST'!Z30,'TABLA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8" ht="214.5" customHeight="1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07" t="s">
        <v>67</v>
      </c>
      <c r="K31" s="79" t="s">
        <v>390</v>
      </c>
      <c r="L31" s="80" t="s">
        <v>458</v>
      </c>
      <c r="M31" s="87" t="s">
        <v>184</v>
      </c>
      <c r="N31" s="115">
        <f>VLOOKUP('MATRIZ DE RIESGOS DE SST'!M31,'MAPAS DE RIESGOS INHER Y RESID'!$E$3:$F$7,2,FALSE)</f>
        <v>2</v>
      </c>
      <c r="O31" s="87" t="s">
        <v>188</v>
      </c>
      <c r="P31" s="88">
        <f>VLOOKUP('MATRIZ DE RIESGOS DE SST'!O31,'MAPAS DE RIESGOS INHER Y RESID'!$O$3:$P$7,2,FALSE)</f>
        <v>16</v>
      </c>
      <c r="Q31" s="88">
        <f t="shared" si="3"/>
        <v>32</v>
      </c>
      <c r="R31" s="87" t="str">
        <f>IF(OR('MAPAS DE RIESGOS INHER Y RESID'!$G$7='MATRIZ DE RIESGOS DE SST'!Q31,Q31&lt;'MAPAS DE RIESGOS INHER Y RESID'!$G$3+1),'MAPAS DE RIESGOS INHER Y RESID'!$M$6,IF(OR('MAPAS DE RIESGOS INHER Y RESID'!$H$5='MATRIZ DE RIESGOS DE SST'!Q31,Q31&lt;'MAPAS DE RIESGOS INHER Y RESID'!$I$5+1),'MAPAS DE RIESGOS INHER Y RESID'!$M$5,IF(OR('MAPAS DE RIESGOS INHER Y RESID'!$I$4='MATRIZ DE RIESGOS DE SST'!Q31,Q31&lt;'MAPAS DE RIESGOS INHER Y RESID'!$J$4+1),'MAPAS DE RIESGOS INHER Y RESID'!$M$4,'MAPAS DE RIESGOS INHER Y RESID'!$M$3)))</f>
        <v>MODERADO</v>
      </c>
      <c r="S31" s="77"/>
      <c r="T31" s="77"/>
      <c r="U31" s="105"/>
      <c r="V31" s="105" t="s">
        <v>391</v>
      </c>
      <c r="W31" s="87" t="s">
        <v>179</v>
      </c>
      <c r="X31" s="89">
        <f>VLOOKUP(W31,'MAPAS DE RIESGOS INHER Y RESID'!$E$16:$F$18,2,FALSE)</f>
        <v>0.9</v>
      </c>
      <c r="Y31" s="90">
        <f t="shared" si="4"/>
        <v>3.1999999999999993</v>
      </c>
      <c r="Z31" s="87" t="str">
        <f>IF(OR('MAPAS DE RIESGOS INHER Y RESID'!$G$18='MATRIZ DE RIESGOS DE SST'!Y31,Y31&lt;'MAPAS DE RIESGOS INHER Y RESID'!$G$16+1),'MAPAS DE RIESGOS INHER Y RESID'!$M$19,IF(OR('MAPAS DE RIESGOS INHER Y RESID'!$H$17='MATRIZ DE RIESGOS DE SST'!Y31,Y31&lt;'MAPAS DE RIESGOS INHER Y RESID'!$I$18+1),'MAPAS DE RIESGOS INHER Y RESID'!$M$18,IF(OR('MAPAS DE RIESGOS INHER Y RESID'!$I$17='MATRIZ DE RIESGOS DE SST'!Y31,Y31&lt;'MAPAS DE RIESGOS INHER Y RESID'!$J$17+1),'MAPAS DE RIESGOS INHER Y RESID'!$M$17,'MAPAS DE RIESGOS INHER Y RESID'!$M$16)))</f>
        <v>BAJO</v>
      </c>
      <c r="AA31" s="77" t="str">
        <f>VLOOKUP('MATRIZ DE RIESGOS DE SST'!Z31,'TABLA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8" ht="15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07" t="s">
        <v>88</v>
      </c>
      <c r="K32" s="79" t="s">
        <v>270</v>
      </c>
      <c r="L32" s="80" t="s">
        <v>465</v>
      </c>
      <c r="M32" s="87" t="s">
        <v>184</v>
      </c>
      <c r="N32" s="115">
        <f>VLOOKUP('MATRIZ DE RIESGOS DE SST'!M32,'MAPAS DE RIESGOS INHER Y RESID'!$E$3:$F$7,2,FALSE)</f>
        <v>2</v>
      </c>
      <c r="O32" s="87" t="s">
        <v>189</v>
      </c>
      <c r="P32" s="88">
        <f>VLOOKUP('MATRIZ DE RIESGOS DE SST'!O32,'MAPAS DE RIESGOS INHER Y RESID'!$O$3:$P$7,2,FALSE)</f>
        <v>256</v>
      </c>
      <c r="Q32" s="88">
        <f t="shared" si="3"/>
        <v>512</v>
      </c>
      <c r="R32" s="87" t="str">
        <f>IF(OR('MAPAS DE RIESGOS INHER Y RESID'!$G$7='MATRIZ DE RIESGOS DE SST'!Q32,Q32&lt;'MAPAS DE RIESGOS INHER Y RESID'!$G$3+1),'MAPAS DE RIESGOS INHER Y RESID'!$M$6,IF(OR('MAPAS DE RIESGOS INHER Y RESID'!$H$5='MATRIZ DE RIESGOS DE SST'!Q32,Q32&lt;'MAPAS DE RIESGOS INHER Y RESID'!$I$5+1),'MAPAS DE RIESGOS INHER Y RESID'!$M$5,IF(OR('MAPAS DE RIESGOS INHER Y RESID'!$I$4='MATRIZ DE RIESGOS DE SST'!Q32,Q32&lt;'MAPAS DE RIESGOS INHER Y RESID'!$J$4+1),'MAPAS DE RIESGOS INHER Y RESID'!$M$4,'MAPAS DE RIESGOS INHER Y RESID'!$M$3)))</f>
        <v>ALTO</v>
      </c>
      <c r="S32" s="105" t="s">
        <v>273</v>
      </c>
      <c r="T32" s="105" t="s">
        <v>274</v>
      </c>
      <c r="U32" s="105" t="s">
        <v>275</v>
      </c>
      <c r="V32" s="105" t="s">
        <v>276</v>
      </c>
      <c r="W32" s="87" t="s">
        <v>179</v>
      </c>
      <c r="X32" s="89">
        <f>VLOOKUP(W32,'MAPAS DE RIESGOS INHER Y RESID'!$E$16:$F$18,2,FALSE)</f>
        <v>0.9</v>
      </c>
      <c r="Y32" s="90">
        <f t="shared" si="4"/>
        <v>51.199999999999989</v>
      </c>
      <c r="Z32" s="87" t="str">
        <f>IF(OR('MAPAS DE RIESGOS INHER Y RESID'!$G$18='MATRIZ DE RIESGOS DE SST'!Y32,Y32&lt;'MAPAS DE RIESGOS INHER Y RESID'!$G$16+1),'MAPAS DE RIESGOS INHER Y RESID'!$M$19,IF(OR('MAPAS DE RIESGOS INHER Y RESID'!$H$17='MATRIZ DE RIESGOS DE SST'!Y32,Y32&lt;'MAPAS DE RIESGOS INHER Y RESID'!$I$18+1),'MAPAS DE RIESGOS INHER Y RESID'!$M$18,IF(OR('MAPAS DE RIESGOS INHER Y RESID'!$I$17='MATRIZ DE RIESGOS DE SST'!Y32,Y32&lt;'MAPAS DE RIESGOS INHER Y RESID'!$J$17+1),'MAPAS DE RIESGOS INHER Y RESID'!$M$17,'MAPAS DE RIESGOS INHER Y RESID'!$M$16)))</f>
        <v>MODERADO</v>
      </c>
      <c r="AA32" s="77" t="str">
        <f>VLOOKUP('MATRIZ DE RIESGOS DE SST'!Z32,'TABLA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3" spans="1:27" ht="15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07" t="s">
        <v>218</v>
      </c>
      <c r="K33" s="79" t="s">
        <v>271</v>
      </c>
      <c r="L33" s="80" t="s">
        <v>461</v>
      </c>
      <c r="M33" s="87" t="s">
        <v>184</v>
      </c>
      <c r="N33" s="115">
        <f>VLOOKUP('MATRIZ DE RIESGOS DE SST'!M33,'MAPAS DE RIESGOS INHER Y RESID'!$E$3:$F$7,2,FALSE)</f>
        <v>2</v>
      </c>
      <c r="O33" s="87" t="s">
        <v>187</v>
      </c>
      <c r="P33" s="88">
        <f>VLOOKUP('MATRIZ DE RIESGOS DE SST'!O33,'MAPAS DE RIESGOS INHER Y RESID'!$O$3:$P$7,2,FALSE)</f>
        <v>4</v>
      </c>
      <c r="Q33" s="88">
        <f t="shared" si="3"/>
        <v>8</v>
      </c>
      <c r="R33" s="87" t="str">
        <f>IF(OR('MAPAS DE RIESGOS INHER Y RESID'!$G$7='MATRIZ DE RIESGOS DE SST'!Q33,Q33&lt;'MAPAS DE RIESGOS INHER Y RESID'!$G$3+1),'MAPAS DE RIESGOS INHER Y RESID'!$M$6,IF(OR('MAPAS DE RIESGOS INHER Y RESID'!$H$5='MATRIZ DE RIESGOS DE SST'!Q33,Q33&lt;'MAPAS DE RIESGOS INHER Y RESID'!$I$5+1),'MAPAS DE RIESGOS INHER Y RESID'!$M$5,IF(OR('MAPAS DE RIESGOS INHER Y RESID'!$I$4='MATRIZ DE RIESGOS DE SST'!Q33,Q33&lt;'MAPAS DE RIESGOS INHER Y RESID'!$J$4+1),'MAPAS DE RIESGOS INHER Y RESID'!$M$4,'MAPAS DE RIESGOS INHER Y RESID'!$M$3)))</f>
        <v>BAJO</v>
      </c>
      <c r="S33" s="105" t="s">
        <v>277</v>
      </c>
      <c r="T33" s="105" t="s">
        <v>278</v>
      </c>
      <c r="U33" s="105" t="s">
        <v>279</v>
      </c>
      <c r="V33" s="105" t="s">
        <v>280</v>
      </c>
      <c r="W33" s="87" t="s">
        <v>179</v>
      </c>
      <c r="X33" s="89">
        <f>VLOOKUP(W33,'MAPAS DE RIESGOS INHER Y RESID'!$E$16:$F$18,2,FALSE)</f>
        <v>0.9</v>
      </c>
      <c r="Y33" s="90">
        <f t="shared" si="4"/>
        <v>0.79999999999999982</v>
      </c>
      <c r="Z33" s="87" t="str">
        <f>IF(OR('MAPAS DE RIESGOS INHER Y RESID'!$G$18='MATRIZ DE RIESGOS DE SST'!Y33,Y33&lt;'MAPAS DE RIESGOS INHER Y RESID'!$G$16+1),'MAPAS DE RIESGOS INHER Y RESID'!$M$19,IF(OR('MAPAS DE RIESGOS INHER Y RESID'!$H$17='MATRIZ DE RIESGOS DE SST'!Y33,Y33&lt;'MAPAS DE RIESGOS INHER Y RESID'!$I$18+1),'MAPAS DE RIESGOS INHER Y RESID'!$M$18,IF(OR('MAPAS DE RIESGOS INHER Y RESID'!$I$17='MATRIZ DE RIESGOS DE SST'!Y33,Y33&lt;'MAPAS DE RIESGOS INHER Y RESID'!$J$17+1),'MAPAS DE RIESGOS INHER Y RESID'!$M$17,'MAPAS DE RIESGOS INHER Y RESID'!$M$16)))</f>
        <v>BAJO</v>
      </c>
      <c r="AA33" s="77" t="str">
        <f>VLOOKUP('MATRIZ DE RIESGOS DE SST'!Z33,'TABLA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7" ht="273" customHeight="1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07" t="s">
        <v>101</v>
      </c>
      <c r="K34" s="79" t="s">
        <v>348</v>
      </c>
      <c r="L34" s="80" t="s">
        <v>469</v>
      </c>
      <c r="M34" s="87" t="s">
        <v>178</v>
      </c>
      <c r="N34" s="115">
        <f>VLOOKUP('MATRIZ DE RIESGOS DE SST'!M34,'MAPAS DE RIESGOS INHER Y RESID'!$E$3:$F$7,2,FALSE)</f>
        <v>3</v>
      </c>
      <c r="O34" s="87" t="s">
        <v>188</v>
      </c>
      <c r="P34" s="88">
        <f>VLOOKUP('MATRIZ DE RIESGOS DE SST'!O34,'MAPAS DE RIESGOS INHER Y RESID'!$O$3:$P$7,2,FALSE)</f>
        <v>16</v>
      </c>
      <c r="Q34" s="88">
        <f t="shared" si="3"/>
        <v>48</v>
      </c>
      <c r="R34" s="87" t="str">
        <f>IF(OR('MAPAS DE RIESGOS INHER Y RESID'!$G$7='MATRIZ DE RIESGOS DE SST'!Q34,Q34&lt;'MAPAS DE RIESGOS INHER Y RESID'!$G$3+1),'MAPAS DE RIESGOS INHER Y RESID'!$M$6,IF(OR('MAPAS DE RIESGOS INHER Y RESID'!$H$5='MATRIZ DE RIESGOS DE SST'!Q34,Q34&lt;'MAPAS DE RIESGOS INHER Y RESID'!$I$5+1),'MAPAS DE RIESGOS INHER Y RESID'!$M$5,IF(OR('MAPAS DE RIESGOS INHER Y RESID'!$I$4='MATRIZ DE RIESGOS DE SST'!Q34,Q34&lt;'MAPAS DE RIESGOS INHER Y RESID'!$J$4+1),'MAPAS DE RIESGOS INHER Y RESID'!$M$4,'MAPAS DE RIESGOS INHER Y RESID'!$M$3)))</f>
        <v>MODERADO</v>
      </c>
      <c r="S34" s="77"/>
      <c r="T34" s="105" t="s">
        <v>266</v>
      </c>
      <c r="U34" s="105" t="s">
        <v>267</v>
      </c>
      <c r="V34" s="105" t="s">
        <v>268</v>
      </c>
      <c r="W34" s="87" t="s">
        <v>178</v>
      </c>
      <c r="X34" s="89">
        <f>VLOOKUP(W34,'MAPAS DE RIESGOS INHER Y RESID'!$E$16:$F$18,2,FALSE)</f>
        <v>0.4</v>
      </c>
      <c r="Y34" s="90">
        <f t="shared" si="4"/>
        <v>28.799999999999997</v>
      </c>
      <c r="Z34" s="87" t="str">
        <f>IF(OR('MAPAS DE RIESGOS INHER Y RESID'!$G$18='MATRIZ DE RIESGOS DE SST'!Y34,Y34&lt;'MAPAS DE RIESGOS INHER Y RESID'!$G$16+1),'MAPAS DE RIESGOS INHER Y RESID'!$M$19,IF(OR('MAPAS DE RIESGOS INHER Y RESID'!$H$17='MATRIZ DE RIESGOS DE SST'!Y34,Y34&lt;'MAPAS DE RIESGOS INHER Y RESID'!$I$18+1),'MAPAS DE RIESGOS INHER Y RESID'!$M$18,IF(OR('MAPAS DE RIESGOS INHER Y RESID'!$I$17='MATRIZ DE RIESGOS DE SST'!Y34,Y34&lt;'MAPAS DE RIESGOS INHER Y RESID'!$J$17+1),'MAPAS DE RIESGOS INHER Y RESID'!$M$17,'MAPAS DE RIESGOS INHER Y RESID'!$M$16)))</f>
        <v>MODERADO</v>
      </c>
      <c r="AA34" s="77" t="str">
        <f>VLOOKUP('MATRIZ DE RIESGOS DE SST'!Z34,'TABLA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7" ht="175.5" x14ac:dyDescent="0.25">
      <c r="A35" s="124"/>
      <c r="B35" s="124"/>
      <c r="C35" s="123"/>
      <c r="D35" s="123"/>
      <c r="E35" s="123"/>
      <c r="F35" s="123"/>
      <c r="G35" s="123"/>
      <c r="H35" s="123"/>
      <c r="I35" s="123"/>
      <c r="J35" s="107" t="s">
        <v>114</v>
      </c>
      <c r="K35" s="79" t="s">
        <v>272</v>
      </c>
      <c r="L35" s="80" t="s">
        <v>471</v>
      </c>
      <c r="M35" s="87" t="s">
        <v>184</v>
      </c>
      <c r="N35" s="115">
        <f>VLOOKUP('MATRIZ DE RIESGOS DE SST'!M35,'MAPAS DE RIESGOS INHER Y RESID'!$E$3:$F$7,2,FALSE)</f>
        <v>2</v>
      </c>
      <c r="O35" s="87" t="s">
        <v>187</v>
      </c>
      <c r="P35" s="88">
        <f>VLOOKUP('MATRIZ DE RIESGOS DE SST'!O35,'MAPAS DE RIESGOS INHER Y RESID'!$O$3:$P$7,2,FALSE)</f>
        <v>4</v>
      </c>
      <c r="Q35" s="88">
        <f t="shared" si="3"/>
        <v>8</v>
      </c>
      <c r="R35" s="87" t="str">
        <f>IF(OR('MAPAS DE RIESGOS INHER Y RESID'!$G$7='MATRIZ DE RIESGOS DE SST'!Q35,Q35&lt;'MAPAS DE RIESGOS INHER Y RESID'!$G$3+1),'MAPAS DE RIESGOS INHER Y RESID'!$M$6,IF(OR('MAPAS DE RIESGOS INHER Y RESID'!$H$5='MATRIZ DE RIESGOS DE SST'!Q35,Q35&lt;'MAPAS DE RIESGOS INHER Y RESID'!$I$5+1),'MAPAS DE RIESGOS INHER Y RESID'!$M$5,IF(OR('MAPAS DE RIESGOS INHER Y RESID'!$I$4='MATRIZ DE RIESGOS DE SST'!Q35,Q35&lt;'MAPAS DE RIESGOS INHER Y RESID'!$J$4+1),'MAPAS DE RIESGOS INHER Y RESID'!$M$4,'MAPAS DE RIESGOS INHER Y RESID'!$M$3)))</f>
        <v>BAJO</v>
      </c>
      <c r="S35" s="105" t="s">
        <v>277</v>
      </c>
      <c r="T35" s="105" t="s">
        <v>278</v>
      </c>
      <c r="U35" s="105" t="s">
        <v>279</v>
      </c>
      <c r="V35" s="105" t="s">
        <v>280</v>
      </c>
      <c r="W35" s="87" t="s">
        <v>179</v>
      </c>
      <c r="X35" s="89">
        <f>VLOOKUP(W35,'MAPAS DE RIESGOS INHER Y RESID'!$E$16:$F$18,2,FALSE)</f>
        <v>0.9</v>
      </c>
      <c r="Y35" s="90">
        <f t="shared" si="4"/>
        <v>0.79999999999999982</v>
      </c>
      <c r="Z35" s="87" t="str">
        <f>IF(OR('MAPAS DE RIESGOS INHER Y RESID'!$G$18='MATRIZ DE RIESGOS DE SST'!Y35,Y35&lt;'MAPAS DE RIESGOS INHER Y RESID'!$G$16+1),'MAPAS DE RIESGOS INHER Y RESID'!$M$19,IF(OR('MAPAS DE RIESGOS INHER Y RESID'!$H$17='MATRIZ DE RIESGOS DE SST'!Y35,Y35&lt;'MAPAS DE RIESGOS INHER Y RESID'!$I$18+1),'MAPAS DE RIESGOS INHER Y RESID'!$M$18,IF(OR('MAPAS DE RIESGOS INHER Y RESID'!$I$17='MATRIZ DE RIESGOS DE SST'!Y35,Y35&lt;'MAPAS DE RIESGOS INHER Y RESID'!$J$17+1),'MAPAS DE RIESGOS INHER Y RESID'!$M$17,'MAPAS DE RIESGOS INHER Y RESID'!$M$16)))</f>
        <v>BAJO</v>
      </c>
      <c r="AA35" s="77" t="str">
        <f>VLOOKUP('MATRIZ DE RIESGOS DE SST'!Z35,'TABLA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7" ht="311.25" customHeight="1" x14ac:dyDescent="0.25">
      <c r="A36" s="147" t="s">
        <v>381</v>
      </c>
      <c r="B36" s="122" t="s">
        <v>356</v>
      </c>
      <c r="C36" s="122" t="s">
        <v>344</v>
      </c>
      <c r="D36" s="122"/>
      <c r="E36" s="122" t="s">
        <v>340</v>
      </c>
      <c r="F36" s="122"/>
      <c r="G36" s="122"/>
      <c r="H36" s="122"/>
      <c r="I36" s="122" t="s">
        <v>430</v>
      </c>
      <c r="J36" s="107" t="s">
        <v>84</v>
      </c>
      <c r="K36" s="79" t="s">
        <v>386</v>
      </c>
      <c r="L36" s="80" t="s">
        <v>461</v>
      </c>
      <c r="M36" s="87" t="s">
        <v>184</v>
      </c>
      <c r="N36" s="115">
        <f>VLOOKUP('MATRIZ DE RIESGOS DE SST'!M36,'MAPAS DE RIESGOS INHER Y RESID'!$E$3:$F$7,2,FALSE)</f>
        <v>2</v>
      </c>
      <c r="O36" s="87" t="s">
        <v>187</v>
      </c>
      <c r="P36" s="88">
        <f>VLOOKUP('MATRIZ DE RIESGOS DE SST'!O36,'MAPAS DE RIESGOS INHER Y RESID'!$O$3:$P$7,2,FALSE)</f>
        <v>4</v>
      </c>
      <c r="Q36" s="88">
        <f>N36*P36</f>
        <v>8</v>
      </c>
      <c r="R36" s="87" t="str">
        <f>IF(OR('MAPAS DE RIESGOS INHER Y RESID'!$G$7='MATRIZ DE RIESGOS DE SST'!Q36,Q36&lt;'MAPAS DE RIESGOS INHER Y RESID'!$G$3+1),'MAPAS DE RIESGOS INHER Y RESID'!$M$6,IF(OR('MAPAS DE RIESGOS INHER Y RESID'!$H$5='MATRIZ DE RIESGOS DE SST'!Q36,Q36&lt;'MAPAS DE RIESGOS INHER Y RESID'!$I$5+1),'MAPAS DE RIESGOS INHER Y RESID'!$M$5,IF(OR('MAPAS DE RIESGOS INHER Y RESID'!$I$4='MATRIZ DE RIESGOS DE SST'!Q36,Q36&lt;'MAPAS DE RIESGOS INHER Y RESID'!$J$4+1),'MAPAS DE RIESGOS INHER Y RESID'!$M$4,'MAPAS DE RIESGOS INHER Y RESID'!$M$3)))</f>
        <v>BAJO</v>
      </c>
      <c r="S36" s="77"/>
      <c r="T36" s="105" t="s">
        <v>266</v>
      </c>
      <c r="U36" s="105" t="s">
        <v>267</v>
      </c>
      <c r="V36" s="105" t="s">
        <v>268</v>
      </c>
      <c r="W36" s="87" t="s">
        <v>179</v>
      </c>
      <c r="X36" s="89">
        <f>VLOOKUP(W36,'MAPAS DE RIESGOS INHER Y RESID'!$E$16:$F$18,2,FALSE)</f>
        <v>0.9</v>
      </c>
      <c r="Y36" s="90">
        <f t="shared" ref="Y36" si="5">Q36-(X36*Q36)</f>
        <v>0.79999999999999982</v>
      </c>
      <c r="Z36" s="87" t="str">
        <f>IF(OR('MAPAS DE RIESGOS INHER Y RESID'!$G$18='MATRIZ DE RIESGOS DE SST'!Y36,Y36&lt;'MAPAS DE RIESGOS INHER Y RESID'!$G$16+1),'MAPAS DE RIESGOS INHER Y RESID'!$M$19,IF(OR('MAPAS DE RIESGOS INHER Y RESID'!$H$17='MATRIZ DE RIESGOS DE SST'!Y36,Y36&lt;'MAPAS DE RIESGOS INHER Y RESID'!$I$18+1),'MAPAS DE RIESGOS INHER Y RESID'!$M$18,IF(OR('MAPAS DE RIESGOS INHER Y RESID'!$I$17='MATRIZ DE RIESGOS DE SST'!Y36,Y36&lt;'MAPAS DE RIESGOS INHER Y RESID'!$J$17+1),'MAPAS DE RIESGOS INHER Y RESID'!$M$17,'MAPAS DE RIESGOS INHER Y RESID'!$M$16)))</f>
        <v>BAJO</v>
      </c>
      <c r="AA36" s="77" t="str">
        <f>VLOOKUP('MATRIZ DE RIESGOS DE SST'!Z36,'TABLA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7" ht="270" customHeight="1" x14ac:dyDescent="0.25">
      <c r="A37" s="148"/>
      <c r="B37" s="123"/>
      <c r="C37" s="123"/>
      <c r="D37" s="123"/>
      <c r="E37" s="123"/>
      <c r="F37" s="123"/>
      <c r="G37" s="123"/>
      <c r="H37" s="123"/>
      <c r="I37" s="123"/>
      <c r="J37" s="107" t="s">
        <v>101</v>
      </c>
      <c r="K37" s="79" t="s">
        <v>348</v>
      </c>
      <c r="L37" s="80" t="s">
        <v>469</v>
      </c>
      <c r="M37" s="87" t="s">
        <v>178</v>
      </c>
      <c r="N37" s="115">
        <f>VLOOKUP('MATRIZ DE RIESGOS DE SST'!M37,'MAPAS DE RIESGOS INHER Y RESID'!$E$3:$F$7,2,FALSE)</f>
        <v>3</v>
      </c>
      <c r="O37" s="87" t="s">
        <v>188</v>
      </c>
      <c r="P37" s="88">
        <f>VLOOKUP('MATRIZ DE RIESGOS DE SST'!O37,'MAPAS DE RIESGOS INHER Y RESID'!$O$3:$P$7,2,FALSE)</f>
        <v>16</v>
      </c>
      <c r="Q37" s="88">
        <f>+N37*P37</f>
        <v>48</v>
      </c>
      <c r="R37" s="87" t="str">
        <f>IF(OR('MAPAS DE RIESGOS INHER Y RESID'!$G$7='MATRIZ DE RIESGOS DE SST'!Q37,Q37&lt;'MAPAS DE RIESGOS INHER Y RESID'!$G$3+1),'MAPAS DE RIESGOS INHER Y RESID'!$M$6,IF(OR('MAPAS DE RIESGOS INHER Y RESID'!$H$5='MATRIZ DE RIESGOS DE SST'!Q37,Q37&lt;'MAPAS DE RIESGOS INHER Y RESID'!$I$5+1),'MAPAS DE RIESGOS INHER Y RESID'!$M$5,IF(OR('MAPAS DE RIESGOS INHER Y RESID'!$I$4='MATRIZ DE RIESGOS DE SST'!Q37,Q37&lt;'MAPAS DE RIESGOS INHER Y RESID'!$J$4+1),'MAPAS DE RIESGOS INHER Y RESID'!$M$4,'MAPAS DE RIESGOS INHER Y RESID'!$M$3)))</f>
        <v>MODERADO</v>
      </c>
      <c r="S37" s="77"/>
      <c r="T37" s="105" t="s">
        <v>266</v>
      </c>
      <c r="U37" s="105" t="s">
        <v>267</v>
      </c>
      <c r="V37" s="105" t="s">
        <v>268</v>
      </c>
      <c r="W37" s="87" t="s">
        <v>178</v>
      </c>
      <c r="X37" s="89">
        <f>VLOOKUP(W37,'MAPAS DE RIESGOS INHER Y RESID'!$E$16:$F$18,2,FALSE)</f>
        <v>0.4</v>
      </c>
      <c r="Y37" s="90">
        <f>Q37-(Q37*X37)</f>
        <v>28.799999999999997</v>
      </c>
      <c r="Z37" s="87" t="str">
        <f>IF(OR('MAPAS DE RIESGOS INHER Y RESID'!$G$18='MATRIZ DE RIESGOS DE SST'!Y37,Y37&lt;'MAPAS DE RIESGOS INHER Y RESID'!$G$16+1),'MAPAS DE RIESGOS INHER Y RESID'!$M$19,IF(OR('MAPAS DE RIESGOS INHER Y RESID'!$H$17='MATRIZ DE RIESGOS DE SST'!Y37,Y37&lt;'MAPAS DE RIESGOS INHER Y RESID'!$I$18+1),'MAPAS DE RIESGOS INHER Y RESID'!$M$18,IF(OR('MAPAS DE RIESGOS INHER Y RESID'!$I$17='MATRIZ DE RIESGOS DE SST'!Y37,Y37&lt;'MAPAS DE RIESGOS INHER Y RESID'!$J$17+1),'MAPAS DE RIESGOS INHER Y RESID'!$M$17,'MAPAS DE RIESGOS INHER Y RESID'!$M$16)))</f>
        <v>MODERADO</v>
      </c>
      <c r="AA37" s="77" t="str">
        <f>VLOOKUP('MATRIZ DE RIESGOS DE SST'!Z37,'TABLA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8" spans="1:27" ht="270" customHeight="1" x14ac:dyDescent="0.25">
      <c r="A38" s="148"/>
      <c r="B38" s="123"/>
      <c r="C38" s="123"/>
      <c r="D38" s="123"/>
      <c r="E38" s="123"/>
      <c r="F38" s="123"/>
      <c r="G38" s="123"/>
      <c r="H38" s="123"/>
      <c r="I38" s="123"/>
      <c r="J38" s="107" t="s">
        <v>67</v>
      </c>
      <c r="K38" s="79" t="s">
        <v>390</v>
      </c>
      <c r="L38" s="80" t="s">
        <v>458</v>
      </c>
      <c r="M38" s="87" t="s">
        <v>184</v>
      </c>
      <c r="N38" s="115">
        <f>VLOOKUP('MATRIZ DE RIESGOS DE SST'!M38,'MAPAS DE RIESGOS INHER Y RESID'!$E$3:$F$7,2,FALSE)</f>
        <v>2</v>
      </c>
      <c r="O38" s="87" t="s">
        <v>188</v>
      </c>
      <c r="P38" s="88">
        <f>VLOOKUP('MATRIZ DE RIESGOS DE SST'!O38,'MAPAS DE RIESGOS INHER Y RESID'!$O$3:$P$7,2,FALSE)</f>
        <v>16</v>
      </c>
      <c r="Q38" s="88">
        <f t="shared" ref="Q38" si="6">+N38*P38</f>
        <v>32</v>
      </c>
      <c r="R38" s="87" t="str">
        <f>IF(OR('MAPAS DE RIESGOS INHER Y RESID'!$G$7='MATRIZ DE RIESGOS DE SST'!Q38,Q38&lt;'MAPAS DE RIESGOS INHER Y RESID'!$G$3+1),'MAPAS DE RIESGOS INHER Y RESID'!$M$6,IF(OR('MAPAS DE RIESGOS INHER Y RESID'!$H$5='MATRIZ DE RIESGOS DE SST'!Q38,Q38&lt;'MAPAS DE RIESGOS INHER Y RESID'!$I$5+1),'MAPAS DE RIESGOS INHER Y RESID'!$M$5,IF(OR('MAPAS DE RIESGOS INHER Y RESID'!$I$4='MATRIZ DE RIESGOS DE SST'!Q38,Q38&lt;'MAPAS DE RIESGOS INHER Y RESID'!$J$4+1),'MAPAS DE RIESGOS INHER Y RESID'!$M$4,'MAPAS DE RIESGOS INHER Y RESID'!$M$3)))</f>
        <v>MODERADO</v>
      </c>
      <c r="S38" s="77"/>
      <c r="T38" s="77"/>
      <c r="U38" s="105"/>
      <c r="V38" s="105" t="s">
        <v>391</v>
      </c>
      <c r="W38" s="87" t="s">
        <v>179</v>
      </c>
      <c r="X38" s="89">
        <f>VLOOKUP(W38,'MAPAS DE RIESGOS INHER Y RESID'!$E$16:$F$18,2,FALSE)</f>
        <v>0.9</v>
      </c>
      <c r="Y38" s="90">
        <f>Q38-(Q38*X38)</f>
        <v>3.1999999999999993</v>
      </c>
      <c r="Z38" s="87" t="str">
        <f>IF(OR('MAPAS DE RIESGOS INHER Y RESID'!$G$18='MATRIZ DE RIESGOS DE SST'!Y38,Y38&lt;'MAPAS DE RIESGOS INHER Y RESID'!$G$16+1),'MAPAS DE RIESGOS INHER Y RESID'!$M$19,IF(OR('MAPAS DE RIESGOS INHER Y RESID'!$H$17='MATRIZ DE RIESGOS DE SST'!Y38,Y38&lt;'MAPAS DE RIESGOS INHER Y RESID'!$I$18+1),'MAPAS DE RIESGOS INHER Y RESID'!$M$18,IF(OR('MAPAS DE RIESGOS INHER Y RESID'!$I$17='MATRIZ DE RIESGOS DE SST'!Y38,Y38&lt;'MAPAS DE RIESGOS INHER Y RESID'!$J$17+1),'MAPAS DE RIESGOS INHER Y RESID'!$M$17,'MAPAS DE RIESGOS INHER Y RESID'!$M$16)))</f>
        <v>BAJO</v>
      </c>
      <c r="AA38" s="77" t="str">
        <f>VLOOKUP('MATRIZ DE RIESGOS DE SST'!Z38,'TABLA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7" ht="156" x14ac:dyDescent="0.25">
      <c r="A39" s="149"/>
      <c r="B39" s="123"/>
      <c r="C39" s="123"/>
      <c r="D39" s="123"/>
      <c r="E39" s="123"/>
      <c r="F39" s="123"/>
      <c r="G39" s="123"/>
      <c r="H39" s="123"/>
      <c r="I39" s="123"/>
      <c r="J39" s="107" t="s">
        <v>30</v>
      </c>
      <c r="K39" s="79" t="s">
        <v>254</v>
      </c>
      <c r="L39" s="80" t="s">
        <v>450</v>
      </c>
      <c r="M39" s="87" t="s">
        <v>184</v>
      </c>
      <c r="N39" s="115">
        <f>VLOOKUP('MATRIZ DE RIESGOS DE SST'!M39,'MAPAS DE RIESGOS INHER Y RESID'!$E$3:$F$7,2,FALSE)</f>
        <v>2</v>
      </c>
      <c r="O39" s="87" t="s">
        <v>187</v>
      </c>
      <c r="P39" s="88">
        <f>VLOOKUP('MATRIZ DE RIESGOS DE SST'!O39,'MAPAS DE RIESGOS INHER Y RESID'!$O$3:$P$7,2,FALSE)</f>
        <v>4</v>
      </c>
      <c r="Q39" s="88">
        <f>+N39*P39</f>
        <v>8</v>
      </c>
      <c r="R39" s="87" t="str">
        <f>IF(OR('MAPAS DE RIESGOS INHER Y RESID'!$G$7='MATRIZ DE RIESGOS DE SST'!Q39,Q39&lt;'MAPAS DE RIESGOS INHER Y RESID'!$G$3+1),'MAPAS DE RIESGOS INHER Y RESID'!$M$6,IF(OR('MAPAS DE RIESGOS INHER Y RESID'!$H$5='MATRIZ DE RIESGOS DE SST'!Q39,Q39&lt;'MAPAS DE RIESGOS INHER Y RESID'!$I$5+1),'MAPAS DE RIESGOS INHER Y RESID'!$M$5,IF(OR('MAPAS DE RIESGOS INHER Y RESID'!$I$4='MATRIZ DE RIESGOS DE SST'!Q39,Q39&lt;'MAPAS DE RIESGOS INHER Y RESID'!$J$4+1),'MAPAS DE RIESGOS INHER Y RESID'!$M$4,'MAPAS DE RIESGOS INHER Y RESID'!$M$3)))</f>
        <v>BAJO</v>
      </c>
      <c r="S39" s="77"/>
      <c r="T39" s="77"/>
      <c r="U39" s="105" t="s">
        <v>259</v>
      </c>
      <c r="V39" s="105" t="s">
        <v>260</v>
      </c>
      <c r="W39" s="87" t="s">
        <v>179</v>
      </c>
      <c r="X39" s="89">
        <f>VLOOKUP(W39,'MAPAS DE RIESGOS INHER Y RESID'!$E$16:$F$18,2,FALSE)</f>
        <v>0.9</v>
      </c>
      <c r="Y39" s="90">
        <f>Q39-(Q39*X39)</f>
        <v>0.79999999999999982</v>
      </c>
      <c r="Z39" s="87" t="str">
        <f>IF(OR('MAPAS DE RIESGOS INHER Y RESID'!$G$18='MATRIZ DE RIESGOS DE SST'!Y39,Y39&lt;'MAPAS DE RIESGOS INHER Y RESID'!$G$16+1),'MAPAS DE RIESGOS INHER Y RESID'!$M$19,IF(OR('MAPAS DE RIESGOS INHER Y RESID'!$H$17='MATRIZ DE RIESGOS DE SST'!Y39,Y39&lt;'MAPAS DE RIESGOS INHER Y RESID'!$I$18+1),'MAPAS DE RIESGOS INHER Y RESID'!$M$18,IF(OR('MAPAS DE RIESGOS INHER Y RESID'!$I$17='MATRIZ DE RIESGOS DE SST'!Y39,Y39&lt;'MAPAS DE RIESGOS INHER Y RESID'!$J$17+1),'MAPAS DE RIESGOS INHER Y RESID'!$M$17,'MAPAS DE RIESGOS INHER Y RESID'!$M$16)))</f>
        <v>BAJO</v>
      </c>
      <c r="AA39" s="77" t="str">
        <f>VLOOKUP('MATRIZ DE RIESGOS DE SST'!Z39,'TABLA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7" ht="315.75" customHeight="1" x14ac:dyDescent="0.25">
      <c r="A40" s="122" t="s">
        <v>383</v>
      </c>
      <c r="B40" s="122" t="s">
        <v>382</v>
      </c>
      <c r="C40" s="122" t="s">
        <v>344</v>
      </c>
      <c r="D40" s="122"/>
      <c r="E40" s="122" t="s">
        <v>340</v>
      </c>
      <c r="F40" s="122"/>
      <c r="G40" s="122"/>
      <c r="H40" s="122"/>
      <c r="I40" s="122" t="s">
        <v>431</v>
      </c>
      <c r="J40" s="107" t="s">
        <v>218</v>
      </c>
      <c r="K40" s="79" t="s">
        <v>271</v>
      </c>
      <c r="L40" s="80" t="s">
        <v>461</v>
      </c>
      <c r="M40" s="87" t="s">
        <v>184</v>
      </c>
      <c r="N40" s="115">
        <f>VLOOKUP('MATRIZ DE RIESGOS DE SST'!M40,'MAPAS DE RIESGOS INHER Y RESID'!$E$3:$F$7,2,FALSE)</f>
        <v>2</v>
      </c>
      <c r="O40" s="87" t="s">
        <v>187</v>
      </c>
      <c r="P40" s="88">
        <f>VLOOKUP('MATRIZ DE RIESGOS DE SST'!O40,'MAPAS DE RIESGOS INHER Y RESID'!$O$3:$P$7,2,FALSE)</f>
        <v>4</v>
      </c>
      <c r="Q40" s="88">
        <f>+N40*P40</f>
        <v>8</v>
      </c>
      <c r="R40" s="87" t="str">
        <f>IF(OR('MAPAS DE RIESGOS INHER Y RESID'!$G$7='MATRIZ DE RIESGOS DE SST'!Q40,Q40&lt;'MAPAS DE RIESGOS INHER Y RESID'!$G$3+1),'MAPAS DE RIESGOS INHER Y RESID'!$M$6,IF(OR('MAPAS DE RIESGOS INHER Y RESID'!$H$5='MATRIZ DE RIESGOS DE SST'!Q40,Q40&lt;'MAPAS DE RIESGOS INHER Y RESID'!$I$5+1),'MAPAS DE RIESGOS INHER Y RESID'!$M$5,IF(OR('MAPAS DE RIESGOS INHER Y RESID'!$I$4='MATRIZ DE RIESGOS DE SST'!Q40,Q40&lt;'MAPAS DE RIESGOS INHER Y RESID'!$J$4+1),'MAPAS DE RIESGOS INHER Y RESID'!$M$4,'MAPAS DE RIESGOS INHER Y RESID'!$M$3)))</f>
        <v>BAJO</v>
      </c>
      <c r="S40" s="105" t="s">
        <v>277</v>
      </c>
      <c r="T40" s="105" t="s">
        <v>278</v>
      </c>
      <c r="U40" s="105" t="s">
        <v>279</v>
      </c>
      <c r="V40" s="105" t="s">
        <v>280</v>
      </c>
      <c r="W40" s="87" t="s">
        <v>179</v>
      </c>
      <c r="X40" s="89">
        <f>VLOOKUP(W40,'MAPAS DE RIESGOS INHER Y RESID'!$E$16:$F$18,2,FALSE)</f>
        <v>0.9</v>
      </c>
      <c r="Y40" s="90">
        <f>Q40-(Q40*X40)</f>
        <v>0.79999999999999982</v>
      </c>
      <c r="Z40" s="87" t="str">
        <f>IF(OR('MAPAS DE RIESGOS INHER Y RESID'!$G$18='MATRIZ DE RIESGOS DE SST'!Y40,Y40&lt;'MAPAS DE RIESGOS INHER Y RESID'!$G$16+1),'MAPAS DE RIESGOS INHER Y RESID'!$M$19,IF(OR('MAPAS DE RIESGOS INHER Y RESID'!$H$17='MATRIZ DE RIESGOS DE SST'!Y40,Y40&lt;'MAPAS DE RIESGOS INHER Y RESID'!$I$18+1),'MAPAS DE RIESGOS INHER Y RESID'!$M$18,IF(OR('MAPAS DE RIESGOS INHER Y RESID'!$I$17='MATRIZ DE RIESGOS DE SST'!Y40,Y40&lt;'MAPAS DE RIESGOS INHER Y RESID'!$J$17+1),'MAPAS DE RIESGOS INHER Y RESID'!$M$17,'MAPAS DE RIESGOS INHER Y RESID'!$M$16)))</f>
        <v>BAJO</v>
      </c>
      <c r="AA40" s="77" t="str">
        <f>VLOOKUP('MATRIZ DE RIESGOS DE SST'!Z40,'TABLA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7" ht="307.5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07" t="s">
        <v>84</v>
      </c>
      <c r="K41" s="79" t="s">
        <v>386</v>
      </c>
      <c r="L41" s="80" t="s">
        <v>461</v>
      </c>
      <c r="M41" s="87" t="s">
        <v>184</v>
      </c>
      <c r="N41" s="115">
        <f>VLOOKUP('MATRIZ DE RIESGOS DE SST'!M41,'MAPAS DE RIESGOS INHER Y RESID'!$E$3:$F$7,2,FALSE)</f>
        <v>2</v>
      </c>
      <c r="O41" s="87" t="s">
        <v>187</v>
      </c>
      <c r="P41" s="88">
        <f>VLOOKUP('MATRIZ DE RIESGOS DE SST'!O41,'MAPAS DE RIESGOS INHER Y RESID'!$O$3:$P$7,2,FALSE)</f>
        <v>4</v>
      </c>
      <c r="Q41" s="88">
        <f>N41*P41</f>
        <v>8</v>
      </c>
      <c r="R41" s="87" t="str">
        <f>IF(OR('MAPAS DE RIESGOS INHER Y RESID'!$G$7='MATRIZ DE RIESGOS DE SST'!Q41,Q41&lt;'MAPAS DE RIESGOS INHER Y RESID'!$G$3+1),'MAPAS DE RIESGOS INHER Y RESID'!$M$6,IF(OR('MAPAS DE RIESGOS INHER Y RESID'!$H$5='MATRIZ DE RIESGOS DE SST'!Q41,Q41&lt;'MAPAS DE RIESGOS INHER Y RESID'!$I$5+1),'MAPAS DE RIESGOS INHER Y RESID'!$M$5,IF(OR('MAPAS DE RIESGOS INHER Y RESID'!$I$4='MATRIZ DE RIESGOS DE SST'!Q41,Q41&lt;'MAPAS DE RIESGOS INHER Y RESID'!$J$4+1),'MAPAS DE RIESGOS INHER Y RESID'!$M$4,'MAPAS DE RIESGOS INHER Y RESID'!$M$3)))</f>
        <v>BAJO</v>
      </c>
      <c r="S41" s="77"/>
      <c r="T41" s="105" t="s">
        <v>266</v>
      </c>
      <c r="U41" s="105" t="s">
        <v>267</v>
      </c>
      <c r="V41" s="105" t="s">
        <v>268</v>
      </c>
      <c r="W41" s="87" t="s">
        <v>179</v>
      </c>
      <c r="X41" s="89">
        <f>VLOOKUP(W41,'MAPAS DE RIESGOS INHER Y RESID'!$E$16:$F$18,2,FALSE)</f>
        <v>0.9</v>
      </c>
      <c r="Y41" s="90">
        <f t="shared" ref="Y41" si="7">Q41-(X41*Q41)</f>
        <v>0.79999999999999982</v>
      </c>
      <c r="Z41" s="87" t="str">
        <f>IF(OR('MAPAS DE RIESGOS INHER Y RESID'!$G$18='MATRIZ DE RIESGOS DE SST'!Y41,Y41&lt;'MAPAS DE RIESGOS INHER Y RESID'!$G$16+1),'MAPAS DE RIESGOS INHER Y RESID'!$M$19,IF(OR('MAPAS DE RIESGOS INHER Y RESID'!$H$17='MATRIZ DE RIESGOS DE SST'!Y41,Y41&lt;'MAPAS DE RIESGOS INHER Y RESID'!$I$18+1),'MAPAS DE RIESGOS INHER Y RESID'!$M$18,IF(OR('MAPAS DE RIESGOS INHER Y RESID'!$I$17='MATRIZ DE RIESGOS DE SST'!Y41,Y41&lt;'MAPAS DE RIESGOS INHER Y RESID'!$J$17+1),'MAPAS DE RIESGOS INHER Y RESID'!$M$17,'MAPAS DE RIESGOS INHER Y RESID'!$M$16)))</f>
        <v>BAJO</v>
      </c>
      <c r="AA41" s="77" t="str">
        <f>VLOOKUP('MATRIZ DE RIESGOS DE SST'!Z41,'TABLA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7" ht="271.5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07" t="s">
        <v>101</v>
      </c>
      <c r="K42" s="79" t="s">
        <v>348</v>
      </c>
      <c r="L42" s="80" t="s">
        <v>469</v>
      </c>
      <c r="M42" s="87" t="s">
        <v>178</v>
      </c>
      <c r="N42" s="115">
        <f>VLOOKUP('MATRIZ DE RIESGOS DE SST'!M42,'MAPAS DE RIESGOS INHER Y RESID'!$E$3:$F$7,2,FALSE)</f>
        <v>3</v>
      </c>
      <c r="O42" s="87" t="s">
        <v>188</v>
      </c>
      <c r="P42" s="88">
        <f>VLOOKUP('MATRIZ DE RIESGOS DE SST'!O42,'MAPAS DE RIESGOS INHER Y RESID'!$O$3:$P$7,2,FALSE)</f>
        <v>16</v>
      </c>
      <c r="Q42" s="88">
        <f>+N42*P42</f>
        <v>48</v>
      </c>
      <c r="R42" s="87" t="str">
        <f>IF(OR('MAPAS DE RIESGOS INHER Y RESID'!$G$7='MATRIZ DE RIESGOS DE SST'!Q42,Q42&lt;'MAPAS DE RIESGOS INHER Y RESID'!$G$3+1),'MAPAS DE RIESGOS INHER Y RESID'!$M$6,IF(OR('MAPAS DE RIESGOS INHER Y RESID'!$H$5='MATRIZ DE RIESGOS DE SST'!Q42,Q42&lt;'MAPAS DE RIESGOS INHER Y RESID'!$I$5+1),'MAPAS DE RIESGOS INHER Y RESID'!$M$5,IF(OR('MAPAS DE RIESGOS INHER Y RESID'!$I$4='MATRIZ DE RIESGOS DE SST'!Q42,Q42&lt;'MAPAS DE RIESGOS INHER Y RESID'!$J$4+1),'MAPAS DE RIESGOS INHER Y RESID'!$M$4,'MAPAS DE RIESGOS INHER Y RESID'!$M$3)))</f>
        <v>MODERADO</v>
      </c>
      <c r="S42" s="77"/>
      <c r="T42" s="105" t="s">
        <v>266</v>
      </c>
      <c r="U42" s="105" t="s">
        <v>267</v>
      </c>
      <c r="V42" s="105" t="s">
        <v>268</v>
      </c>
      <c r="W42" s="87" t="s">
        <v>178</v>
      </c>
      <c r="X42" s="89">
        <f>VLOOKUP(W42,'MAPAS DE RIESGOS INHER Y RESID'!$E$16:$F$18,2,FALSE)</f>
        <v>0.4</v>
      </c>
      <c r="Y42" s="90">
        <f>Q42-(Q42*X42)</f>
        <v>28.799999999999997</v>
      </c>
      <c r="Z42" s="87" t="str">
        <f>IF(OR('MAPAS DE RIESGOS INHER Y RESID'!$G$18='MATRIZ DE RIESGOS DE SST'!Y42,Y42&lt;'MAPAS DE RIESGOS INHER Y RESID'!$G$16+1),'MAPAS DE RIESGOS INHER Y RESID'!$M$19,IF(OR('MAPAS DE RIESGOS INHER Y RESID'!$H$17='MATRIZ DE RIESGOS DE SST'!Y42,Y42&lt;'MAPAS DE RIESGOS INHER Y RESID'!$I$18+1),'MAPAS DE RIESGOS INHER Y RESID'!$M$18,IF(OR('MAPAS DE RIESGOS INHER Y RESID'!$I$17='MATRIZ DE RIESGOS DE SST'!Y42,Y42&lt;'MAPAS DE RIESGOS INHER Y RESID'!$J$17+1),'MAPAS DE RIESGOS INHER Y RESID'!$M$17,'MAPAS DE RIESGOS INHER Y RESID'!$M$16)))</f>
        <v>MODERADO</v>
      </c>
      <c r="AA42" s="77" t="str">
        <f>VLOOKUP('MATRIZ DE RIESGOS DE SST'!Z42,'TABLA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3" spans="1:27" ht="375" customHeigh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07" t="s">
        <v>214</v>
      </c>
      <c r="K43" s="79" t="s">
        <v>377</v>
      </c>
      <c r="L43" s="80" t="s">
        <v>475</v>
      </c>
      <c r="M43" s="87" t="s">
        <v>178</v>
      </c>
      <c r="N43" s="115">
        <f>VLOOKUP('MATRIZ DE RIESGOS DE SST'!M43,'MAPAS DE RIESGOS INHER Y RESID'!$E$3:$F$7,2,FALSE)</f>
        <v>3</v>
      </c>
      <c r="O43" s="87" t="s">
        <v>188</v>
      </c>
      <c r="P43" s="88">
        <f>VLOOKUP('MATRIZ DE RIESGOS DE SST'!O43,'MAPAS DE RIESGOS INHER Y RESID'!$O$3:$P$7,2,FALSE)</f>
        <v>16</v>
      </c>
      <c r="Q43" s="88">
        <f>N43*P43</f>
        <v>48</v>
      </c>
      <c r="R43" s="87" t="str">
        <f>IF(OR('MAPAS DE RIESGOS INHER Y RESID'!$G$7='MATRIZ DE RIESGOS DE SST'!Q43,Q43&lt;'MAPAS DE RIESGOS INHER Y RESID'!$G$3+1),'MAPAS DE RIESGOS INHER Y RESID'!$M$6,IF(OR('MAPAS DE RIESGOS INHER Y RESID'!$H$5='MATRIZ DE RIESGOS DE SST'!Q43,Q43&lt;'MAPAS DE RIESGOS INHER Y RESID'!$I$5+1),'MAPAS DE RIESGOS INHER Y RESID'!$M$5,IF(OR('MAPAS DE RIESGOS INHER Y RESID'!$I$4='MATRIZ DE RIESGOS DE SST'!Q43,Q43&lt;'MAPAS DE RIESGOS INHER Y RESID'!$J$4+1),'MAPAS DE RIESGOS INHER Y RESID'!$M$4,'MAPAS DE RIESGOS INHER Y RESID'!$M$3)))</f>
        <v>MODERADO</v>
      </c>
      <c r="S43" s="77"/>
      <c r="T43" s="77"/>
      <c r="U43" s="105" t="s">
        <v>255</v>
      </c>
      <c r="V43" s="105" t="s">
        <v>256</v>
      </c>
      <c r="W43" s="87" t="s">
        <v>179</v>
      </c>
      <c r="X43" s="89">
        <f>VLOOKUP(W43,'MAPAS DE RIESGOS INHER Y RESID'!$E$16:$F$18,2,FALSE)</f>
        <v>0.9</v>
      </c>
      <c r="Y43" s="90">
        <f>Q43-(X43*Q43)</f>
        <v>4.7999999999999972</v>
      </c>
      <c r="Z43" s="87" t="str">
        <f>IF(OR('MAPAS DE RIESGOS INHER Y RESID'!$G$18='MATRIZ DE RIESGOS DE SST'!Y43,Y43&lt;'MAPAS DE RIESGOS INHER Y RESID'!$G$16+1),'MAPAS DE RIESGOS INHER Y RESID'!$M$19,IF(OR('MAPAS DE RIESGOS INHER Y RESID'!$H$17='MATRIZ DE RIESGOS DE SST'!Y43,Y43&lt;'MAPAS DE RIESGOS INHER Y RESID'!$I$18+1),'MAPAS DE RIESGOS INHER Y RESID'!$M$18,IF(OR('MAPAS DE RIESGOS INHER Y RESID'!$I$17='MATRIZ DE RIESGOS DE SST'!Y43,Y43&lt;'MAPAS DE RIESGOS INHER Y RESID'!$J$17+1),'MAPAS DE RIESGOS INHER Y RESID'!$M$17,'MAPAS DE RIESGOS INHER Y RESID'!$M$16)))</f>
        <v>BAJO</v>
      </c>
      <c r="AA43" s="77" t="str">
        <f>VLOOKUP('MATRIZ DE RIESGOS DE SST'!Z43,'TABLA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7" ht="408.75" customHeight="1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07" t="s">
        <v>215</v>
      </c>
      <c r="K44" s="79" t="s">
        <v>384</v>
      </c>
      <c r="L44" s="80" t="s">
        <v>474</v>
      </c>
      <c r="M44" s="87" t="s">
        <v>178</v>
      </c>
      <c r="N44" s="115">
        <f>VLOOKUP('MATRIZ DE RIESGOS DE SST'!M44,'MAPAS DE RIESGOS INHER Y RESID'!$E$3:$F$7,2,FALSE)</f>
        <v>3</v>
      </c>
      <c r="O44" s="87" t="s">
        <v>188</v>
      </c>
      <c r="P44" s="88">
        <f>VLOOKUP('MATRIZ DE RIESGOS DE SST'!O44,'MAPAS DE RIESGOS INHER Y RESID'!$O$3:$P$7,2,FALSE)</f>
        <v>16</v>
      </c>
      <c r="Q44" s="88">
        <f>+N44*P44</f>
        <v>48</v>
      </c>
      <c r="R44" s="87" t="str">
        <f>IF(OR('MAPAS DE RIESGOS INHER Y RESID'!$G$7='MATRIZ DE RIESGOS DE SST'!Q44,Q44&lt;'MAPAS DE RIESGOS INHER Y RESID'!$G$3+1),'MAPAS DE RIESGOS INHER Y RESID'!$M$6,IF(OR('MAPAS DE RIESGOS INHER Y RESID'!$H$5='MATRIZ DE RIESGOS DE SST'!Q44,Q44&lt;'MAPAS DE RIESGOS INHER Y RESID'!$I$5+1),'MAPAS DE RIESGOS INHER Y RESID'!$M$5,IF(OR('MAPAS DE RIESGOS INHER Y RESID'!$I$4='MATRIZ DE RIESGOS DE SST'!Q44,Q44&lt;'MAPAS DE RIESGOS INHER Y RESID'!$J$4+1),'MAPAS DE RIESGOS INHER Y RESID'!$M$4,'MAPAS DE RIESGOS INHER Y RESID'!$M$3)))</f>
        <v>MODERADO</v>
      </c>
      <c r="S44" s="105" t="s">
        <v>286</v>
      </c>
      <c r="T44" s="105" t="s">
        <v>287</v>
      </c>
      <c r="U44" s="105" t="s">
        <v>288</v>
      </c>
      <c r="V44" s="105" t="s">
        <v>268</v>
      </c>
      <c r="W44" s="87" t="s">
        <v>179</v>
      </c>
      <c r="X44" s="89">
        <f>VLOOKUP(W44,'MAPAS DE RIESGOS INHER Y RESID'!$E$16:$F$18,2,FALSE)</f>
        <v>0.9</v>
      </c>
      <c r="Y44" s="90">
        <f>Q44-(Q44*X44)</f>
        <v>4.7999999999999972</v>
      </c>
      <c r="Z44" s="87" t="str">
        <f>IF(OR('MAPAS DE RIESGOS INHER Y RESID'!$G$18='MATRIZ DE RIESGOS DE SST'!Y44,Y44&lt;'MAPAS DE RIESGOS INHER Y RESID'!$G$16+1),'MAPAS DE RIESGOS INHER Y RESID'!$M$19,IF(OR('MAPAS DE RIESGOS INHER Y RESID'!$H$17='MATRIZ DE RIESGOS DE SST'!Y44,Y44&lt;'MAPAS DE RIESGOS INHER Y RESID'!$I$18+1),'MAPAS DE RIESGOS INHER Y RESID'!$M$18,IF(OR('MAPAS DE RIESGOS INHER Y RESID'!$I$17='MATRIZ DE RIESGOS DE SST'!Y44,Y44&lt;'MAPAS DE RIESGOS INHER Y RESID'!$J$17+1),'MAPAS DE RIESGOS INHER Y RESID'!$M$17,'MAPAS DE RIESGOS INHER Y RESID'!$M$16)))</f>
        <v>BAJO</v>
      </c>
      <c r="AA44" s="77" t="str">
        <f>VLOOKUP('MATRIZ DE RIESGOS DE SST'!Z44,'TABLA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7" ht="408.75" customHeight="1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07" t="s">
        <v>67</v>
      </c>
      <c r="K45" s="79" t="s">
        <v>390</v>
      </c>
      <c r="L45" s="80" t="s">
        <v>458</v>
      </c>
      <c r="M45" s="87" t="s">
        <v>184</v>
      </c>
      <c r="N45" s="115">
        <f>VLOOKUP('MATRIZ DE RIESGOS DE SST'!M45,'MAPAS DE RIESGOS INHER Y RESID'!$E$3:$F$7,2,FALSE)</f>
        <v>2</v>
      </c>
      <c r="O45" s="87" t="s">
        <v>188</v>
      </c>
      <c r="P45" s="88">
        <f>VLOOKUP('MATRIZ DE RIESGOS DE SST'!O45,'MAPAS DE RIESGOS INHER Y RESID'!$O$3:$P$7,2,FALSE)</f>
        <v>16</v>
      </c>
      <c r="Q45" s="88">
        <f t="shared" ref="Q45" si="8">+N45*P45</f>
        <v>32</v>
      </c>
      <c r="R45" s="87" t="str">
        <f>IF(OR('MAPAS DE RIESGOS INHER Y RESID'!$G$7='MATRIZ DE RIESGOS DE SST'!Q45,Q45&lt;'MAPAS DE RIESGOS INHER Y RESID'!$G$3+1),'MAPAS DE RIESGOS INHER Y RESID'!$M$6,IF(OR('MAPAS DE RIESGOS INHER Y RESID'!$H$5='MATRIZ DE RIESGOS DE SST'!Q45,Q45&lt;'MAPAS DE RIESGOS INHER Y RESID'!$I$5+1),'MAPAS DE RIESGOS INHER Y RESID'!$M$5,IF(OR('MAPAS DE RIESGOS INHER Y RESID'!$I$4='MATRIZ DE RIESGOS DE SST'!Q45,Q45&lt;'MAPAS DE RIESGOS INHER Y RESID'!$J$4+1),'MAPAS DE RIESGOS INHER Y RESID'!$M$4,'MAPAS DE RIESGOS INHER Y RESID'!$M$3)))</f>
        <v>MODERADO</v>
      </c>
      <c r="S45" s="77"/>
      <c r="T45" s="77"/>
      <c r="U45" s="105"/>
      <c r="V45" s="105" t="s">
        <v>391</v>
      </c>
      <c r="W45" s="87" t="s">
        <v>179</v>
      </c>
      <c r="X45" s="89">
        <f>VLOOKUP(W45,'MAPAS DE RIESGOS INHER Y RESID'!$E$16:$F$18,2,FALSE)</f>
        <v>0.9</v>
      </c>
      <c r="Y45" s="90">
        <f>Q45-(Q45*X45)</f>
        <v>3.1999999999999993</v>
      </c>
      <c r="Z45" s="87" t="str">
        <f>IF(OR('MAPAS DE RIESGOS INHER Y RESID'!$G$18='MATRIZ DE RIESGOS DE SST'!Y45,Y45&lt;'MAPAS DE RIESGOS INHER Y RESID'!$G$16+1),'MAPAS DE RIESGOS INHER Y RESID'!$M$19,IF(OR('MAPAS DE RIESGOS INHER Y RESID'!$H$17='MATRIZ DE RIESGOS DE SST'!Y45,Y45&lt;'MAPAS DE RIESGOS INHER Y RESID'!$I$18+1),'MAPAS DE RIESGOS INHER Y RESID'!$M$18,IF(OR('MAPAS DE RIESGOS INHER Y RESID'!$I$17='MATRIZ DE RIESGOS DE SST'!Y45,Y45&lt;'MAPAS DE RIESGOS INHER Y RESID'!$J$17+1),'MAPAS DE RIESGOS INHER Y RESID'!$M$17,'MAPAS DE RIESGOS INHER Y RESID'!$M$16)))</f>
        <v>BAJO</v>
      </c>
      <c r="AA45" s="77" t="str">
        <f>VLOOKUP('MATRIZ DE RIESGOS DE SST'!Z45,'TABLA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7" ht="328.5" customHeight="1" x14ac:dyDescent="0.25">
      <c r="A46" s="124"/>
      <c r="B46" s="123"/>
      <c r="C46" s="123"/>
      <c r="D46" s="123"/>
      <c r="E46" s="123"/>
      <c r="F46" s="123"/>
      <c r="G46" s="123"/>
      <c r="H46" s="123"/>
      <c r="I46" s="123"/>
      <c r="J46" s="107" t="s">
        <v>218</v>
      </c>
      <c r="K46" s="79" t="s">
        <v>271</v>
      </c>
      <c r="L46" s="80" t="s">
        <v>461</v>
      </c>
      <c r="M46" s="87" t="s">
        <v>184</v>
      </c>
      <c r="N46" s="115">
        <f>VLOOKUP('MATRIZ DE RIESGOS DE SST'!M46,'MAPAS DE RIESGOS INHER Y RESID'!$E$3:$F$7,2,FALSE)</f>
        <v>2</v>
      </c>
      <c r="O46" s="87" t="s">
        <v>187</v>
      </c>
      <c r="P46" s="88">
        <f>VLOOKUP('MATRIZ DE RIESGOS DE SST'!O46,'MAPAS DE RIESGOS INHER Y RESID'!$O$3:$P$7,2,FALSE)</f>
        <v>4</v>
      </c>
      <c r="Q46" s="88">
        <f>+N46*P46</f>
        <v>8</v>
      </c>
      <c r="R46" s="87" t="str">
        <f>IF(OR('MAPAS DE RIESGOS INHER Y RESID'!$G$7='MATRIZ DE RIESGOS DE SST'!Q46,Q46&lt;'MAPAS DE RIESGOS INHER Y RESID'!$G$3+1),'MAPAS DE RIESGOS INHER Y RESID'!$M$6,IF(OR('MAPAS DE RIESGOS INHER Y RESID'!$H$5='MATRIZ DE RIESGOS DE SST'!Q46,Q46&lt;'MAPAS DE RIESGOS INHER Y RESID'!$I$5+1),'MAPAS DE RIESGOS INHER Y RESID'!$M$5,IF(OR('MAPAS DE RIESGOS INHER Y RESID'!$I$4='MATRIZ DE RIESGOS DE SST'!Q46,Q46&lt;'MAPAS DE RIESGOS INHER Y RESID'!$J$4+1),'MAPAS DE RIESGOS INHER Y RESID'!$M$4,'MAPAS DE RIESGOS INHER Y RESID'!$M$3)))</f>
        <v>BAJO</v>
      </c>
      <c r="S46" s="105" t="s">
        <v>277</v>
      </c>
      <c r="T46" s="105" t="s">
        <v>278</v>
      </c>
      <c r="U46" s="105" t="s">
        <v>279</v>
      </c>
      <c r="V46" s="105" t="s">
        <v>280</v>
      </c>
      <c r="W46" s="87" t="s">
        <v>179</v>
      </c>
      <c r="X46" s="89">
        <f>VLOOKUP(W46,'MAPAS DE RIESGOS INHER Y RESID'!$E$16:$F$18,2,FALSE)</f>
        <v>0.9</v>
      </c>
      <c r="Y46" s="90">
        <f>Q46-(Q46*X46)</f>
        <v>0.79999999999999982</v>
      </c>
      <c r="Z46" s="87" t="str">
        <f>IF(OR('MAPAS DE RIESGOS INHER Y RESID'!$G$18='MATRIZ DE RIESGOS DE SST'!Y46,Y46&lt;'MAPAS DE RIESGOS INHER Y RESID'!$G$16+1),'MAPAS DE RIESGOS INHER Y RESID'!$M$19,IF(OR('MAPAS DE RIESGOS INHER Y RESID'!$H$17='MATRIZ DE RIESGOS DE SST'!Y46,Y46&lt;'MAPAS DE RIESGOS INHER Y RESID'!$I$18+1),'MAPAS DE RIESGOS INHER Y RESID'!$M$18,IF(OR('MAPAS DE RIESGOS INHER Y RESID'!$I$17='MATRIZ DE RIESGOS DE SST'!Y46,Y46&lt;'MAPAS DE RIESGOS INHER Y RESID'!$J$17+1),'MAPAS DE RIESGOS INHER Y RESID'!$M$17,'MAPAS DE RIESGOS INHER Y RESID'!$M$16)))</f>
        <v>BAJO</v>
      </c>
      <c r="AA46" s="77" t="str">
        <f>VLOOKUP('MATRIZ DE RIESGOS DE SST'!Z46,'TABLA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7" ht="156" x14ac:dyDescent="0.25">
      <c r="A47" s="122" t="s">
        <v>385</v>
      </c>
      <c r="B47" s="122" t="s">
        <v>294</v>
      </c>
      <c r="C47" s="122" t="s">
        <v>344</v>
      </c>
      <c r="D47" s="122"/>
      <c r="E47" s="122" t="s">
        <v>340</v>
      </c>
      <c r="F47" s="122"/>
      <c r="G47" s="122"/>
      <c r="H47" s="122"/>
      <c r="I47" s="122" t="s">
        <v>432</v>
      </c>
      <c r="J47" s="107" t="s">
        <v>218</v>
      </c>
      <c r="K47" s="79" t="s">
        <v>271</v>
      </c>
      <c r="L47" s="80" t="s">
        <v>461</v>
      </c>
      <c r="M47" s="87" t="s">
        <v>184</v>
      </c>
      <c r="N47" s="115">
        <f>VLOOKUP('MATRIZ DE RIESGOS DE SST'!M47,'MAPAS DE RIESGOS INHER Y RESID'!$E$3:$F$7,2,FALSE)</f>
        <v>2</v>
      </c>
      <c r="O47" s="87" t="s">
        <v>187</v>
      </c>
      <c r="P47" s="88">
        <f>VLOOKUP('MATRIZ DE RIESGOS DE SST'!O47,'MAPAS DE RIESGOS INHER Y RESID'!$O$3:$P$7,2,FALSE)</f>
        <v>4</v>
      </c>
      <c r="Q47" s="88">
        <f>+N47*P47</f>
        <v>8</v>
      </c>
      <c r="R47" s="87" t="str">
        <f>IF(OR('MAPAS DE RIESGOS INHER Y RESID'!$G$7='MATRIZ DE RIESGOS DE SST'!Q47,Q47&lt;'MAPAS DE RIESGOS INHER Y RESID'!$G$3+1),'MAPAS DE RIESGOS INHER Y RESID'!$M$6,IF(OR('MAPAS DE RIESGOS INHER Y RESID'!$H$5='MATRIZ DE RIESGOS DE SST'!Q47,Q47&lt;'MAPAS DE RIESGOS INHER Y RESID'!$I$5+1),'MAPAS DE RIESGOS INHER Y RESID'!$M$5,IF(OR('MAPAS DE RIESGOS INHER Y RESID'!$I$4='MATRIZ DE RIESGOS DE SST'!Q47,Q47&lt;'MAPAS DE RIESGOS INHER Y RESID'!$J$4+1),'MAPAS DE RIESGOS INHER Y RESID'!$M$4,'MAPAS DE RIESGOS INHER Y RESID'!$M$3)))</f>
        <v>BAJO</v>
      </c>
      <c r="S47" s="105" t="s">
        <v>277</v>
      </c>
      <c r="T47" s="105" t="s">
        <v>278</v>
      </c>
      <c r="U47" s="105" t="s">
        <v>279</v>
      </c>
      <c r="V47" s="105" t="s">
        <v>280</v>
      </c>
      <c r="W47" s="87" t="s">
        <v>179</v>
      </c>
      <c r="X47" s="89">
        <f>VLOOKUP(W47,'MAPAS DE RIESGOS INHER Y RESID'!$E$16:$F$18,2,FALSE)</f>
        <v>0.9</v>
      </c>
      <c r="Y47" s="90">
        <f>Q47-(Q47*X47)</f>
        <v>0.79999999999999982</v>
      </c>
      <c r="Z47" s="87" t="str">
        <f>IF(OR('MAPAS DE RIESGOS INHER Y RESID'!$G$18='MATRIZ DE RIESGOS DE SST'!Y47,Y47&lt;'MAPAS DE RIESGOS INHER Y RESID'!$G$16+1),'MAPAS DE RIESGOS INHER Y RESID'!$M$19,IF(OR('MAPAS DE RIESGOS INHER Y RESID'!$H$17='MATRIZ DE RIESGOS DE SST'!Y47,Y47&lt;'MAPAS DE RIESGOS INHER Y RESID'!$I$18+1),'MAPAS DE RIESGOS INHER Y RESID'!$M$18,IF(OR('MAPAS DE RIESGOS INHER Y RESID'!$I$17='MATRIZ DE RIESGOS DE SST'!Y47,Y47&lt;'MAPAS DE RIESGOS INHER Y RESID'!$J$17+1),'MAPAS DE RIESGOS INHER Y RESID'!$M$17,'MAPAS DE RIESGOS INHER Y RESID'!$M$16)))</f>
        <v>BAJO</v>
      </c>
      <c r="AA47" s="77" t="str">
        <f>VLOOKUP('MATRIZ DE RIESGOS DE SST'!Z47,'TABLA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7" ht="324.75" customHeight="1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07" t="s">
        <v>84</v>
      </c>
      <c r="K48" s="79" t="s">
        <v>386</v>
      </c>
      <c r="L48" s="80" t="s">
        <v>461</v>
      </c>
      <c r="M48" s="87" t="s">
        <v>184</v>
      </c>
      <c r="N48" s="115">
        <f>VLOOKUP('MATRIZ DE RIESGOS DE SST'!M48,'MAPAS DE RIESGOS INHER Y RESID'!$E$3:$F$7,2,FALSE)</f>
        <v>2</v>
      </c>
      <c r="O48" s="87" t="s">
        <v>187</v>
      </c>
      <c r="P48" s="88">
        <f>VLOOKUP('MATRIZ DE RIESGOS DE SST'!O48,'MAPAS DE RIESGOS INHER Y RESID'!$O$3:$P$7,2,FALSE)</f>
        <v>4</v>
      </c>
      <c r="Q48" s="88">
        <f>N48*P48</f>
        <v>8</v>
      </c>
      <c r="R48" s="87" t="str">
        <f>IF(OR('MAPAS DE RIESGOS INHER Y RESID'!$G$7='MATRIZ DE RIESGOS DE SST'!Q48,Q48&lt;'MAPAS DE RIESGOS INHER Y RESID'!$G$3+1),'MAPAS DE RIESGOS INHER Y RESID'!$M$6,IF(OR('MAPAS DE RIESGOS INHER Y RESID'!$H$5='MATRIZ DE RIESGOS DE SST'!Q48,Q48&lt;'MAPAS DE RIESGOS INHER Y RESID'!$I$5+1),'MAPAS DE RIESGOS INHER Y RESID'!$M$5,IF(OR('MAPAS DE RIESGOS INHER Y RESID'!$I$4='MATRIZ DE RIESGOS DE SST'!Q48,Q48&lt;'MAPAS DE RIESGOS INHER Y RESID'!$J$4+1),'MAPAS DE RIESGOS INHER Y RESID'!$M$4,'MAPAS DE RIESGOS INHER Y RESID'!$M$3)))</f>
        <v>BAJO</v>
      </c>
      <c r="S48" s="77"/>
      <c r="T48" s="105" t="s">
        <v>266</v>
      </c>
      <c r="U48" s="105" t="s">
        <v>267</v>
      </c>
      <c r="V48" s="105" t="s">
        <v>268</v>
      </c>
      <c r="W48" s="87" t="s">
        <v>179</v>
      </c>
      <c r="X48" s="89">
        <f>VLOOKUP(W48,'MAPAS DE RIESGOS INHER Y RESID'!$E$16:$F$18,2,FALSE)</f>
        <v>0.9</v>
      </c>
      <c r="Y48" s="90">
        <f t="shared" ref="Y48" si="9">Q48-(X48*Q48)</f>
        <v>0.79999999999999982</v>
      </c>
      <c r="Z48" s="87" t="str">
        <f>IF(OR('MAPAS DE RIESGOS INHER Y RESID'!$G$18='MATRIZ DE RIESGOS DE SST'!Y48,Y48&lt;'MAPAS DE RIESGOS INHER Y RESID'!$G$16+1),'MAPAS DE RIESGOS INHER Y RESID'!$M$19,IF(OR('MAPAS DE RIESGOS INHER Y RESID'!$H$17='MATRIZ DE RIESGOS DE SST'!Y48,Y48&lt;'MAPAS DE RIESGOS INHER Y RESID'!$I$18+1),'MAPAS DE RIESGOS INHER Y RESID'!$M$18,IF(OR('MAPAS DE RIESGOS INHER Y RESID'!$I$17='MATRIZ DE RIESGOS DE SST'!Y48,Y48&lt;'MAPAS DE RIESGOS INHER Y RESID'!$J$17+1),'MAPAS DE RIESGOS INHER Y RESID'!$M$17,'MAPAS DE RIESGOS INHER Y RESID'!$M$16)))</f>
        <v>BAJO</v>
      </c>
      <c r="AA48" s="77" t="str">
        <f>VLOOKUP('MATRIZ DE RIESGOS DE SST'!Z48,'TABLA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7" ht="378" customHeight="1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07" t="s">
        <v>82</v>
      </c>
      <c r="K49" s="79" t="s">
        <v>387</v>
      </c>
      <c r="L49" s="80" t="s">
        <v>461</v>
      </c>
      <c r="M49" s="87" t="s">
        <v>178</v>
      </c>
      <c r="N49" s="115">
        <f>VLOOKUP('MATRIZ DE RIESGOS DE SST'!M49,'MAPAS DE RIESGOS INHER Y RESID'!$E$3:$F$7,2,FALSE)</f>
        <v>3</v>
      </c>
      <c r="O49" s="87" t="s">
        <v>188</v>
      </c>
      <c r="P49" s="88">
        <f>VLOOKUP('MATRIZ DE RIESGOS DE SST'!O49,'MAPAS DE RIESGOS INHER Y RESID'!$O$3:$P$7,2,FALSE)</f>
        <v>16</v>
      </c>
      <c r="Q49" s="88">
        <f>N49*P49</f>
        <v>48</v>
      </c>
      <c r="R49" s="87" t="str">
        <f>IF(OR('MAPAS DE RIESGOS INHER Y RESID'!$G$7='MATRIZ DE RIESGOS DE SST'!Q49,Q49&lt;'MAPAS DE RIESGOS INHER Y RESID'!$G$3+1),'MAPAS DE RIESGOS INHER Y RESID'!$M$6,IF(OR('MAPAS DE RIESGOS INHER Y RESID'!$H$5='MATRIZ DE RIESGOS DE SST'!Q49,Q49&lt;'MAPAS DE RIESGOS INHER Y RESID'!$I$5+1),'MAPAS DE RIESGOS INHER Y RESID'!$M$5,IF(OR('MAPAS DE RIESGOS INHER Y RESID'!$I$4='MATRIZ DE RIESGOS DE SST'!Q49,Q49&lt;'MAPAS DE RIESGOS INHER Y RESID'!$J$4+1),'MAPAS DE RIESGOS INHER Y RESID'!$M$4,'MAPAS DE RIESGOS INHER Y RESID'!$M$3)))</f>
        <v>MODERADO</v>
      </c>
      <c r="S49" s="105" t="s">
        <v>289</v>
      </c>
      <c r="T49" s="105" t="s">
        <v>290</v>
      </c>
      <c r="U49" s="105" t="s">
        <v>291</v>
      </c>
      <c r="V49" s="105" t="s">
        <v>292</v>
      </c>
      <c r="W49" s="87" t="s">
        <v>179</v>
      </c>
      <c r="X49" s="89">
        <f>VLOOKUP(W49,'MAPAS DE RIESGOS INHER Y RESID'!$E$16:$F$18,2,FALSE)</f>
        <v>0.9</v>
      </c>
      <c r="Y49" s="90">
        <f>Q49-(X49*Q49)</f>
        <v>4.7999999999999972</v>
      </c>
      <c r="Z49" s="87" t="str">
        <f>IF(OR('MAPAS DE RIESGOS INHER Y RESID'!$G$18='MATRIZ DE RIESGOS DE SST'!Y49,Y49&lt;'MAPAS DE RIESGOS INHER Y RESID'!$G$16+1),'MAPAS DE RIESGOS INHER Y RESID'!$M$19,IF(OR('MAPAS DE RIESGOS INHER Y RESID'!$H$17='MATRIZ DE RIESGOS DE SST'!Y49,Y49&lt;'MAPAS DE RIESGOS INHER Y RESID'!$I$18+1),'MAPAS DE RIESGOS INHER Y RESID'!$M$18,IF(OR('MAPAS DE RIESGOS INHER Y RESID'!$I$17='MATRIZ DE RIESGOS DE SST'!Y49,Y49&lt;'MAPAS DE RIESGOS INHER Y RESID'!$J$17+1),'MAPAS DE RIESGOS INHER Y RESID'!$M$17,'MAPAS DE RIESGOS INHER Y RESID'!$M$16)))</f>
        <v>BAJO</v>
      </c>
      <c r="AA49" s="77" t="str">
        <f>VLOOKUP('MATRIZ DE RIESGOS DE SST'!Z49,'TABLA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7" ht="142.5" customHeight="1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07" t="s">
        <v>345</v>
      </c>
      <c r="K50" s="106" t="s">
        <v>309</v>
      </c>
      <c r="L50" s="105" t="s">
        <v>472</v>
      </c>
      <c r="M50" s="87" t="s">
        <v>184</v>
      </c>
      <c r="N50" s="115">
        <f>VLOOKUP('MATRIZ DE RIESGOS DE SST'!M50,'MAPAS DE RIESGOS INHER Y RESID'!$E$3:$F$7,2,FALSE)</f>
        <v>2</v>
      </c>
      <c r="O50" s="87" t="s">
        <v>188</v>
      </c>
      <c r="P50" s="88">
        <f>VLOOKUP('MATRIZ DE RIESGOS DE SST'!O50,'MAPAS DE RIESGOS INHER Y RESID'!$O$3:$P$7,2,FALSE)</f>
        <v>16</v>
      </c>
      <c r="Q50" s="88">
        <f>+N50*P50</f>
        <v>32</v>
      </c>
      <c r="R50" s="87" t="str">
        <f>IF(OR('MAPAS DE RIESGOS INHER Y RESID'!$G$7='MATRIZ DE RIESGOS DE SST'!Q50,Q50&lt;'MAPAS DE RIESGOS INHER Y RESID'!$G$3+1),'MAPAS DE RIESGOS INHER Y RESID'!$M$6,IF(OR('MAPAS DE RIESGOS INHER Y RESID'!$H$5='MATRIZ DE RIESGOS DE SST'!Q50,Q50&lt;'MAPAS DE RIESGOS INHER Y RESID'!$I$5+1),'MAPAS DE RIESGOS INHER Y RESID'!$M$5,IF(OR('MAPAS DE RIESGOS INHER Y RESID'!$I$4='MATRIZ DE RIESGOS DE SST'!Q50,Q50&lt;'MAPAS DE RIESGOS INHER Y RESID'!$J$4+1),'MAPAS DE RIESGOS INHER Y RESID'!$M$4,'MAPAS DE RIESGOS INHER Y RESID'!$M$3)))</f>
        <v>MODERADO</v>
      </c>
      <c r="S50" s="77"/>
      <c r="T50" s="105" t="s">
        <v>314</v>
      </c>
      <c r="U50" s="105" t="s">
        <v>315</v>
      </c>
      <c r="V50" s="105" t="s">
        <v>316</v>
      </c>
      <c r="W50" s="87" t="s">
        <v>179</v>
      </c>
      <c r="X50" s="89">
        <f>VLOOKUP(W50,'MAPAS DE RIESGOS INHER Y RESID'!$E$16:$F$18,2,FALSE)</f>
        <v>0.9</v>
      </c>
      <c r="Y50" s="90">
        <f>Q50-(Q50*X50)</f>
        <v>3.1999999999999993</v>
      </c>
      <c r="Z50" s="87" t="str">
        <f>IF(OR('MAPAS DE RIESGOS INHER Y RESID'!$G$18='MATRIZ DE RIESGOS DE SST'!Y50,Y50&lt;'MAPAS DE RIESGOS INHER Y RESID'!$G$16+1),'MAPAS DE RIESGOS INHER Y RESID'!$M$19,IF(OR('MAPAS DE RIESGOS INHER Y RESID'!$H$17='MATRIZ DE RIESGOS DE SST'!Y50,Y50&lt;'MAPAS DE RIESGOS INHER Y RESID'!$I$18+1),'MAPAS DE RIESGOS INHER Y RESID'!$M$18,IF(OR('MAPAS DE RIESGOS INHER Y RESID'!$I$17='MATRIZ DE RIESGOS DE SST'!Y50,Y50&lt;'MAPAS DE RIESGOS INHER Y RESID'!$J$17+1),'MAPAS DE RIESGOS INHER Y RESID'!$M$17,'MAPAS DE RIESGOS INHER Y RESID'!$M$16)))</f>
        <v>BAJO</v>
      </c>
      <c r="AA50" s="77" t="str">
        <f>VLOOKUP('MATRIZ DE RIESGOS DE SST'!Z50,'TABLA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7" ht="178.5" customHeight="1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07" t="s">
        <v>67</v>
      </c>
      <c r="K51" s="79" t="s">
        <v>390</v>
      </c>
      <c r="L51" s="80" t="s">
        <v>458</v>
      </c>
      <c r="M51" s="87" t="s">
        <v>184</v>
      </c>
      <c r="N51" s="115">
        <f>VLOOKUP('MATRIZ DE RIESGOS DE SST'!M51,'MAPAS DE RIESGOS INHER Y RESID'!$E$3:$F$7,2,FALSE)</f>
        <v>2</v>
      </c>
      <c r="O51" s="87" t="s">
        <v>188</v>
      </c>
      <c r="P51" s="88">
        <f>VLOOKUP('MATRIZ DE RIESGOS DE SST'!O51,'MAPAS DE RIESGOS INHER Y RESID'!$O$3:$P$7,2,FALSE)</f>
        <v>16</v>
      </c>
      <c r="Q51" s="88">
        <f t="shared" ref="Q51" si="10">+N51*P51</f>
        <v>32</v>
      </c>
      <c r="R51" s="87" t="str">
        <f>IF(OR('MAPAS DE RIESGOS INHER Y RESID'!$G$7='MATRIZ DE RIESGOS DE SST'!Q51,Q51&lt;'MAPAS DE RIESGOS INHER Y RESID'!$G$3+1),'MAPAS DE RIESGOS INHER Y RESID'!$M$6,IF(OR('MAPAS DE RIESGOS INHER Y RESID'!$H$5='MATRIZ DE RIESGOS DE SST'!Q51,Q51&lt;'MAPAS DE RIESGOS INHER Y RESID'!$I$5+1),'MAPAS DE RIESGOS INHER Y RESID'!$M$5,IF(OR('MAPAS DE RIESGOS INHER Y RESID'!$I$4='MATRIZ DE RIESGOS DE SST'!Q51,Q51&lt;'MAPAS DE RIESGOS INHER Y RESID'!$J$4+1),'MAPAS DE RIESGOS INHER Y RESID'!$M$4,'MAPAS DE RIESGOS INHER Y RESID'!$M$3)))</f>
        <v>MODERADO</v>
      </c>
      <c r="S51" s="77"/>
      <c r="T51" s="77"/>
      <c r="U51" s="105" t="s">
        <v>317</v>
      </c>
      <c r="V51" s="105" t="s">
        <v>391</v>
      </c>
      <c r="W51" s="87" t="s">
        <v>179</v>
      </c>
      <c r="X51" s="89">
        <f>VLOOKUP(W51,'MAPAS DE RIESGOS INHER Y RESID'!$E$16:$F$18,2,FALSE)</f>
        <v>0.9</v>
      </c>
      <c r="Y51" s="90">
        <f>Q51-(Q51*X51)</f>
        <v>3.1999999999999993</v>
      </c>
      <c r="Z51" s="87" t="str">
        <f>IF(OR('MAPAS DE RIESGOS INHER Y RESID'!$G$18='MATRIZ DE RIESGOS DE SST'!Y51,Y51&lt;'MAPAS DE RIESGOS INHER Y RESID'!$G$16+1),'MAPAS DE RIESGOS INHER Y RESID'!$M$19,IF(OR('MAPAS DE RIESGOS INHER Y RESID'!$H$17='MATRIZ DE RIESGOS DE SST'!Y51,Y51&lt;'MAPAS DE RIESGOS INHER Y RESID'!$I$18+1),'MAPAS DE RIESGOS INHER Y RESID'!$M$18,IF(OR('MAPAS DE RIESGOS INHER Y RESID'!$I$17='MATRIZ DE RIESGOS DE SST'!Y51,Y51&lt;'MAPAS DE RIESGOS INHER Y RESID'!$J$17+1),'MAPAS DE RIESGOS INHER Y RESID'!$M$17,'MAPAS DE RIESGOS INHER Y RESID'!$M$16)))</f>
        <v>BAJO</v>
      </c>
      <c r="AA51" s="77" t="str">
        <f>VLOOKUP('MATRIZ DE RIESGOS DE SST'!Z51,'TABLA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7" ht="253.5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07" t="s">
        <v>218</v>
      </c>
      <c r="K52" s="79" t="s">
        <v>350</v>
      </c>
      <c r="L52" s="80" t="s">
        <v>461</v>
      </c>
      <c r="M52" s="87" t="s">
        <v>178</v>
      </c>
      <c r="N52" s="115">
        <f>VLOOKUP('MATRIZ DE RIESGOS DE SST'!M52,'MAPAS DE RIESGOS INHER Y RESID'!$E$3:$F$7,2,FALSE)</f>
        <v>3</v>
      </c>
      <c r="O52" s="87" t="s">
        <v>188</v>
      </c>
      <c r="P52" s="88">
        <f>VLOOKUP('MATRIZ DE RIESGOS DE SST'!O52,'MAPAS DE RIESGOS INHER Y RESID'!$O$3:$P$7,2,FALSE)</f>
        <v>16</v>
      </c>
      <c r="Q52" s="88">
        <f>+N52*P52</f>
        <v>48</v>
      </c>
      <c r="R52" s="87" t="str">
        <f>IF(OR('MAPAS DE RIESGOS INHER Y RESID'!$G$7='MATRIZ DE RIESGOS DE SST'!Q52,Q52&lt;'MAPAS DE RIESGOS INHER Y RESID'!$G$3+1),'MAPAS DE RIESGOS INHER Y RESID'!$M$6,IF(OR('MAPAS DE RIESGOS INHER Y RESID'!$H$5='MATRIZ DE RIESGOS DE SST'!Q52,Q52&lt;'MAPAS DE RIESGOS INHER Y RESID'!$I$5+1),'MAPAS DE RIESGOS INHER Y RESID'!$M$5,IF(OR('MAPAS DE RIESGOS INHER Y RESID'!$I$4='MATRIZ DE RIESGOS DE SST'!Q52,Q52&lt;'MAPAS DE RIESGOS INHER Y RESID'!$J$4+1),'MAPAS DE RIESGOS INHER Y RESID'!$M$4,'MAPAS DE RIESGOS INHER Y RESID'!$M$3)))</f>
        <v>MODERADO</v>
      </c>
      <c r="S52" s="105" t="s">
        <v>281</v>
      </c>
      <c r="T52" s="105" t="s">
        <v>282</v>
      </c>
      <c r="U52" s="105" t="s">
        <v>283</v>
      </c>
      <c r="V52" s="105" t="s">
        <v>284</v>
      </c>
      <c r="W52" s="87" t="s">
        <v>179</v>
      </c>
      <c r="X52" s="89">
        <f>VLOOKUP(W52,'MAPAS DE RIESGOS INHER Y RESID'!$E$16:$F$18,2,FALSE)</f>
        <v>0.9</v>
      </c>
      <c r="Y52" s="90">
        <f>Q52-(Q52*X52)</f>
        <v>4.7999999999999972</v>
      </c>
      <c r="Z52" s="87" t="str">
        <f>IF(OR('MAPAS DE RIESGOS INHER Y RESID'!$G$18='MATRIZ DE RIESGOS DE SST'!Y52,Y52&lt;'MAPAS DE RIESGOS INHER Y RESID'!$G$16+1),'MAPAS DE RIESGOS INHER Y RESID'!$M$19,IF(OR('MAPAS DE RIESGOS INHER Y RESID'!$H$17='MATRIZ DE RIESGOS DE SST'!Y52,Y52&lt;'MAPAS DE RIESGOS INHER Y RESID'!$I$18+1),'MAPAS DE RIESGOS INHER Y RESID'!$M$18,IF(OR('MAPAS DE RIESGOS INHER Y RESID'!$I$17='MATRIZ DE RIESGOS DE SST'!Y52,Y52&lt;'MAPAS DE RIESGOS INHER Y RESID'!$J$17+1),'MAPAS DE RIESGOS INHER Y RESID'!$M$17,'MAPAS DE RIESGOS INHER Y RESID'!$M$16)))</f>
        <v>BAJO</v>
      </c>
      <c r="AA52" s="77" t="str">
        <f>VLOOKUP('MATRIZ DE RIESGOS DE SST'!Z52,'TABLA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7" ht="148.5" customHeight="1" x14ac:dyDescent="0.25">
      <c r="A53" s="122" t="s">
        <v>385</v>
      </c>
      <c r="B53" s="122" t="s">
        <v>295</v>
      </c>
      <c r="C53" s="122" t="s">
        <v>344</v>
      </c>
      <c r="D53" s="122"/>
      <c r="E53" s="122" t="s">
        <v>340</v>
      </c>
      <c r="F53" s="122"/>
      <c r="G53" s="122"/>
      <c r="H53" s="122"/>
      <c r="I53" s="122" t="s">
        <v>433</v>
      </c>
      <c r="J53" s="107" t="s">
        <v>60</v>
      </c>
      <c r="K53" s="106" t="s">
        <v>296</v>
      </c>
      <c r="L53" s="80" t="s">
        <v>457</v>
      </c>
      <c r="M53" s="87" t="s">
        <v>184</v>
      </c>
      <c r="N53" s="115">
        <f>VLOOKUP('MATRIZ DE RIESGOS DE SST'!M53,'MAPAS DE RIESGOS INHER Y RESID'!$E$3:$F$7,2,FALSE)</f>
        <v>2</v>
      </c>
      <c r="O53" s="87" t="s">
        <v>188</v>
      </c>
      <c r="P53" s="88">
        <f>VLOOKUP('MATRIZ DE RIESGOS DE SST'!O53,'MAPAS DE RIESGOS INHER Y RESID'!$O$3:$P$7,2,FALSE)</f>
        <v>16</v>
      </c>
      <c r="Q53" s="88">
        <f>N53*P53</f>
        <v>32</v>
      </c>
      <c r="R53" s="87" t="str">
        <f>IF(OR('MAPAS DE RIESGOS INHER Y RESID'!$G$7='MATRIZ DE RIESGOS DE SST'!Q53,Q53&lt;'MAPAS DE RIESGOS INHER Y RESID'!$G$3+1),'MAPAS DE RIESGOS INHER Y RESID'!$M$6,IF(OR('MAPAS DE RIESGOS INHER Y RESID'!$H$5='MATRIZ DE RIESGOS DE SST'!Q53,Q53&lt;'MAPAS DE RIESGOS INHER Y RESID'!$I$5+1),'MAPAS DE RIESGOS INHER Y RESID'!$M$5,IF(OR('MAPAS DE RIESGOS INHER Y RESID'!$I$4='MATRIZ DE RIESGOS DE SST'!Q53,Q53&lt;'MAPAS DE RIESGOS INHER Y RESID'!$J$4+1),'MAPAS DE RIESGOS INHER Y RESID'!$M$4,'MAPAS DE RIESGOS INHER Y RESID'!$M$3)))</f>
        <v>MODERADO</v>
      </c>
      <c r="S53" s="27"/>
      <c r="T53" s="27" t="s">
        <v>301</v>
      </c>
      <c r="U53" s="105" t="s">
        <v>302</v>
      </c>
      <c r="V53" s="105" t="s">
        <v>303</v>
      </c>
      <c r="W53" s="87" t="s">
        <v>179</v>
      </c>
      <c r="X53" s="89">
        <f>VLOOKUP(W53,'MAPAS DE RIESGOS INHER Y RESID'!$E$16:$F$18,2,FALSE)</f>
        <v>0.9</v>
      </c>
      <c r="Y53" s="90">
        <f>Q53-(X53*Q53)</f>
        <v>3.1999999999999993</v>
      </c>
      <c r="Z53" s="87" t="str">
        <f>IF(OR('MAPAS DE RIESGOS INHER Y RESID'!$G$18='MATRIZ DE RIESGOS DE SST'!Y53,Y53&lt;'MAPAS DE RIESGOS INHER Y RESID'!$G$16+1),'MAPAS DE RIESGOS INHER Y RESID'!$M$19,IF(OR('MAPAS DE RIESGOS INHER Y RESID'!$H$17='MATRIZ DE RIESGOS DE SST'!Y53,Y53&lt;'MAPAS DE RIESGOS INHER Y RESID'!$I$18+1),'MAPAS DE RIESGOS INHER Y RESID'!$M$18,IF(OR('MAPAS DE RIESGOS INHER Y RESID'!$I$17='MATRIZ DE RIESGOS DE SST'!Y53,Y53&lt;'MAPAS DE RIESGOS INHER Y RESID'!$J$17+1),'MAPAS DE RIESGOS INHER Y RESID'!$M$17,'MAPAS DE RIESGOS INHER Y RESID'!$M$16)))</f>
        <v>BAJO</v>
      </c>
      <c r="AA53" s="77" t="str">
        <f>VLOOKUP('MATRIZ DE RIESGOS DE SST'!Z53,'TABLA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7" ht="153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07" t="s">
        <v>297</v>
      </c>
      <c r="K54" s="106" t="s">
        <v>298</v>
      </c>
      <c r="L54" s="80" t="s">
        <v>469</v>
      </c>
      <c r="M54" s="87" t="s">
        <v>178</v>
      </c>
      <c r="N54" s="115">
        <f>VLOOKUP('MATRIZ DE RIESGOS DE SST'!M54,'MAPAS DE RIESGOS INHER Y RESID'!$E$3:$F$7,2,FALSE)</f>
        <v>3</v>
      </c>
      <c r="O54" s="87" t="s">
        <v>188</v>
      </c>
      <c r="P54" s="88">
        <f>VLOOKUP('MATRIZ DE RIESGOS DE SST'!O54,'MAPAS DE RIESGOS INHER Y RESID'!$O$3:$P$7,2,FALSE)</f>
        <v>16</v>
      </c>
      <c r="Q54" s="88">
        <f>+N54*P54</f>
        <v>48</v>
      </c>
      <c r="R54" s="87" t="str">
        <f>IF(OR('MAPAS DE RIESGOS INHER Y RESID'!$G$7='MATRIZ DE RIESGOS DE SST'!Q54,Q54&lt;'MAPAS DE RIESGOS INHER Y RESID'!$G$3+1),'MAPAS DE RIESGOS INHER Y RESID'!$M$6,IF(OR('MAPAS DE RIESGOS INHER Y RESID'!$H$5='MATRIZ DE RIESGOS DE SST'!Q54,Q54&lt;'MAPAS DE RIESGOS INHER Y RESID'!$I$5+1),'MAPAS DE RIESGOS INHER Y RESID'!$M$5,IF(OR('MAPAS DE RIESGOS INHER Y RESID'!$I$4='MATRIZ DE RIESGOS DE SST'!Q54,Q54&lt;'MAPAS DE RIESGOS INHER Y RESID'!$J$4+1),'MAPAS DE RIESGOS INHER Y RESID'!$M$4,'MAPAS DE RIESGOS INHER Y RESID'!$M$3)))</f>
        <v>MODERADO</v>
      </c>
      <c r="S54" s="77"/>
      <c r="T54" s="77"/>
      <c r="U54" s="105" t="s">
        <v>304</v>
      </c>
      <c r="V54" s="105" t="s">
        <v>305</v>
      </c>
      <c r="W54" s="87" t="s">
        <v>178</v>
      </c>
      <c r="X54" s="89">
        <f>VLOOKUP(W54,'MAPAS DE RIESGOS INHER Y RESID'!$E$16:$F$18,2,FALSE)</f>
        <v>0.4</v>
      </c>
      <c r="Y54" s="90">
        <f>Q54-(X54*Q54)</f>
        <v>28.799999999999997</v>
      </c>
      <c r="Z54" s="87" t="str">
        <f>IF(OR('MAPAS DE RIESGOS INHER Y RESID'!$G$18='MATRIZ DE RIESGOS DE SST'!Y54,Y54&lt;'MAPAS DE RIESGOS INHER Y RESID'!$G$16+1),'MAPAS DE RIESGOS INHER Y RESID'!$M$19,IF(OR('MAPAS DE RIESGOS INHER Y RESID'!$H$17='MATRIZ DE RIESGOS DE SST'!Y54,Y54&lt;'MAPAS DE RIESGOS INHER Y RESID'!$I$18+1),'MAPAS DE RIESGOS INHER Y RESID'!$M$18,IF(OR('MAPAS DE RIESGOS INHER Y RESID'!$I$17='MATRIZ DE RIESGOS DE SST'!Y54,Y54&lt;'MAPAS DE RIESGOS INHER Y RESID'!$J$17+1),'MAPAS DE RIESGOS INHER Y RESID'!$M$17,'MAPAS DE RIESGOS INHER Y RESID'!$M$16)))</f>
        <v>MODERADO</v>
      </c>
      <c r="AA54" s="77" t="str">
        <f>VLOOKUP('MATRIZ DE RIESGOS DE SST'!Z54,'TABLA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7" ht="15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07" t="s">
        <v>52</v>
      </c>
      <c r="K55" s="106" t="s">
        <v>299</v>
      </c>
      <c r="L55" s="105" t="s">
        <v>455</v>
      </c>
      <c r="M55" s="87" t="s">
        <v>184</v>
      </c>
      <c r="N55" s="115">
        <f>VLOOKUP('MATRIZ DE RIESGOS DE SST'!M55,'MAPAS DE RIESGOS INHER Y RESID'!$E$3:$F$7,2,FALSE)</f>
        <v>2</v>
      </c>
      <c r="O55" s="87" t="s">
        <v>187</v>
      </c>
      <c r="P55" s="88">
        <f>VLOOKUP('MATRIZ DE RIESGOS DE SST'!O55,'MAPAS DE RIESGOS INHER Y RESID'!$O$3:$P$7,2,FALSE)</f>
        <v>4</v>
      </c>
      <c r="Q55" s="88">
        <f>N55*P55</f>
        <v>8</v>
      </c>
      <c r="R55" s="87" t="str">
        <f>IF(OR('MAPAS DE RIESGOS INHER Y RESID'!$G$7='MATRIZ DE RIESGOS DE SST'!Q55,Q55&lt;'MAPAS DE RIESGOS INHER Y RESID'!$G$3+1),'MAPAS DE RIESGOS INHER Y RESID'!$M$6,IF(OR('MAPAS DE RIESGOS INHER Y RESID'!$H$5='MATRIZ DE RIESGOS DE SST'!Q55,Q55&lt;'MAPAS DE RIESGOS INHER Y RESID'!$I$5+1),'MAPAS DE RIESGOS INHER Y RESID'!$M$5,IF(OR('MAPAS DE RIESGOS INHER Y RESID'!$I$4='MATRIZ DE RIESGOS DE SST'!Q55,Q55&lt;'MAPAS DE RIESGOS INHER Y RESID'!$J$4+1),'MAPAS DE RIESGOS INHER Y RESID'!$M$4,'MAPAS DE RIESGOS INHER Y RESID'!$M$3)))</f>
        <v>BAJO</v>
      </c>
      <c r="S55" s="77"/>
      <c r="T55" s="27" t="s">
        <v>422</v>
      </c>
      <c r="U55" s="27"/>
      <c r="V55" s="27" t="s">
        <v>307</v>
      </c>
      <c r="W55" s="87" t="s">
        <v>179</v>
      </c>
      <c r="X55" s="89">
        <f>VLOOKUP(W55,'MAPAS DE RIESGOS INHER Y RESID'!$E$16:$F$18,2,FALSE)</f>
        <v>0.9</v>
      </c>
      <c r="Y55" s="90">
        <f>Q55-(X55*Q55)</f>
        <v>0.79999999999999982</v>
      </c>
      <c r="Z55" s="87" t="str">
        <f>IF(OR('MAPAS DE RIESGOS INHER Y RESID'!$G$18='MATRIZ DE RIESGOS DE SST'!Y55,Y55&lt;'MAPAS DE RIESGOS INHER Y RESID'!$G$16+1),'MAPAS DE RIESGOS INHER Y RESID'!$M$19,IF(OR('MAPAS DE RIESGOS INHER Y RESID'!$H$17='MATRIZ DE RIESGOS DE SST'!Y55,Y55&lt;'MAPAS DE RIESGOS INHER Y RESID'!$I$18+1),'MAPAS DE RIESGOS INHER Y RESID'!$M$18,IF(OR('MAPAS DE RIESGOS INHER Y RESID'!$I$17='MATRIZ DE RIESGOS DE SST'!Y55,Y55&lt;'MAPAS DE RIESGOS INHER Y RESID'!$J$17+1),'MAPAS DE RIESGOS INHER Y RESID'!$M$17,'MAPAS DE RIESGOS INHER Y RESID'!$M$16)))</f>
        <v>BAJO</v>
      </c>
      <c r="AA55" s="77" t="str">
        <f>VLOOKUP('MATRIZ DE RIESGOS DE SST'!Z55,'TABLA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7" ht="214.5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07" t="s">
        <v>453</v>
      </c>
      <c r="K56" s="106" t="s">
        <v>351</v>
      </c>
      <c r="L56" s="80" t="s">
        <v>452</v>
      </c>
      <c r="M56" s="87" t="s">
        <v>184</v>
      </c>
      <c r="N56" s="115">
        <f>VLOOKUP('MATRIZ DE RIESGOS DE SST'!M56,'MAPAS DE RIESGOS INHER Y RESID'!$E$3:$F$7,2,FALSE)</f>
        <v>2</v>
      </c>
      <c r="O56" s="87" t="s">
        <v>187</v>
      </c>
      <c r="P56" s="88">
        <f>VLOOKUP('MATRIZ DE RIESGOS DE SST'!O56,'MAPAS DE RIESGOS INHER Y RESID'!$O$3:$P$7,2,FALSE)</f>
        <v>4</v>
      </c>
      <c r="Q56" s="88">
        <f t="shared" ref="Q56:Q61" si="11">+N56*P56</f>
        <v>8</v>
      </c>
      <c r="R56" s="87" t="str">
        <f>IF(OR('MAPAS DE RIESGOS INHER Y RESID'!$G$7='MATRIZ DE RIESGOS DE SST'!Q56,Q56&lt;'MAPAS DE RIESGOS INHER Y RESID'!$G$3+1),'MAPAS DE RIESGOS INHER Y RESID'!$M$6,IF(OR('MAPAS DE RIESGOS INHER Y RESID'!$H$5='MATRIZ DE RIESGOS DE SST'!Q56,Q56&lt;'MAPAS DE RIESGOS INHER Y RESID'!$I$5+1),'MAPAS DE RIESGOS INHER Y RESID'!$M$5,IF(OR('MAPAS DE RIESGOS INHER Y RESID'!$I$4='MATRIZ DE RIESGOS DE SST'!Q56,Q56&lt;'MAPAS DE RIESGOS INHER Y RESID'!$J$4+1),'MAPAS DE RIESGOS INHER Y RESID'!$M$4,'MAPAS DE RIESGOS INHER Y RESID'!$M$3)))</f>
        <v>BAJO</v>
      </c>
      <c r="S56" s="77"/>
      <c r="T56" s="77"/>
      <c r="U56" s="105" t="s">
        <v>308</v>
      </c>
      <c r="V56" s="77"/>
      <c r="W56" s="87" t="s">
        <v>178</v>
      </c>
      <c r="X56" s="89">
        <f>VLOOKUP(W56,'MAPAS DE RIESGOS INHER Y RESID'!$E$16:$F$18,2,FALSE)</f>
        <v>0.4</v>
      </c>
      <c r="Y56" s="90">
        <f t="shared" ref="Y56:Y61" si="12">Q56-(Q56*X56)</f>
        <v>4.8</v>
      </c>
      <c r="Z56" s="87" t="str">
        <f>IF(OR('MAPAS DE RIESGOS INHER Y RESID'!$G$18='MATRIZ DE RIESGOS DE SST'!Y56,Y56&lt;'MAPAS DE RIESGOS INHER Y RESID'!$G$16+1),'MAPAS DE RIESGOS INHER Y RESID'!$M$19,IF(OR('MAPAS DE RIESGOS INHER Y RESID'!$H$17='MATRIZ DE RIESGOS DE SST'!Y56,Y56&lt;'MAPAS DE RIESGOS INHER Y RESID'!$I$18+1),'MAPAS DE RIESGOS INHER Y RESID'!$M$18,IF(OR('MAPAS DE RIESGOS INHER Y RESID'!$I$17='MATRIZ DE RIESGOS DE SST'!Y56,Y56&lt;'MAPAS DE RIESGOS INHER Y RESID'!$J$17+1),'MAPAS DE RIESGOS INHER Y RESID'!$M$17,'MAPAS DE RIESGOS INHER Y RESID'!$M$16)))</f>
        <v>BAJO</v>
      </c>
      <c r="AA56" s="77" t="str">
        <f>VLOOKUP('MATRIZ DE RIESGOS DE SST'!Z56,'TABLA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7" ht="123" customHeight="1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07" t="s">
        <v>19</v>
      </c>
      <c r="K57" s="79" t="s">
        <v>448</v>
      </c>
      <c r="L57" s="80" t="s">
        <v>447</v>
      </c>
      <c r="M57" s="87" t="s">
        <v>178</v>
      </c>
      <c r="N57" s="115">
        <f>VLOOKUP('MATRIZ DE RIESGOS DE SST'!M57,'MAPAS DE RIESGOS INHER Y RESID'!$E$3:$F$7,2,FALSE)</f>
        <v>3</v>
      </c>
      <c r="O57" s="87" t="s">
        <v>189</v>
      </c>
      <c r="P57" s="88">
        <f>VLOOKUP('MATRIZ DE RIESGOS DE SST'!O57,'MAPAS DE RIESGOS INHER Y RESID'!$O$3:$P$7,2,FALSE)</f>
        <v>256</v>
      </c>
      <c r="Q57" s="88">
        <f t="shared" si="11"/>
        <v>768</v>
      </c>
      <c r="R57" s="87" t="str">
        <f>IF(OR('MAPAS DE RIESGOS INHER Y RESID'!$G$7='MATRIZ DE RIESGOS DE SST'!Q57,Q57&lt;'MAPAS DE RIESGOS INHER Y RESID'!$G$3+1),'MAPAS DE RIESGOS INHER Y RESID'!$M$6,IF(OR('MAPAS DE RIESGOS INHER Y RESID'!$H$5='MATRIZ DE RIESGOS DE SST'!Q57,Q57&lt;'MAPAS DE RIESGOS INHER Y RESID'!$I$5+1),'MAPAS DE RIESGOS INHER Y RESID'!$M$5,IF(OR('MAPAS DE RIESGOS INHER Y RESID'!$I$4='MATRIZ DE RIESGOS DE SST'!Q57,Q57&lt;'MAPAS DE RIESGOS INHER Y RESID'!$J$4+1),'MAPAS DE RIESGOS INHER Y RESID'!$M$4,'MAPAS DE RIESGOS INHER Y RESID'!$M$3)))</f>
        <v>ALTO</v>
      </c>
      <c r="S57" s="77"/>
      <c r="T57" s="77"/>
      <c r="U57" s="105" t="s">
        <v>310</v>
      </c>
      <c r="V57" s="105" t="s">
        <v>449</v>
      </c>
      <c r="W57" s="87" t="s">
        <v>179</v>
      </c>
      <c r="X57" s="89">
        <f>VLOOKUP(W57,'MAPAS DE RIESGOS INHER Y RESID'!$E$16:$F$18,2,FALSE)</f>
        <v>0.9</v>
      </c>
      <c r="Y57" s="90">
        <f t="shared" si="12"/>
        <v>76.799999999999955</v>
      </c>
      <c r="Z57" s="87" t="str">
        <f>IF(OR('MAPAS DE RIESGOS INHER Y RESID'!$G$18='MATRIZ DE RIESGOS DE SST'!Y57,Y57&lt;'MAPAS DE RIESGOS INHER Y RESID'!$G$16+1),'MAPAS DE RIESGOS INHER Y RESID'!$M$19,IF(OR('MAPAS DE RIESGOS INHER Y RESID'!$H$17='MATRIZ DE RIESGOS DE SST'!Y57,Y57&lt;'MAPAS DE RIESGOS INHER Y RESID'!$I$18+1),'MAPAS DE RIESGOS INHER Y RESID'!$M$18,IF(OR('MAPAS DE RIESGOS INHER Y RESID'!$I$17='MATRIZ DE RIESGOS DE SST'!Y57,Y57&lt;'MAPAS DE RIESGOS INHER Y RESID'!$J$17+1),'MAPAS DE RIESGOS INHER Y RESID'!$M$17,'MAPAS DE RIESGOS INHER Y RESID'!$M$16)))</f>
        <v>MODERADO</v>
      </c>
      <c r="AA57" s="77" t="str">
        <f>VLOOKUP('MATRIZ DE RIESGOS DE SST'!Z57,'TABLA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8" spans="1:27" ht="95.25" customHeight="1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07" t="s">
        <v>86</v>
      </c>
      <c r="K58" s="106" t="s">
        <v>300</v>
      </c>
      <c r="L58" s="105" t="s">
        <v>464</v>
      </c>
      <c r="M58" s="87" t="s">
        <v>184</v>
      </c>
      <c r="N58" s="115">
        <f>VLOOKUP('MATRIZ DE RIESGOS DE SST'!M58,'MAPAS DE RIESGOS INHER Y RESID'!$E$3:$F$7,2,FALSE)</f>
        <v>2</v>
      </c>
      <c r="O58" s="87" t="s">
        <v>189</v>
      </c>
      <c r="P58" s="88">
        <f>VLOOKUP('MATRIZ DE RIESGOS DE SST'!O58,'MAPAS DE RIESGOS INHER Y RESID'!$O$3:$P$7,2,FALSE)</f>
        <v>256</v>
      </c>
      <c r="Q58" s="88">
        <f>+N58*P58</f>
        <v>512</v>
      </c>
      <c r="R58" s="87" t="str">
        <f>IF(OR('MAPAS DE RIESGOS INHER Y RESID'!$G$7='MATRIZ DE RIESGOS DE SST'!Q58,Q58&lt;'MAPAS DE RIESGOS INHER Y RESID'!$G$3+1),'MAPAS DE RIESGOS INHER Y RESID'!$M$6,IF(OR('MAPAS DE RIESGOS INHER Y RESID'!$H$5='MATRIZ DE RIESGOS DE SST'!Q58,Q58&lt;'MAPAS DE RIESGOS INHER Y RESID'!$I$5+1),'MAPAS DE RIESGOS INHER Y RESID'!$M$5,IF(OR('MAPAS DE RIESGOS INHER Y RESID'!$I$4='MATRIZ DE RIESGOS DE SST'!Q58,Q58&lt;'MAPAS DE RIESGOS INHER Y RESID'!$J$4+1),'MAPAS DE RIESGOS INHER Y RESID'!$M$4,'MAPAS DE RIESGOS INHER Y RESID'!$M$3)))</f>
        <v>ALTO</v>
      </c>
      <c r="S58" s="27" t="s">
        <v>311</v>
      </c>
      <c r="T58" s="27" t="s">
        <v>312</v>
      </c>
      <c r="U58" s="81"/>
      <c r="V58" s="27" t="s">
        <v>313</v>
      </c>
      <c r="W58" s="87" t="s">
        <v>179</v>
      </c>
      <c r="X58" s="89">
        <f>VLOOKUP(W58,'MAPAS DE RIESGOS INHER Y RESID'!$E$16:$F$18,2,FALSE)</f>
        <v>0.9</v>
      </c>
      <c r="Y58" s="90">
        <f>Q58-(Q58*X58)</f>
        <v>51.199999999999989</v>
      </c>
      <c r="Z58" s="87" t="str">
        <f>IF(OR('MAPAS DE RIESGOS INHER Y RESID'!$G$18='MATRIZ DE RIESGOS DE SST'!Y58,Y58&lt;'MAPAS DE RIESGOS INHER Y RESID'!$G$16+1),'MAPAS DE RIESGOS INHER Y RESID'!$M$19,IF(OR('MAPAS DE RIESGOS INHER Y RESID'!$H$17='MATRIZ DE RIESGOS DE SST'!Y58,Y58&lt;'MAPAS DE RIESGOS INHER Y RESID'!$I$18+1),'MAPAS DE RIESGOS INHER Y RESID'!$M$18,IF(OR('MAPAS DE RIESGOS INHER Y RESID'!$I$17='MATRIZ DE RIESGOS DE SST'!Y58,Y58&lt;'MAPAS DE RIESGOS INHER Y RESID'!$J$17+1),'MAPAS DE RIESGOS INHER Y RESID'!$M$17,'MAPAS DE RIESGOS INHER Y RESID'!$M$16)))</f>
        <v>MODERADO</v>
      </c>
      <c r="AA58" s="77" t="str">
        <f>VLOOKUP('MATRIZ DE RIESGOS DE SST'!Z58,'TABLA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7" ht="68.25" customHeight="1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07" t="s">
        <v>345</v>
      </c>
      <c r="K59" s="106" t="s">
        <v>309</v>
      </c>
      <c r="L59" s="105" t="s">
        <v>472</v>
      </c>
      <c r="M59" s="87" t="s">
        <v>184</v>
      </c>
      <c r="N59" s="115">
        <f>VLOOKUP('MATRIZ DE RIESGOS DE SST'!M59,'MAPAS DE RIESGOS INHER Y RESID'!$E$3:$F$7,2,FALSE)</f>
        <v>2</v>
      </c>
      <c r="O59" s="87" t="s">
        <v>188</v>
      </c>
      <c r="P59" s="88">
        <f>VLOOKUP('MATRIZ DE RIESGOS DE SST'!O59,'MAPAS DE RIESGOS INHER Y RESID'!$O$3:$P$7,2,FALSE)</f>
        <v>16</v>
      </c>
      <c r="Q59" s="88">
        <f>+N59*P59</f>
        <v>32</v>
      </c>
      <c r="R59" s="87" t="str">
        <f>IF(OR('MAPAS DE RIESGOS INHER Y RESID'!$G$7='MATRIZ DE RIESGOS DE SST'!Q59,Q59&lt;'MAPAS DE RIESGOS INHER Y RESID'!$G$3+1),'MAPAS DE RIESGOS INHER Y RESID'!$M$6,IF(OR('MAPAS DE RIESGOS INHER Y RESID'!$H$5='MATRIZ DE RIESGOS DE SST'!Q59,Q59&lt;'MAPAS DE RIESGOS INHER Y RESID'!$I$5+1),'MAPAS DE RIESGOS INHER Y RESID'!$M$5,IF(OR('MAPAS DE RIESGOS INHER Y RESID'!$I$4='MATRIZ DE RIESGOS DE SST'!Q59,Q59&lt;'MAPAS DE RIESGOS INHER Y RESID'!$J$4+1),'MAPAS DE RIESGOS INHER Y RESID'!$M$4,'MAPAS DE RIESGOS INHER Y RESID'!$M$3)))</f>
        <v>MODERADO</v>
      </c>
      <c r="S59" s="77"/>
      <c r="T59" s="105" t="s">
        <v>314</v>
      </c>
      <c r="U59" s="105" t="s">
        <v>315</v>
      </c>
      <c r="V59" s="105" t="s">
        <v>316</v>
      </c>
      <c r="W59" s="87" t="s">
        <v>179</v>
      </c>
      <c r="X59" s="89">
        <f>VLOOKUP(W59,'MAPAS DE RIESGOS INHER Y RESID'!$E$16:$F$18,2,FALSE)</f>
        <v>0.9</v>
      </c>
      <c r="Y59" s="90">
        <f>Q59-(Q59*X59)</f>
        <v>3.1999999999999993</v>
      </c>
      <c r="Z59" s="87" t="str">
        <f>IF(OR('MAPAS DE RIESGOS INHER Y RESID'!$G$18='MATRIZ DE RIESGOS DE SST'!Y59,Y59&lt;'MAPAS DE RIESGOS INHER Y RESID'!$G$16+1),'MAPAS DE RIESGOS INHER Y RESID'!$M$19,IF(OR('MAPAS DE RIESGOS INHER Y RESID'!$H$17='MATRIZ DE RIESGOS DE SST'!Y59,Y59&lt;'MAPAS DE RIESGOS INHER Y RESID'!$I$18+1),'MAPAS DE RIESGOS INHER Y RESID'!$M$18,IF(OR('MAPAS DE RIESGOS INHER Y RESID'!$I$17='MATRIZ DE RIESGOS DE SST'!Y59,Y59&lt;'MAPAS DE RIESGOS INHER Y RESID'!$J$17+1),'MAPAS DE RIESGOS INHER Y RESID'!$M$17,'MAPAS DE RIESGOS INHER Y RESID'!$M$16)))</f>
        <v>BAJO</v>
      </c>
      <c r="AA59" s="77" t="str">
        <f>VLOOKUP('MATRIZ DE RIESGOS DE SST'!Z59,'TABLA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7" ht="195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07" t="s">
        <v>70</v>
      </c>
      <c r="K60" s="106" t="s">
        <v>71</v>
      </c>
      <c r="L60" s="105" t="s">
        <v>459</v>
      </c>
      <c r="M60" s="87" t="s">
        <v>184</v>
      </c>
      <c r="N60" s="115">
        <f>VLOOKUP('MATRIZ DE RIESGOS DE SST'!M60,'MAPAS DE RIESGOS INHER Y RESID'!$E$3:$F$7,2,FALSE)</f>
        <v>2</v>
      </c>
      <c r="O60" s="87" t="s">
        <v>187</v>
      </c>
      <c r="P60" s="88">
        <f>VLOOKUP('MATRIZ DE RIESGOS DE SST'!O60,'MAPAS DE RIESGOS INHER Y RESID'!$O$3:$P$7,2,FALSE)</f>
        <v>4</v>
      </c>
      <c r="Q60" s="88">
        <f t="shared" si="11"/>
        <v>8</v>
      </c>
      <c r="R60" s="87" t="str">
        <f>IF(OR('MAPAS DE RIESGOS INHER Y RESID'!$G$7='MATRIZ DE RIESGOS DE SST'!Q60,Q60&lt;'MAPAS DE RIESGOS INHER Y RESID'!$G$3+1),'MAPAS DE RIESGOS INHER Y RESID'!$M$6,IF(OR('MAPAS DE RIESGOS INHER Y RESID'!$H$5='MATRIZ DE RIESGOS DE SST'!Q60,Q60&lt;'MAPAS DE RIESGOS INHER Y RESID'!$I$5+1),'MAPAS DE RIESGOS INHER Y RESID'!$M$5,IF(OR('MAPAS DE RIESGOS INHER Y RESID'!$I$4='MATRIZ DE RIESGOS DE SST'!Q60,Q60&lt;'MAPAS DE RIESGOS INHER Y RESID'!$J$4+1),'MAPAS DE RIESGOS INHER Y RESID'!$M$4,'MAPAS DE RIESGOS INHER Y RESID'!$M$3)))</f>
        <v>BAJO</v>
      </c>
      <c r="S60" s="77"/>
      <c r="T60" s="77"/>
      <c r="U60" s="105" t="s">
        <v>317</v>
      </c>
      <c r="V60" s="105" t="s">
        <v>318</v>
      </c>
      <c r="W60" s="87" t="s">
        <v>179</v>
      </c>
      <c r="X60" s="89">
        <f>VLOOKUP(W60,'MAPAS DE RIESGOS INHER Y RESID'!$E$16:$F$18,2,FALSE)</f>
        <v>0.9</v>
      </c>
      <c r="Y60" s="90">
        <f t="shared" si="12"/>
        <v>0.79999999999999982</v>
      </c>
      <c r="Z60" s="87" t="str">
        <f>IF(OR('MAPAS DE RIESGOS INHER Y RESID'!$G$18='MATRIZ DE RIESGOS DE SST'!Y60,Y60&lt;'MAPAS DE RIESGOS INHER Y RESID'!$G$16+1),'MAPAS DE RIESGOS INHER Y RESID'!$M$19,IF(OR('MAPAS DE RIESGOS INHER Y RESID'!$H$17='MATRIZ DE RIESGOS DE SST'!Y60,Y60&lt;'MAPAS DE RIESGOS INHER Y RESID'!$I$18+1),'MAPAS DE RIESGOS INHER Y RESID'!$M$18,IF(OR('MAPAS DE RIESGOS INHER Y RESID'!$I$17='MATRIZ DE RIESGOS DE SST'!Y60,Y60&lt;'MAPAS DE RIESGOS INHER Y RESID'!$J$17+1),'MAPAS DE RIESGOS INHER Y RESID'!$M$17,'MAPAS DE RIESGOS INHER Y RESID'!$M$16)))</f>
        <v>BAJO</v>
      </c>
      <c r="AA60" s="77" t="str">
        <f>VLOOKUP('MATRIZ DE RIESGOS DE SST'!Z60,'TABLA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7" ht="90" customHeight="1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07" t="s">
        <v>52</v>
      </c>
      <c r="K61" s="106" t="s">
        <v>299</v>
      </c>
      <c r="L61" s="105" t="s">
        <v>455</v>
      </c>
      <c r="M61" s="87" t="s">
        <v>184</v>
      </c>
      <c r="N61" s="115">
        <f>VLOOKUP('MATRIZ DE RIESGOS DE SST'!M61,'MAPAS DE RIESGOS INHER Y RESID'!$E$3:$F$7,2,FALSE)</f>
        <v>2</v>
      </c>
      <c r="O61" s="87" t="s">
        <v>187</v>
      </c>
      <c r="P61" s="88">
        <f>VLOOKUP('MATRIZ DE RIESGOS DE SST'!O61,'MAPAS DE RIESGOS INHER Y RESID'!$O$3:$P$7,2,FALSE)</f>
        <v>4</v>
      </c>
      <c r="Q61" s="88">
        <f t="shared" si="11"/>
        <v>8</v>
      </c>
      <c r="R61" s="87" t="str">
        <f>IF(OR('MAPAS DE RIESGOS INHER Y RESID'!$G$7='MATRIZ DE RIESGOS DE SST'!Q61,Q61&lt;'MAPAS DE RIESGOS INHER Y RESID'!$G$3+1),'MAPAS DE RIESGOS INHER Y RESID'!$M$6,IF(OR('MAPAS DE RIESGOS INHER Y RESID'!$H$5='MATRIZ DE RIESGOS DE SST'!Q61,Q61&lt;'MAPAS DE RIESGOS INHER Y RESID'!$I$5+1),'MAPAS DE RIESGOS INHER Y RESID'!$M$5,IF(OR('MAPAS DE RIESGOS INHER Y RESID'!$I$4='MATRIZ DE RIESGOS DE SST'!Q61,Q61&lt;'MAPAS DE RIESGOS INHER Y RESID'!$J$4+1),'MAPAS DE RIESGOS INHER Y RESID'!$M$4,'MAPAS DE RIESGOS INHER Y RESID'!$M$3)))</f>
        <v>BAJO</v>
      </c>
      <c r="S61" s="77"/>
      <c r="T61" s="27" t="s">
        <v>306</v>
      </c>
      <c r="U61" s="27"/>
      <c r="V61" s="27" t="s">
        <v>307</v>
      </c>
      <c r="W61" s="87" t="s">
        <v>179</v>
      </c>
      <c r="X61" s="89">
        <f>VLOOKUP(W61,'MAPAS DE RIESGOS INHER Y RESID'!$E$16:$F$18,2,FALSE)</f>
        <v>0.9</v>
      </c>
      <c r="Y61" s="90">
        <f t="shared" si="12"/>
        <v>0.79999999999999982</v>
      </c>
      <c r="Z61" s="87" t="str">
        <f>IF(OR('MAPAS DE RIESGOS INHER Y RESID'!$G$18='MATRIZ DE RIESGOS DE SST'!Y61,Y61&lt;'MAPAS DE RIESGOS INHER Y RESID'!$G$16+1),'MAPAS DE RIESGOS INHER Y RESID'!$M$19,IF(OR('MAPAS DE RIESGOS INHER Y RESID'!$H$17='MATRIZ DE RIESGOS DE SST'!Y61,Y61&lt;'MAPAS DE RIESGOS INHER Y RESID'!$I$18+1),'MAPAS DE RIESGOS INHER Y RESID'!$M$18,IF(OR('MAPAS DE RIESGOS INHER Y RESID'!$I$17='MATRIZ DE RIESGOS DE SST'!Y61,Y61&lt;'MAPAS DE RIESGOS INHER Y RESID'!$J$17+1),'MAPAS DE RIESGOS INHER Y RESID'!$M$17,'MAPAS DE RIESGOS INHER Y RESID'!$M$16)))</f>
        <v>BAJO</v>
      </c>
      <c r="AA61" s="77" t="str">
        <f>VLOOKUP('MATRIZ DE RIESGOS DE SST'!Z61,'TABLA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7" ht="15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07" t="s">
        <v>454</v>
      </c>
      <c r="K62" s="106" t="s">
        <v>352</v>
      </c>
      <c r="L62" s="80" t="s">
        <v>452</v>
      </c>
      <c r="M62" s="87" t="s">
        <v>184</v>
      </c>
      <c r="N62" s="115">
        <f>VLOOKUP('MATRIZ DE RIESGOS DE SST'!M62,'MAPAS DE RIESGOS INHER Y RESID'!$E$3:$F$7,2,FALSE)</f>
        <v>2</v>
      </c>
      <c r="O62" s="87" t="s">
        <v>187</v>
      </c>
      <c r="P62" s="88">
        <f>VLOOKUP('MATRIZ DE RIESGOS DE SST'!O62,'MAPAS DE RIESGOS INHER Y RESID'!$O$3:$P$7,2,FALSE)</f>
        <v>4</v>
      </c>
      <c r="Q62" s="88">
        <f t="shared" ref="Q62:Q67" si="13">+N62*P62</f>
        <v>8</v>
      </c>
      <c r="R62" s="87" t="str">
        <f>IF(OR('MAPAS DE RIESGOS INHER Y RESID'!$G$7='MATRIZ DE RIESGOS DE SST'!Q62,Q62&lt;'MAPAS DE RIESGOS INHER Y RESID'!$G$3+1),'MAPAS DE RIESGOS INHER Y RESID'!$M$6,IF(OR('MAPAS DE RIESGOS INHER Y RESID'!$H$5='MATRIZ DE RIESGOS DE SST'!Q62,Q62&lt;'MAPAS DE RIESGOS INHER Y RESID'!$I$5+1),'MAPAS DE RIESGOS INHER Y RESID'!$M$5,IF(OR('MAPAS DE RIESGOS INHER Y RESID'!$I$4='MATRIZ DE RIESGOS DE SST'!Q62,Q62&lt;'MAPAS DE RIESGOS INHER Y RESID'!$J$4+1),'MAPAS DE RIESGOS INHER Y RESID'!$M$4,'MAPAS DE RIESGOS INHER Y RESID'!$M$3)))</f>
        <v>BAJO</v>
      </c>
      <c r="S62" s="77"/>
      <c r="T62" s="77"/>
      <c r="U62" s="105" t="s">
        <v>319</v>
      </c>
      <c r="V62" s="77"/>
      <c r="W62" s="87" t="s">
        <v>178</v>
      </c>
      <c r="X62" s="89">
        <f>VLOOKUP(W62,'MAPAS DE RIESGOS INHER Y RESID'!$E$16:$F$18,2,FALSE)</f>
        <v>0.4</v>
      </c>
      <c r="Y62" s="90">
        <f t="shared" ref="Y62:Y67" si="14">Q62-(Q62*X62)</f>
        <v>4.8</v>
      </c>
      <c r="Z62" s="87" t="str">
        <f>IF(OR('MAPAS DE RIESGOS INHER Y RESID'!$G$18='MATRIZ DE RIESGOS DE SST'!Y62,Y62&lt;'MAPAS DE RIESGOS INHER Y RESID'!$G$16+1),'MAPAS DE RIESGOS INHER Y RESID'!$M$19,IF(OR('MAPAS DE RIESGOS INHER Y RESID'!$H$17='MATRIZ DE RIESGOS DE SST'!Y62,Y62&lt;'MAPAS DE RIESGOS INHER Y RESID'!$I$18+1),'MAPAS DE RIESGOS INHER Y RESID'!$M$18,IF(OR('MAPAS DE RIESGOS INHER Y RESID'!$I$17='MATRIZ DE RIESGOS DE SST'!Y62,Y62&lt;'MAPAS DE RIESGOS INHER Y RESID'!$J$17+1),'MAPAS DE RIESGOS INHER Y RESID'!$M$17,'MAPAS DE RIESGOS INHER Y RESID'!$M$16)))</f>
        <v>BAJO</v>
      </c>
      <c r="AA62" s="77" t="str">
        <f>VLOOKUP('MATRIZ DE RIESGOS DE SST'!Z62,'TABLA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7" ht="175.5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07" t="s">
        <v>30</v>
      </c>
      <c r="K63" s="106" t="s">
        <v>322</v>
      </c>
      <c r="L63" s="80" t="s">
        <v>450</v>
      </c>
      <c r="M63" s="87" t="s">
        <v>184</v>
      </c>
      <c r="N63" s="115">
        <f>VLOOKUP('MATRIZ DE RIESGOS DE SST'!M63,'MAPAS DE RIESGOS INHER Y RESID'!$E$3:$F$7,2,FALSE)</f>
        <v>2</v>
      </c>
      <c r="O63" s="87" t="s">
        <v>188</v>
      </c>
      <c r="P63" s="88">
        <f>VLOOKUP('MATRIZ DE RIESGOS DE SST'!O63,'MAPAS DE RIESGOS INHER Y RESID'!$O$3:$P$7,2,FALSE)</f>
        <v>16</v>
      </c>
      <c r="Q63" s="88">
        <f t="shared" si="13"/>
        <v>32</v>
      </c>
      <c r="R63" s="87" t="str">
        <f>IF(OR('MAPAS DE RIESGOS INHER Y RESID'!$G$7='MATRIZ DE RIESGOS DE SST'!Q63,Q63&lt;'MAPAS DE RIESGOS INHER Y RESID'!$G$3+1),'MAPAS DE RIESGOS INHER Y RESID'!$M$6,IF(OR('MAPAS DE RIESGOS INHER Y RESID'!$H$5='MATRIZ DE RIESGOS DE SST'!Q63,Q63&lt;'MAPAS DE RIESGOS INHER Y RESID'!$I$5+1),'MAPAS DE RIESGOS INHER Y RESID'!$M$5,IF(OR('MAPAS DE RIESGOS INHER Y RESID'!$I$4='MATRIZ DE RIESGOS DE SST'!Q63,Q63&lt;'MAPAS DE RIESGOS INHER Y RESID'!$J$4+1),'MAPAS DE RIESGOS INHER Y RESID'!$M$4,'MAPAS DE RIESGOS INHER Y RESID'!$M$3)))</f>
        <v>MODERADO</v>
      </c>
      <c r="S63" s="27" t="s">
        <v>320</v>
      </c>
      <c r="T63" s="81"/>
      <c r="U63" s="81" t="s">
        <v>317</v>
      </c>
      <c r="V63" s="27" t="s">
        <v>321</v>
      </c>
      <c r="W63" s="87" t="s">
        <v>179</v>
      </c>
      <c r="X63" s="89">
        <f>VLOOKUP(W63,'MAPAS DE RIESGOS INHER Y RESID'!$E$16:$F$18,2,FALSE)</f>
        <v>0.9</v>
      </c>
      <c r="Y63" s="90">
        <f t="shared" si="14"/>
        <v>3.1999999999999993</v>
      </c>
      <c r="Z63" s="87" t="str">
        <f>IF(OR('MAPAS DE RIESGOS INHER Y RESID'!$G$18='MATRIZ DE RIESGOS DE SST'!Y63,Y63&lt;'MAPAS DE RIESGOS INHER Y RESID'!$G$16+1),'MAPAS DE RIESGOS INHER Y RESID'!$M$19,IF(OR('MAPAS DE RIESGOS INHER Y RESID'!$H$17='MATRIZ DE RIESGOS DE SST'!Y63,Y63&lt;'MAPAS DE RIESGOS INHER Y RESID'!$I$18+1),'MAPAS DE RIESGOS INHER Y RESID'!$M$18,IF(OR('MAPAS DE RIESGOS INHER Y RESID'!$I$17='MATRIZ DE RIESGOS DE SST'!Y63,Y63&lt;'MAPAS DE RIESGOS INHER Y RESID'!$J$17+1),'MAPAS DE RIESGOS INHER Y RESID'!$M$17,'MAPAS DE RIESGOS INHER Y RESID'!$M$16)))</f>
        <v>BAJO</v>
      </c>
      <c r="AA63" s="77" t="str">
        <f>VLOOKUP('MATRIZ DE RIESGOS DE SST'!Z63,'TABLA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7" ht="175.5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07" t="s">
        <v>32</v>
      </c>
      <c r="K64" s="106" t="s">
        <v>322</v>
      </c>
      <c r="L64" s="80" t="s">
        <v>450</v>
      </c>
      <c r="M64" s="87" t="s">
        <v>184</v>
      </c>
      <c r="N64" s="115">
        <f>VLOOKUP('MATRIZ DE RIESGOS DE SST'!M64,'MAPAS DE RIESGOS INHER Y RESID'!$E$3:$F$7,2,FALSE)</f>
        <v>2</v>
      </c>
      <c r="O64" s="87" t="s">
        <v>188</v>
      </c>
      <c r="P64" s="88">
        <f>VLOOKUP('MATRIZ DE RIESGOS DE SST'!O64,'MAPAS DE RIESGOS INHER Y RESID'!$O$3:$P$7,2,FALSE)</f>
        <v>16</v>
      </c>
      <c r="Q64" s="88">
        <f t="shared" si="13"/>
        <v>32</v>
      </c>
      <c r="R64" s="87" t="str">
        <f>IF(OR('MAPAS DE RIESGOS INHER Y RESID'!$G$7='MATRIZ DE RIESGOS DE SST'!Q64,Q64&lt;'MAPAS DE RIESGOS INHER Y RESID'!$G$3+1),'MAPAS DE RIESGOS INHER Y RESID'!$M$6,IF(OR('MAPAS DE RIESGOS INHER Y RESID'!$H$5='MATRIZ DE RIESGOS DE SST'!Q64,Q64&lt;'MAPAS DE RIESGOS INHER Y RESID'!$I$5+1),'MAPAS DE RIESGOS INHER Y RESID'!$M$5,IF(OR('MAPAS DE RIESGOS INHER Y RESID'!$I$4='MATRIZ DE RIESGOS DE SST'!Q64,Q64&lt;'MAPAS DE RIESGOS INHER Y RESID'!$J$4+1),'MAPAS DE RIESGOS INHER Y RESID'!$M$4,'MAPAS DE RIESGOS INHER Y RESID'!$M$3)))</f>
        <v>MODERADO</v>
      </c>
      <c r="S64" s="77"/>
      <c r="T64" s="77"/>
      <c r="U64" s="81" t="s">
        <v>317</v>
      </c>
      <c r="V64" s="27" t="s">
        <v>321</v>
      </c>
      <c r="W64" s="87" t="s">
        <v>179</v>
      </c>
      <c r="X64" s="89">
        <f>VLOOKUP(W64,'MAPAS DE RIESGOS INHER Y RESID'!$E$16:$F$18,2,FALSE)</f>
        <v>0.9</v>
      </c>
      <c r="Y64" s="90">
        <f t="shared" si="14"/>
        <v>3.1999999999999993</v>
      </c>
      <c r="Z64" s="87" t="str">
        <f>IF(OR('MAPAS DE RIESGOS INHER Y RESID'!$G$18='MATRIZ DE RIESGOS DE SST'!Y64,Y64&lt;'MAPAS DE RIESGOS INHER Y RESID'!$G$16+1),'MAPAS DE RIESGOS INHER Y RESID'!$M$19,IF(OR('MAPAS DE RIESGOS INHER Y RESID'!$H$17='MATRIZ DE RIESGOS DE SST'!Y64,Y64&lt;'MAPAS DE RIESGOS INHER Y RESID'!$I$18+1),'MAPAS DE RIESGOS INHER Y RESID'!$M$18,IF(OR('MAPAS DE RIESGOS INHER Y RESID'!$I$17='MATRIZ DE RIESGOS DE SST'!Y64,Y64&lt;'MAPAS DE RIESGOS INHER Y RESID'!$J$17+1),'MAPAS DE RIESGOS INHER Y RESID'!$M$17,'MAPAS DE RIESGOS INHER Y RESID'!$M$16)))</f>
        <v>BAJO</v>
      </c>
      <c r="AA64" s="77" t="str">
        <f>VLOOKUP('MATRIZ DE RIESGOS DE SST'!Z64,'TABLA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7" ht="153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07" t="s">
        <v>297</v>
      </c>
      <c r="K65" s="106" t="s">
        <v>323</v>
      </c>
      <c r="L65" s="80" t="s">
        <v>469</v>
      </c>
      <c r="M65" s="87" t="s">
        <v>178</v>
      </c>
      <c r="N65" s="115">
        <f>VLOOKUP('MATRIZ DE RIESGOS DE SST'!M65,'MAPAS DE RIESGOS INHER Y RESID'!$E$3:$F$7,2,FALSE)</f>
        <v>3</v>
      </c>
      <c r="O65" s="87" t="s">
        <v>188</v>
      </c>
      <c r="P65" s="88">
        <f>VLOOKUP('MATRIZ DE RIESGOS DE SST'!O65,'MAPAS DE RIESGOS INHER Y RESID'!$O$3:$P$7,2,FALSE)</f>
        <v>16</v>
      </c>
      <c r="Q65" s="88">
        <f t="shared" si="13"/>
        <v>48</v>
      </c>
      <c r="R65" s="87" t="str">
        <f>IF(OR('MAPAS DE RIESGOS INHER Y RESID'!$G$7='MATRIZ DE RIESGOS DE SST'!Q65,Q65&lt;'MAPAS DE RIESGOS INHER Y RESID'!$G$3+1),'MAPAS DE RIESGOS INHER Y RESID'!$M$6,IF(OR('MAPAS DE RIESGOS INHER Y RESID'!$H$5='MATRIZ DE RIESGOS DE SST'!Q65,Q65&lt;'MAPAS DE RIESGOS INHER Y RESID'!$I$5+1),'MAPAS DE RIESGOS INHER Y RESID'!$M$5,IF(OR('MAPAS DE RIESGOS INHER Y RESID'!$I$4='MATRIZ DE RIESGOS DE SST'!Q65,Q65&lt;'MAPAS DE RIESGOS INHER Y RESID'!$J$4+1),'MAPAS DE RIESGOS INHER Y RESID'!$M$4,'MAPAS DE RIESGOS INHER Y RESID'!$M$3)))</f>
        <v>MODERADO</v>
      </c>
      <c r="S65" s="77"/>
      <c r="T65" s="77"/>
      <c r="U65" s="105" t="s">
        <v>421</v>
      </c>
      <c r="V65" s="105" t="s">
        <v>305</v>
      </c>
      <c r="W65" s="87" t="s">
        <v>178</v>
      </c>
      <c r="X65" s="89">
        <f>VLOOKUP(W65,'MAPAS DE RIESGOS INHER Y RESID'!$E$16:$F$18,2,FALSE)</f>
        <v>0.4</v>
      </c>
      <c r="Y65" s="90">
        <f t="shared" si="14"/>
        <v>28.799999999999997</v>
      </c>
      <c r="Z65" s="87" t="str">
        <f>IF(OR('MAPAS DE RIESGOS INHER Y RESID'!$G$18='MATRIZ DE RIESGOS DE SST'!Y65,Y65&lt;'MAPAS DE RIESGOS INHER Y RESID'!$G$16+1),'MAPAS DE RIESGOS INHER Y RESID'!$M$19,IF(OR('MAPAS DE RIESGOS INHER Y RESID'!$H$17='MATRIZ DE RIESGOS DE SST'!Y65,Y65&lt;'MAPAS DE RIESGOS INHER Y RESID'!$I$18+1),'MAPAS DE RIESGOS INHER Y RESID'!$M$18,IF(OR('MAPAS DE RIESGOS INHER Y RESID'!$I$17='MATRIZ DE RIESGOS DE SST'!Y65,Y65&lt;'MAPAS DE RIESGOS INHER Y RESID'!$J$17+1),'MAPAS DE RIESGOS INHER Y RESID'!$M$17,'MAPAS DE RIESGOS INHER Y RESID'!$M$16)))</f>
        <v>MODERADO</v>
      </c>
      <c r="AA65" s="77" t="str">
        <f>VLOOKUP('MATRIZ DE RIESGOS DE SST'!Z65,'TABLA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6" spans="1:27" ht="15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07" t="s">
        <v>119</v>
      </c>
      <c r="K66" s="106" t="s">
        <v>324</v>
      </c>
      <c r="L66" s="105" t="s">
        <v>121</v>
      </c>
      <c r="M66" s="87" t="s">
        <v>185</v>
      </c>
      <c r="N66" s="115">
        <f>VLOOKUP('[8]MATRIZ DE RIESGOS DE SST'!L57,'[8]MAPAS DE RIESGOS INHER Y RESID'!$E$3:$F$7,2,FALSE)</f>
        <v>2</v>
      </c>
      <c r="O66" s="87" t="s">
        <v>187</v>
      </c>
      <c r="P66" s="88">
        <f>VLOOKUP('[8]MATRIZ DE RIESGOS DE SST'!N57,'[8]MAPAS DE RIESGOS INHER Y RESID'!$O$3:$P$7,2,FALSE)</f>
        <v>4</v>
      </c>
      <c r="Q66" s="88">
        <f t="shared" si="13"/>
        <v>8</v>
      </c>
      <c r="R66" s="87" t="str">
        <f>IF(OR('MAPAS DE RIESGOS INHER Y RESID'!$G$7='MATRIZ DE RIESGOS DE SST'!Q66,Q66&lt;'MAPAS DE RIESGOS INHER Y RESID'!$G$3+1),'MAPAS DE RIESGOS INHER Y RESID'!$M$6,IF(OR('MAPAS DE RIESGOS INHER Y RESID'!$H$5='MATRIZ DE RIESGOS DE SST'!Q66,Q66&lt;'MAPAS DE RIESGOS INHER Y RESID'!$I$5+1),'MAPAS DE RIESGOS INHER Y RESID'!$M$5,IF(OR('MAPAS DE RIESGOS INHER Y RESID'!$I$4='MATRIZ DE RIESGOS DE SST'!Q66,Q66&lt;'MAPAS DE RIESGOS INHER Y RESID'!$J$4+1),'MAPAS DE RIESGOS INHER Y RESID'!$M$4,'MAPAS DE RIESGOS INHER Y RESID'!$M$3)))</f>
        <v>BAJO</v>
      </c>
      <c r="S66" s="81"/>
      <c r="T66" s="27" t="s">
        <v>325</v>
      </c>
      <c r="U66" s="105" t="s">
        <v>421</v>
      </c>
      <c r="V66" s="81"/>
      <c r="W66" s="87" t="s">
        <v>178</v>
      </c>
      <c r="X66" s="89">
        <f>VLOOKUP(W66,'[8]MAPAS DE RIESGOS INHER Y RESID'!$E$16:$F$18,2,FALSE)</f>
        <v>0.4</v>
      </c>
      <c r="Y66" s="90">
        <f t="shared" si="14"/>
        <v>4.8</v>
      </c>
      <c r="Z66" s="87" t="str">
        <f>IF(OR('[8]MAPAS DE RIESGOS INHER Y RESID'!$G$18='[8]MATRIZ DE RIESGOS DE SST'!X57,Y66&lt;'[8]MAPAS DE RIESGOS INHER Y RESID'!$G$16+1),'[8]MAPAS DE RIESGOS INHER Y RESID'!$M$19,IF(OR('[8]MAPAS DE RIESGOS INHER Y RESID'!$H$17='[8]MATRIZ DE RIESGOS DE SST'!X57,Y66&lt;'[8]MAPAS DE RIESGOS INHER Y RESID'!$I$18+1),'[8]MAPAS DE RIESGOS INHER Y RESID'!$M$18,IF(OR('[8]MAPAS DE RIESGOS INHER Y RESID'!$I$17='[8]MATRIZ DE RIESGOS DE SST'!X57,Y66&lt;'[8]MAPAS DE RIESGOS INHER Y RESID'!$J$17+1),'[8]MAPAS DE RIESGOS INHER Y RESID'!$M$17,'[8]MAPAS DE RIESGOS INHER Y RESID'!$M$16)))</f>
        <v>BAJO</v>
      </c>
      <c r="AA66" s="77" t="str">
        <f>VLOOKUP('MATRIZ DE RIESGOS DE SST'!Z66,'TABLA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7" ht="156" x14ac:dyDescent="0.25">
      <c r="A67" s="124"/>
      <c r="B67" s="123"/>
      <c r="C67" s="123"/>
      <c r="D67" s="123"/>
      <c r="E67" s="123"/>
      <c r="F67" s="123"/>
      <c r="G67" s="123"/>
      <c r="H67" s="123"/>
      <c r="I67" s="123"/>
      <c r="J67" s="107" t="s">
        <v>88</v>
      </c>
      <c r="K67" s="106" t="s">
        <v>326</v>
      </c>
      <c r="L67" s="80" t="s">
        <v>465</v>
      </c>
      <c r="M67" s="87" t="s">
        <v>184</v>
      </c>
      <c r="N67" s="115">
        <f>VLOOKUP('MATRIZ DE RIESGOS DE SST'!M67,'MAPAS DE RIESGOS INHER Y RESID'!$E$3:$F$7,2,FALSE)</f>
        <v>2</v>
      </c>
      <c r="O67" s="87" t="s">
        <v>188</v>
      </c>
      <c r="P67" s="88">
        <f>VLOOKUP('MATRIZ DE RIESGOS DE SST'!O67,'MAPAS DE RIESGOS INHER Y RESID'!$O$3:$P$7,2,FALSE)</f>
        <v>16</v>
      </c>
      <c r="Q67" s="88">
        <f t="shared" si="13"/>
        <v>32</v>
      </c>
      <c r="R67" s="87" t="str">
        <f>IF(OR('MAPAS DE RIESGOS INHER Y RESID'!$G$7='MATRIZ DE RIESGOS DE SST'!Q67,Q67&lt;'MAPAS DE RIESGOS INHER Y RESID'!$G$3+1),'MAPAS DE RIESGOS INHER Y RESID'!$M$6,IF(OR('MAPAS DE RIESGOS INHER Y RESID'!$H$5='MATRIZ DE RIESGOS DE SST'!Q67,Q67&lt;'MAPAS DE RIESGOS INHER Y RESID'!$I$5+1),'MAPAS DE RIESGOS INHER Y RESID'!$M$5,IF(OR('MAPAS DE RIESGOS INHER Y RESID'!$I$4='MATRIZ DE RIESGOS DE SST'!Q67,Q67&lt;'MAPAS DE RIESGOS INHER Y RESID'!$J$4+1),'MAPAS DE RIESGOS INHER Y RESID'!$M$4,'MAPAS DE RIESGOS INHER Y RESID'!$M$3)))</f>
        <v>MODERADO</v>
      </c>
      <c r="S67" s="81"/>
      <c r="T67" s="105" t="s">
        <v>327</v>
      </c>
      <c r="U67" s="105" t="s">
        <v>328</v>
      </c>
      <c r="V67" s="81"/>
      <c r="W67" s="87" t="s">
        <v>179</v>
      </c>
      <c r="X67" s="89">
        <f>VLOOKUP(W67,'[8]MAPAS DE RIESGOS INHER Y RESID'!$E$16:$F$18,2,FALSE)</f>
        <v>0.9</v>
      </c>
      <c r="Y67" s="90">
        <f t="shared" si="14"/>
        <v>3.1999999999999993</v>
      </c>
      <c r="Z67" s="87" t="str">
        <f>IF(OR('[8]MAPAS DE RIESGOS INHER Y RESID'!$G$18='[8]MATRIZ DE RIESGOS DE SST'!X58,Y67&lt;'[8]MAPAS DE RIESGOS INHER Y RESID'!$G$16+1),'[8]MAPAS DE RIESGOS INHER Y RESID'!$M$19,IF(OR('[8]MAPAS DE RIESGOS INHER Y RESID'!$H$17='[8]MATRIZ DE RIESGOS DE SST'!X58,Y67&lt;'[8]MAPAS DE RIESGOS INHER Y RESID'!$I$18+1),'[8]MAPAS DE RIESGOS INHER Y RESID'!$M$18,IF(OR('[8]MAPAS DE RIESGOS INHER Y RESID'!$I$17='[8]MATRIZ DE RIESGOS DE SST'!X58,Y67&lt;'[8]MAPAS DE RIESGOS INHER Y RESID'!$J$17+1),'[8]MAPAS DE RIESGOS INHER Y RESID'!$M$17,'[8]MAPAS DE RIESGOS INHER Y RESID'!$M$16)))</f>
        <v>BAJO</v>
      </c>
      <c r="AA67" s="77" t="str">
        <f>VLOOKUP('MATRIZ DE RIESGOS DE SST'!Z67,'TABLA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7" ht="409.5" x14ac:dyDescent="0.25">
      <c r="A68" s="122" t="s">
        <v>385</v>
      </c>
      <c r="B68" s="122" t="s">
        <v>329</v>
      </c>
      <c r="C68" s="122" t="s">
        <v>344</v>
      </c>
      <c r="D68" s="122"/>
      <c r="E68" s="122" t="s">
        <v>340</v>
      </c>
      <c r="F68" s="122"/>
      <c r="G68" s="122"/>
      <c r="H68" s="122"/>
      <c r="I68" s="128" t="s">
        <v>434</v>
      </c>
      <c r="J68" s="107" t="s">
        <v>86</v>
      </c>
      <c r="K68" s="106" t="s">
        <v>462</v>
      </c>
      <c r="L68" s="105" t="s">
        <v>463</v>
      </c>
      <c r="M68" s="87" t="s">
        <v>184</v>
      </c>
      <c r="N68" s="115">
        <f>VLOOKUP('MATRIZ DE RIESGOS DE SST'!M68,'MAPAS DE RIESGOS INHER Y RESID'!$E$3:$F$7,2,FALSE)</f>
        <v>2</v>
      </c>
      <c r="O68" s="87" t="s">
        <v>188</v>
      </c>
      <c r="P68" s="88">
        <f>VLOOKUP('MATRIZ DE RIESGOS DE SST'!O68,'MAPAS DE RIESGOS INHER Y RESID'!$O$3:$P$7,2,FALSE)</f>
        <v>16</v>
      </c>
      <c r="Q68" s="88">
        <f>N68*P68</f>
        <v>32</v>
      </c>
      <c r="R68" s="87" t="str">
        <f>IF(OR('MAPAS DE RIESGOS INHER Y RESID'!$G$7='MATRIZ DE RIESGOS DE SST'!Q68,Q68&lt;'MAPAS DE RIESGOS INHER Y RESID'!$G$3+1),'MAPAS DE RIESGOS INHER Y RESID'!$M$6,IF(OR('MAPAS DE RIESGOS INHER Y RESID'!$H$5='MATRIZ DE RIESGOS DE SST'!Q68,Q68&lt;'MAPAS DE RIESGOS INHER Y RESID'!$I$5+1),'MAPAS DE RIESGOS INHER Y RESID'!$M$5,IF(OR('MAPAS DE RIESGOS INHER Y RESID'!$I$4='MATRIZ DE RIESGOS DE SST'!Q68,Q68&lt;'MAPAS DE RIESGOS INHER Y RESID'!$J$4+1),'MAPAS DE RIESGOS INHER Y RESID'!$M$4,'MAPAS DE RIESGOS INHER Y RESID'!$M$3)))</f>
        <v>MODERADO</v>
      </c>
      <c r="S68" s="27" t="s">
        <v>311</v>
      </c>
      <c r="T68" s="27" t="s">
        <v>312</v>
      </c>
      <c r="U68" s="81"/>
      <c r="V68" s="27" t="s">
        <v>331</v>
      </c>
      <c r="W68" s="87" t="s">
        <v>179</v>
      </c>
      <c r="X68" s="89">
        <f>VLOOKUP(W68,'MAPAS DE RIESGOS INHER Y RESID'!$E$16:$F$18,2,FALSE)</f>
        <v>0.9</v>
      </c>
      <c r="Y68" s="90">
        <f>Q68-(X68*Q68)</f>
        <v>3.1999999999999993</v>
      </c>
      <c r="Z68" s="87" t="str">
        <f>IF(OR('MAPAS DE RIESGOS INHER Y RESID'!$G$18='MATRIZ DE RIESGOS DE SST'!Y68,Y68&lt;'MAPAS DE RIESGOS INHER Y RESID'!$G$16+1),'MAPAS DE RIESGOS INHER Y RESID'!$M$19,IF(OR('MAPAS DE RIESGOS INHER Y RESID'!$H$17='MATRIZ DE RIESGOS DE SST'!Y68,Y68&lt;'MAPAS DE RIESGOS INHER Y RESID'!$I$18+1),'MAPAS DE RIESGOS INHER Y RESID'!$M$18,IF(OR('MAPAS DE RIESGOS INHER Y RESID'!$I$17='MATRIZ DE RIESGOS DE SST'!Y68,Y68&lt;'MAPAS DE RIESGOS INHER Y RESID'!$J$17+1),'MAPAS DE RIESGOS INHER Y RESID'!$M$17,'MAPAS DE RIESGOS INHER Y RESID'!$M$16)))</f>
        <v>BAJO</v>
      </c>
      <c r="AA68" s="77" t="str">
        <f>VLOOKUP('MATRIZ DE RIESGOS DE SST'!Z68,'TABLA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7" ht="156" x14ac:dyDescent="0.25">
      <c r="A69" s="123"/>
      <c r="B69" s="123"/>
      <c r="C69" s="123"/>
      <c r="D69" s="123"/>
      <c r="E69" s="123"/>
      <c r="F69" s="123"/>
      <c r="G69" s="123"/>
      <c r="H69" s="123"/>
      <c r="I69" s="129"/>
      <c r="J69" s="107" t="s">
        <v>77</v>
      </c>
      <c r="K69" s="106" t="s">
        <v>338</v>
      </c>
      <c r="L69" s="105" t="s">
        <v>460</v>
      </c>
      <c r="M69" s="87" t="s">
        <v>184</v>
      </c>
      <c r="N69" s="115">
        <f>VLOOKUP('MATRIZ DE RIESGOS DE SST'!M69,'MAPAS DE RIESGOS INHER Y RESID'!$E$3:$F$7,2,FALSE)</f>
        <v>2</v>
      </c>
      <c r="O69" s="87" t="s">
        <v>188</v>
      </c>
      <c r="P69" s="88">
        <f>VLOOKUP('MATRIZ DE RIESGOS DE SST'!O69,'MAPAS DE RIESGOS INHER Y RESID'!$O$3:$P$7,2,FALSE)</f>
        <v>16</v>
      </c>
      <c r="Q69" s="88">
        <f>+N69*P69</f>
        <v>32</v>
      </c>
      <c r="R69" s="87" t="str">
        <f>IF(OR('MAPAS DE RIESGOS INHER Y RESID'!$G$7='MATRIZ DE RIESGOS DE SST'!Q69,Q69&lt;'MAPAS DE RIESGOS INHER Y RESID'!$G$3+1),'MAPAS DE RIESGOS INHER Y RESID'!$M$6,IF(OR('MAPAS DE RIESGOS INHER Y RESID'!$H$5='MATRIZ DE RIESGOS DE SST'!Q69,Q69&lt;'MAPAS DE RIESGOS INHER Y RESID'!$I$5+1),'MAPAS DE RIESGOS INHER Y RESID'!$M$5,IF(OR('MAPAS DE RIESGOS INHER Y RESID'!$I$4='MATRIZ DE RIESGOS DE SST'!Q69,Q69&lt;'MAPAS DE RIESGOS INHER Y RESID'!$J$4+1),'MAPAS DE RIESGOS INHER Y RESID'!$M$4,'MAPAS DE RIESGOS INHER Y RESID'!$M$3)))</f>
        <v>MODERADO</v>
      </c>
      <c r="S69" s="77"/>
      <c r="T69" s="27" t="s">
        <v>332</v>
      </c>
      <c r="U69" s="81"/>
      <c r="V69" s="27" t="s">
        <v>333</v>
      </c>
      <c r="W69" s="87" t="s">
        <v>179</v>
      </c>
      <c r="X69" s="89">
        <f>VLOOKUP(W69,'MAPAS DE RIESGOS INHER Y RESID'!$E$16:$F$18,2,FALSE)</f>
        <v>0.9</v>
      </c>
      <c r="Y69" s="90">
        <f>Q69-(X69*Q69)</f>
        <v>3.1999999999999993</v>
      </c>
      <c r="Z69" s="87" t="str">
        <f>IF(OR('MAPAS DE RIESGOS INHER Y RESID'!$G$18='MATRIZ DE RIESGOS DE SST'!Y69,Y69&lt;'MAPAS DE RIESGOS INHER Y RESID'!$G$16+1),'MAPAS DE RIESGOS INHER Y RESID'!$M$19,IF(OR('MAPAS DE RIESGOS INHER Y RESID'!$H$17='MATRIZ DE RIESGOS DE SST'!Y69,Y69&lt;'MAPAS DE RIESGOS INHER Y RESID'!$I$18+1),'MAPAS DE RIESGOS INHER Y RESID'!$M$18,IF(OR('MAPAS DE RIESGOS INHER Y RESID'!$I$17='MATRIZ DE RIESGOS DE SST'!Y69,Y69&lt;'MAPAS DE RIESGOS INHER Y RESID'!$J$17+1),'MAPAS DE RIESGOS INHER Y RESID'!$M$17,'MAPAS DE RIESGOS INHER Y RESID'!$M$16)))</f>
        <v>BAJO</v>
      </c>
      <c r="AA69" s="77" t="str">
        <f>VLOOKUP('MATRIZ DE RIESGOS DE SST'!Z69,'TABLA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7" ht="175.5" x14ac:dyDescent="0.25">
      <c r="A70" s="123"/>
      <c r="B70" s="123"/>
      <c r="C70" s="123"/>
      <c r="D70" s="123"/>
      <c r="E70" s="123"/>
      <c r="F70" s="123"/>
      <c r="G70" s="123"/>
      <c r="H70" s="123"/>
      <c r="I70" s="129"/>
      <c r="J70" s="107" t="s">
        <v>33</v>
      </c>
      <c r="K70" s="106" t="s">
        <v>34</v>
      </c>
      <c r="L70" s="105" t="s">
        <v>451</v>
      </c>
      <c r="M70" s="87" t="s">
        <v>184</v>
      </c>
      <c r="N70" s="115">
        <f>VLOOKUP('MATRIZ DE RIESGOS DE SST'!M70,'MAPAS DE RIESGOS INHER Y RESID'!$E$3:$F$7,2,FALSE)</f>
        <v>2</v>
      </c>
      <c r="O70" s="87" t="s">
        <v>188</v>
      </c>
      <c r="P70" s="88">
        <f>VLOOKUP('MATRIZ DE RIESGOS DE SST'!O70,'MAPAS DE RIESGOS INHER Y RESID'!$O$3:$P$7,2,FALSE)</f>
        <v>16</v>
      </c>
      <c r="Q70" s="88">
        <f>N70*P70</f>
        <v>32</v>
      </c>
      <c r="R70" s="87" t="str">
        <f>IF(OR('MAPAS DE RIESGOS INHER Y RESID'!$G$7='MATRIZ DE RIESGOS DE SST'!Q70,Q70&lt;'MAPAS DE RIESGOS INHER Y RESID'!$G$3+1),'MAPAS DE RIESGOS INHER Y RESID'!$M$6,IF(OR('MAPAS DE RIESGOS INHER Y RESID'!$H$5='MATRIZ DE RIESGOS DE SST'!Q70,Q70&lt;'MAPAS DE RIESGOS INHER Y RESID'!$I$5+1),'MAPAS DE RIESGOS INHER Y RESID'!$M$5,IF(OR('MAPAS DE RIESGOS INHER Y RESID'!$I$4='MATRIZ DE RIESGOS DE SST'!Q70,Q70&lt;'MAPAS DE RIESGOS INHER Y RESID'!$J$4+1),'MAPAS DE RIESGOS INHER Y RESID'!$M$4,'MAPAS DE RIESGOS INHER Y RESID'!$M$3)))</f>
        <v>MODERADO</v>
      </c>
      <c r="S70" s="77"/>
      <c r="T70" s="27"/>
      <c r="U70" s="27" t="s">
        <v>394</v>
      </c>
      <c r="V70" s="77"/>
      <c r="W70" s="87" t="s">
        <v>178</v>
      </c>
      <c r="X70" s="89">
        <f>VLOOKUP(W70,'MAPAS DE RIESGOS INHER Y RESID'!$E$16:$F$18,2,FALSE)</f>
        <v>0.4</v>
      </c>
      <c r="Y70" s="90">
        <f>Q70-(X70*Q70)</f>
        <v>19.2</v>
      </c>
      <c r="Z70" s="87" t="str">
        <f>IF(OR('MAPAS DE RIESGOS INHER Y RESID'!$G$18='MATRIZ DE RIESGOS DE SST'!Y70,Y70&lt;'MAPAS DE RIESGOS INHER Y RESID'!$G$16+1),'MAPAS DE RIESGOS INHER Y RESID'!$M$19,IF(OR('MAPAS DE RIESGOS INHER Y RESID'!$H$17='MATRIZ DE RIESGOS DE SST'!Y70,Y70&lt;'MAPAS DE RIESGOS INHER Y RESID'!$I$18+1),'MAPAS DE RIESGOS INHER Y RESID'!$M$18,IF(OR('MAPAS DE RIESGOS INHER Y RESID'!$I$17='MATRIZ DE RIESGOS DE SST'!Y70,Y70&lt;'MAPAS DE RIESGOS INHER Y RESID'!$J$17+1),'MAPAS DE RIESGOS INHER Y RESID'!$M$17,'MAPAS DE RIESGOS INHER Y RESID'!$M$16)))</f>
        <v>MODERADO</v>
      </c>
      <c r="AA70" s="77" t="str">
        <f>VLOOKUP('MATRIZ DE RIESGOS DE SST'!Z70,'TABLA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1" spans="1:27" ht="148.5" customHeight="1" x14ac:dyDescent="0.25">
      <c r="A71" s="123"/>
      <c r="B71" s="123"/>
      <c r="C71" s="123"/>
      <c r="D71" s="123"/>
      <c r="E71" s="123"/>
      <c r="F71" s="123"/>
      <c r="G71" s="123"/>
      <c r="H71" s="123"/>
      <c r="I71" s="129"/>
      <c r="J71" s="107" t="s">
        <v>67</v>
      </c>
      <c r="K71" s="79" t="s">
        <v>390</v>
      </c>
      <c r="L71" s="80" t="s">
        <v>458</v>
      </c>
      <c r="M71" s="87" t="s">
        <v>184</v>
      </c>
      <c r="N71" s="115">
        <f>VLOOKUP('MATRIZ DE RIESGOS DE SST'!M71,'MAPAS DE RIESGOS INHER Y RESID'!$E$3:$F$7,2,FALSE)</f>
        <v>2</v>
      </c>
      <c r="O71" s="87" t="s">
        <v>188</v>
      </c>
      <c r="P71" s="88">
        <f>VLOOKUP('MATRIZ DE RIESGOS DE SST'!O71,'MAPAS DE RIESGOS INHER Y RESID'!$O$3:$P$7,2,FALSE)</f>
        <v>16</v>
      </c>
      <c r="Q71" s="88">
        <f t="shared" ref="Q71" si="15">+N71*P71</f>
        <v>32</v>
      </c>
      <c r="R71" s="87" t="str">
        <f>IF(OR('MAPAS DE RIESGOS INHER Y RESID'!$G$7='MATRIZ DE RIESGOS DE SST'!Q71,Q71&lt;'MAPAS DE RIESGOS INHER Y RESID'!$G$3+1),'MAPAS DE RIESGOS INHER Y RESID'!$M$6,IF(OR('MAPAS DE RIESGOS INHER Y RESID'!$H$5='MATRIZ DE RIESGOS DE SST'!Q71,Q71&lt;'MAPAS DE RIESGOS INHER Y RESID'!$I$5+1),'MAPAS DE RIESGOS INHER Y RESID'!$M$5,IF(OR('MAPAS DE RIESGOS INHER Y RESID'!$I$4='MATRIZ DE RIESGOS DE SST'!Q71,Q71&lt;'MAPAS DE RIESGOS INHER Y RESID'!$J$4+1),'MAPAS DE RIESGOS INHER Y RESID'!$M$4,'MAPAS DE RIESGOS INHER Y RESID'!$M$3)))</f>
        <v>MODERADO</v>
      </c>
      <c r="S71" s="77"/>
      <c r="T71" s="77"/>
      <c r="U71" s="105"/>
      <c r="V71" s="105" t="s">
        <v>391</v>
      </c>
      <c r="W71" s="87" t="s">
        <v>179</v>
      </c>
      <c r="X71" s="89">
        <f>VLOOKUP(W71,'MAPAS DE RIESGOS INHER Y RESID'!$E$16:$F$18,2,FALSE)</f>
        <v>0.9</v>
      </c>
      <c r="Y71" s="90">
        <f>Q71-(Q71*X71)</f>
        <v>3.1999999999999993</v>
      </c>
      <c r="Z71" s="87" t="str">
        <f>IF(OR('MAPAS DE RIESGOS INHER Y RESID'!$G$18='MATRIZ DE RIESGOS DE SST'!Y71,Y71&lt;'MAPAS DE RIESGOS INHER Y RESID'!$G$16+1),'MAPAS DE RIESGOS INHER Y RESID'!$M$19,IF(OR('MAPAS DE RIESGOS INHER Y RESID'!$H$17='MATRIZ DE RIESGOS DE SST'!Y71,Y71&lt;'MAPAS DE RIESGOS INHER Y RESID'!$I$18+1),'MAPAS DE RIESGOS INHER Y RESID'!$M$18,IF(OR('MAPAS DE RIESGOS INHER Y RESID'!$I$17='MATRIZ DE RIESGOS DE SST'!Y71,Y71&lt;'MAPAS DE RIESGOS INHER Y RESID'!$J$17+1),'MAPAS DE RIESGOS INHER Y RESID'!$M$17,'MAPAS DE RIESGOS INHER Y RESID'!$M$16)))</f>
        <v>BAJO</v>
      </c>
      <c r="AA71" s="77" t="str">
        <f>VLOOKUP('MATRIZ DE RIESGOS DE SST'!Z71,'TABLA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7" ht="175.5" x14ac:dyDescent="0.25">
      <c r="A72" s="124"/>
      <c r="B72" s="123"/>
      <c r="C72" s="123"/>
      <c r="D72" s="123"/>
      <c r="E72" s="123"/>
      <c r="F72" s="123"/>
      <c r="G72" s="123"/>
      <c r="H72" s="123"/>
      <c r="I72" s="129"/>
      <c r="J72" s="107" t="s">
        <v>32</v>
      </c>
      <c r="K72" s="106" t="s">
        <v>353</v>
      </c>
      <c r="L72" s="80" t="s">
        <v>450</v>
      </c>
      <c r="M72" s="87" t="s">
        <v>184</v>
      </c>
      <c r="N72" s="115">
        <f>VLOOKUP('MATRIZ DE RIESGOS DE SST'!M72,'MAPAS DE RIESGOS INHER Y RESID'!$E$3:$F$7,2,FALSE)</f>
        <v>2</v>
      </c>
      <c r="O72" s="87" t="s">
        <v>188</v>
      </c>
      <c r="P72" s="88">
        <f>VLOOKUP('MATRIZ DE RIESGOS DE SST'!O72,'MAPAS DE RIESGOS INHER Y RESID'!$O$3:$P$7,2,FALSE)</f>
        <v>16</v>
      </c>
      <c r="Q72" s="88">
        <f>+N72*P72</f>
        <v>32</v>
      </c>
      <c r="R72" s="87" t="str">
        <f>IF(OR('MAPAS DE RIESGOS INHER Y RESID'!$G$7='MATRIZ DE RIESGOS DE SST'!Q72,Q72&lt;'MAPAS DE RIESGOS INHER Y RESID'!$G$3+1),'MAPAS DE RIESGOS INHER Y RESID'!$M$6,IF(OR('MAPAS DE RIESGOS INHER Y RESID'!$H$5='MATRIZ DE RIESGOS DE SST'!Q72,Q72&lt;'MAPAS DE RIESGOS INHER Y RESID'!$I$5+1),'MAPAS DE RIESGOS INHER Y RESID'!$M$5,IF(OR('MAPAS DE RIESGOS INHER Y RESID'!$I$4='MATRIZ DE RIESGOS DE SST'!Q72,Q72&lt;'MAPAS DE RIESGOS INHER Y RESID'!$J$4+1),'MAPAS DE RIESGOS INHER Y RESID'!$M$4,'MAPAS DE RIESGOS INHER Y RESID'!$M$3)))</f>
        <v>MODERADO</v>
      </c>
      <c r="S72" s="77"/>
      <c r="T72" s="77"/>
      <c r="U72" s="81" t="s">
        <v>317</v>
      </c>
      <c r="V72" s="27" t="s">
        <v>321</v>
      </c>
      <c r="W72" s="87" t="s">
        <v>179</v>
      </c>
      <c r="X72" s="89">
        <f>VLOOKUP(W72,'MAPAS DE RIESGOS INHER Y RESID'!$E$16:$F$18,2,FALSE)</f>
        <v>0.9</v>
      </c>
      <c r="Y72" s="90">
        <f>Q72-(Q72*X72)</f>
        <v>3.1999999999999993</v>
      </c>
      <c r="Z72" s="87" t="str">
        <f>IF(OR('MAPAS DE RIESGOS INHER Y RESID'!$G$18='MATRIZ DE RIESGOS DE SST'!Y72,Y72&lt;'MAPAS DE RIESGOS INHER Y RESID'!$G$16+1),'MAPAS DE RIESGOS INHER Y RESID'!$M$19,IF(OR('MAPAS DE RIESGOS INHER Y RESID'!$H$17='MATRIZ DE RIESGOS DE SST'!Y72,Y72&lt;'MAPAS DE RIESGOS INHER Y RESID'!$I$18+1),'MAPAS DE RIESGOS INHER Y RESID'!$M$18,IF(OR('MAPAS DE RIESGOS INHER Y RESID'!$I$17='MATRIZ DE RIESGOS DE SST'!Y72,Y72&lt;'MAPAS DE RIESGOS INHER Y RESID'!$J$17+1),'MAPAS DE RIESGOS INHER Y RESID'!$M$17,'MAPAS DE RIESGOS INHER Y RESID'!$M$16)))</f>
        <v>BAJO</v>
      </c>
      <c r="AA72" s="77" t="str">
        <f>VLOOKUP('MATRIZ DE RIESGOS DE SST'!Z72,'TABLA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7" ht="156" x14ac:dyDescent="0.25">
      <c r="A73" s="120" t="s">
        <v>385</v>
      </c>
      <c r="B73" s="122" t="s">
        <v>395</v>
      </c>
      <c r="C73" s="122" t="s">
        <v>344</v>
      </c>
      <c r="D73" s="122"/>
      <c r="E73" s="122" t="s">
        <v>340</v>
      </c>
      <c r="F73" s="122"/>
      <c r="G73" s="122"/>
      <c r="H73" s="122"/>
      <c r="I73" s="122" t="s">
        <v>435</v>
      </c>
      <c r="J73" s="107" t="s">
        <v>476</v>
      </c>
      <c r="K73" s="79" t="s">
        <v>264</v>
      </c>
      <c r="L73" s="80" t="s">
        <v>59</v>
      </c>
      <c r="M73" s="178" t="s">
        <v>184</v>
      </c>
      <c r="N73" s="115">
        <f>VLOOKUP('MATRIZ DE RIESGOS DE SST'!M73,'MAPAS DE RIESGOS INHER Y RESID'!$E$3:$F$7,2,FALSE)</f>
        <v>2</v>
      </c>
      <c r="O73" s="87" t="s">
        <v>188</v>
      </c>
      <c r="P73" s="88">
        <f>VLOOKUP('MATRIZ DE RIESGOS DE SST'!O73,'MAPAS DE RIESGOS INHER Y RESID'!$O$3:$P$7,2,FALSE)</f>
        <v>16</v>
      </c>
      <c r="Q73" s="88">
        <f>N73*P73</f>
        <v>32</v>
      </c>
      <c r="R73" s="87" t="str">
        <f>IF(OR('MAPAS DE RIESGOS INHER Y RESID'!$G$7='MATRIZ DE RIESGOS DE SST'!Q73,Q73&lt;'MAPAS DE RIESGOS INHER Y RESID'!$G$3+1),'MAPAS DE RIESGOS INHER Y RESID'!$M$6,IF(OR('MAPAS DE RIESGOS INHER Y RESID'!$H$5='MATRIZ DE RIESGOS DE SST'!Q73,Q73&lt;'MAPAS DE RIESGOS INHER Y RESID'!$I$5+1),'MAPAS DE RIESGOS INHER Y RESID'!$M$5,IF(OR('MAPAS DE RIESGOS INHER Y RESID'!$I$4='MATRIZ DE RIESGOS DE SST'!Q73,Q73&lt;'MAPAS DE RIESGOS INHER Y RESID'!$J$4+1),'MAPAS DE RIESGOS INHER Y RESID'!$M$4,'MAPAS DE RIESGOS INHER Y RESID'!$M$3)))</f>
        <v>MODERADO</v>
      </c>
      <c r="S73" s="77"/>
      <c r="T73" s="77"/>
      <c r="U73" s="105" t="s">
        <v>255</v>
      </c>
      <c r="V73" s="105" t="s">
        <v>256</v>
      </c>
      <c r="W73" s="87" t="s">
        <v>179</v>
      </c>
      <c r="X73" s="89">
        <f>VLOOKUP(W73,'MAPAS DE RIESGOS INHER Y RESID'!$E$16:$F$18,2,FALSE)</f>
        <v>0.9</v>
      </c>
      <c r="Y73" s="90">
        <f>Q73-(X73*Q73)</f>
        <v>3.1999999999999993</v>
      </c>
      <c r="Z73" s="87" t="str">
        <f>IF(OR('MAPAS DE RIESGOS INHER Y RESID'!$G$18='MATRIZ DE RIESGOS DE SST'!Y73,Y73&lt;'MAPAS DE RIESGOS INHER Y RESID'!$G$16+1),'MAPAS DE RIESGOS INHER Y RESID'!$M$19,IF(OR('MAPAS DE RIESGOS INHER Y RESID'!$H$17='MATRIZ DE RIESGOS DE SST'!Y73,Y73&lt;'MAPAS DE RIESGOS INHER Y RESID'!$I$18+1),'MAPAS DE RIESGOS INHER Y RESID'!$M$18,IF(OR('MAPAS DE RIESGOS INHER Y RESID'!$I$17='MATRIZ DE RIESGOS DE SST'!Y73,Y73&lt;'MAPAS DE RIESGOS INHER Y RESID'!$J$17+1),'MAPAS DE RIESGOS INHER Y RESID'!$M$17,'MAPAS DE RIESGOS INHER Y RESID'!$M$16)))</f>
        <v>BAJO</v>
      </c>
      <c r="AA73" s="77" t="str">
        <f>VLOOKUP('MATRIZ DE RIESGOS DE SST'!Z73,'TABLA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7" ht="156" x14ac:dyDescent="0.25">
      <c r="A74" s="120"/>
      <c r="B74" s="123"/>
      <c r="C74" s="123"/>
      <c r="D74" s="123"/>
      <c r="E74" s="123"/>
      <c r="F74" s="123"/>
      <c r="G74" s="123"/>
      <c r="H74" s="123"/>
      <c r="I74" s="123"/>
      <c r="J74" s="107" t="s">
        <v>60</v>
      </c>
      <c r="K74" s="79" t="s">
        <v>335</v>
      </c>
      <c r="L74" s="80" t="s">
        <v>457</v>
      </c>
      <c r="M74" s="87" t="s">
        <v>178</v>
      </c>
      <c r="N74" s="115">
        <f>VLOOKUP('MATRIZ DE RIESGOS DE SST'!M74,'MAPAS DE RIESGOS INHER Y RESID'!$E$3:$F$7,2,FALSE)</f>
        <v>3</v>
      </c>
      <c r="O74" s="87" t="s">
        <v>188</v>
      </c>
      <c r="P74" s="88">
        <f>VLOOKUP('MATRIZ DE RIESGOS DE SST'!O74,'MAPAS DE RIESGOS INHER Y RESID'!$O$3:$P$7,2,FALSE)</f>
        <v>16</v>
      </c>
      <c r="Q74" s="88">
        <f>+N74*P74</f>
        <v>48</v>
      </c>
      <c r="R74" s="87" t="str">
        <f>IF(OR('MAPAS DE RIESGOS INHER Y RESID'!$G$7='MATRIZ DE RIESGOS DE SST'!Q74,Q74&lt;'MAPAS DE RIESGOS INHER Y RESID'!$G$3+1),'MAPAS DE RIESGOS INHER Y RESID'!$M$6,IF(OR('MAPAS DE RIESGOS INHER Y RESID'!$H$5='MATRIZ DE RIESGOS DE SST'!Q74,Q74&lt;'MAPAS DE RIESGOS INHER Y RESID'!$I$5+1),'MAPAS DE RIESGOS INHER Y RESID'!$M$5,IF(OR('MAPAS DE RIESGOS INHER Y RESID'!$I$4='MATRIZ DE RIESGOS DE SST'!Q74,Q74&lt;'MAPAS DE RIESGOS INHER Y RESID'!$J$4+1),'MAPAS DE RIESGOS INHER Y RESID'!$M$4,'MAPAS DE RIESGOS INHER Y RESID'!$M$3)))</f>
        <v>MODERADO</v>
      </c>
      <c r="S74" s="77"/>
      <c r="T74" s="77"/>
      <c r="U74" s="105" t="s">
        <v>421</v>
      </c>
      <c r="V74" s="105" t="s">
        <v>256</v>
      </c>
      <c r="W74" s="87" t="s">
        <v>179</v>
      </c>
      <c r="X74" s="89">
        <f>VLOOKUP(W74,'MAPAS DE RIESGOS INHER Y RESID'!$E$16:$F$18,2,FALSE)</f>
        <v>0.9</v>
      </c>
      <c r="Y74" s="90">
        <f>Q74-(X74*Q74)</f>
        <v>4.7999999999999972</v>
      </c>
      <c r="Z74" s="87" t="str">
        <f>IF(OR('MAPAS DE RIESGOS INHER Y RESID'!$G$18='MATRIZ DE RIESGOS DE SST'!Y74,Y74&lt;'MAPAS DE RIESGOS INHER Y RESID'!$G$16+1),'MAPAS DE RIESGOS INHER Y RESID'!$M$19,IF(OR('MAPAS DE RIESGOS INHER Y RESID'!$H$17='MATRIZ DE RIESGOS DE SST'!Y74,Y74&lt;'MAPAS DE RIESGOS INHER Y RESID'!$I$18+1),'MAPAS DE RIESGOS INHER Y RESID'!$M$18,IF(OR('MAPAS DE RIESGOS INHER Y RESID'!$I$17='MATRIZ DE RIESGOS DE SST'!Y74,Y74&lt;'MAPAS DE RIESGOS INHER Y RESID'!$J$17+1),'MAPAS DE RIESGOS INHER Y RESID'!$M$17,'MAPAS DE RIESGOS INHER Y RESID'!$M$16)))</f>
        <v>BAJO</v>
      </c>
      <c r="AA74" s="77" t="str">
        <f>VLOOKUP('MATRIZ DE RIESGOS DE SST'!Z74,'TABLA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7" ht="214.5" x14ac:dyDescent="0.25">
      <c r="A75" s="120"/>
      <c r="B75" s="123"/>
      <c r="C75" s="123"/>
      <c r="D75" s="123"/>
      <c r="E75" s="123"/>
      <c r="F75" s="123"/>
      <c r="G75" s="123"/>
      <c r="H75" s="123"/>
      <c r="I75" s="123"/>
      <c r="J75" s="107" t="s">
        <v>214</v>
      </c>
      <c r="K75" s="79" t="s">
        <v>334</v>
      </c>
      <c r="L75" s="80" t="s">
        <v>475</v>
      </c>
      <c r="M75" s="87" t="s">
        <v>178</v>
      </c>
      <c r="N75" s="115">
        <f>VLOOKUP('MATRIZ DE RIESGOS DE SST'!M75,'MAPAS DE RIESGOS INHER Y RESID'!$E$3:$F$7,2,FALSE)</f>
        <v>3</v>
      </c>
      <c r="O75" s="87" t="s">
        <v>188</v>
      </c>
      <c r="P75" s="88">
        <f>VLOOKUP('MATRIZ DE RIESGOS DE SST'!O75,'MAPAS DE RIESGOS INHER Y RESID'!$O$3:$P$7,2,FALSE)</f>
        <v>16</v>
      </c>
      <c r="Q75" s="88">
        <f>N75*P75</f>
        <v>48</v>
      </c>
      <c r="R75" s="87" t="str">
        <f>IF(OR('MAPAS DE RIESGOS INHER Y RESID'!$G$7='MATRIZ DE RIESGOS DE SST'!Q75,Q75&lt;'MAPAS DE RIESGOS INHER Y RESID'!$G$3+1),'MAPAS DE RIESGOS INHER Y RESID'!$M$6,IF(OR('MAPAS DE RIESGOS INHER Y RESID'!$H$5='MATRIZ DE RIESGOS DE SST'!Q75,Q75&lt;'MAPAS DE RIESGOS INHER Y RESID'!$I$5+1),'MAPAS DE RIESGOS INHER Y RESID'!$M$5,IF(OR('MAPAS DE RIESGOS INHER Y RESID'!$I$4='MATRIZ DE RIESGOS DE SST'!Q75,Q75&lt;'MAPAS DE RIESGOS INHER Y RESID'!$J$4+1),'MAPAS DE RIESGOS INHER Y RESID'!$M$4,'MAPAS DE RIESGOS INHER Y RESID'!$M$3)))</f>
        <v>MODERADO</v>
      </c>
      <c r="S75" s="77" t="s">
        <v>411</v>
      </c>
      <c r="T75" s="77"/>
      <c r="U75" s="107" t="s">
        <v>304</v>
      </c>
      <c r="V75" s="105" t="s">
        <v>256</v>
      </c>
      <c r="W75" s="87" t="s">
        <v>179</v>
      </c>
      <c r="X75" s="89">
        <f>VLOOKUP(W75,'MAPAS DE RIESGOS INHER Y RESID'!$E$16:$F$18,2,FALSE)</f>
        <v>0.9</v>
      </c>
      <c r="Y75" s="90">
        <f>Q75-(X75*Q75)</f>
        <v>4.7999999999999972</v>
      </c>
      <c r="Z75" s="87" t="str">
        <f>IF(OR('MAPAS DE RIESGOS INHER Y RESID'!$G$18='MATRIZ DE RIESGOS DE SST'!Y75,Y75&lt;'MAPAS DE RIESGOS INHER Y RESID'!$G$16+1),'MAPAS DE RIESGOS INHER Y RESID'!$M$19,IF(OR('MAPAS DE RIESGOS INHER Y RESID'!$H$17='MATRIZ DE RIESGOS DE SST'!Y75,Y75&lt;'MAPAS DE RIESGOS INHER Y RESID'!$I$18+1),'MAPAS DE RIESGOS INHER Y RESID'!$M$18,IF(OR('MAPAS DE RIESGOS INHER Y RESID'!$I$17='MATRIZ DE RIESGOS DE SST'!Y75,Y75&lt;'MAPAS DE RIESGOS INHER Y RESID'!$J$17+1),'MAPAS DE RIESGOS INHER Y RESID'!$M$17,'MAPAS DE RIESGOS INHER Y RESID'!$M$16)))</f>
        <v>BAJO</v>
      </c>
      <c r="AA75" s="77" t="str">
        <f>VLOOKUP('MATRIZ DE RIESGOS DE SST'!Z75,'TABLA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7" ht="214.5" x14ac:dyDescent="0.25">
      <c r="A76" s="120"/>
      <c r="B76" s="123"/>
      <c r="C76" s="123"/>
      <c r="D76" s="123"/>
      <c r="E76" s="123"/>
      <c r="F76" s="123"/>
      <c r="G76" s="123"/>
      <c r="H76" s="123"/>
      <c r="I76" s="123"/>
      <c r="J76" s="107" t="s">
        <v>21</v>
      </c>
      <c r="K76" s="79" t="s">
        <v>343</v>
      </c>
      <c r="L76" s="80" t="s">
        <v>447</v>
      </c>
      <c r="M76" s="87" t="s">
        <v>178</v>
      </c>
      <c r="N76" s="115">
        <f>VLOOKUP('MATRIZ DE RIESGOS DE SST'!M76,'MAPAS DE RIESGOS INHER Y RESID'!$E$3:$F$7,2,FALSE)</f>
        <v>3</v>
      </c>
      <c r="O76" s="87" t="s">
        <v>188</v>
      </c>
      <c r="P76" s="88">
        <f>VLOOKUP('MATRIZ DE RIESGOS DE SST'!O76,'MAPAS DE RIESGOS INHER Y RESID'!$O$3:$P$7,2,FALSE)</f>
        <v>16</v>
      </c>
      <c r="Q76" s="88">
        <f>+N76*P76</f>
        <v>48</v>
      </c>
      <c r="R76" s="87" t="str">
        <f>IF(OR('MAPAS DE RIESGOS INHER Y RESID'!$G$7='MATRIZ DE RIESGOS DE SST'!Q76,Q76&lt;'MAPAS DE RIESGOS INHER Y RESID'!$G$3+1),'MAPAS DE RIESGOS INHER Y RESID'!$M$6,IF(OR('MAPAS DE RIESGOS INHER Y RESID'!$H$5='MATRIZ DE RIESGOS DE SST'!Q76,Q76&lt;'MAPAS DE RIESGOS INHER Y RESID'!$I$5+1),'MAPAS DE RIESGOS INHER Y RESID'!$M$5,IF(OR('MAPAS DE RIESGOS INHER Y RESID'!$I$4='MATRIZ DE RIESGOS DE SST'!Q76,Q76&lt;'MAPAS DE RIESGOS INHER Y RESID'!$J$4+1),'MAPAS DE RIESGOS INHER Y RESID'!$M$4,'MAPAS DE RIESGOS INHER Y RESID'!$M$3)))</f>
        <v>MODERADO</v>
      </c>
      <c r="S76" s="77"/>
      <c r="T76" s="77"/>
      <c r="U76" s="105" t="s">
        <v>258</v>
      </c>
      <c r="V76" s="105" t="s">
        <v>256</v>
      </c>
      <c r="W76" s="87" t="s">
        <v>179</v>
      </c>
      <c r="X76" s="89">
        <f>VLOOKUP(W76,'MAPAS DE RIESGOS INHER Y RESID'!$E$16:$F$18,2,FALSE)</f>
        <v>0.9</v>
      </c>
      <c r="Y76" s="90">
        <f>Q76-(Q76*X76)</f>
        <v>4.7999999999999972</v>
      </c>
      <c r="Z76" s="87" t="str">
        <f>IF(OR('MAPAS DE RIESGOS INHER Y RESID'!$G$18='MATRIZ DE RIESGOS DE SST'!Y76,Y76&lt;'MAPAS DE RIESGOS INHER Y RESID'!$G$16+1),'MAPAS DE RIESGOS INHER Y RESID'!$M$19,IF(OR('MAPAS DE RIESGOS INHER Y RESID'!$H$17='MATRIZ DE RIESGOS DE SST'!Y76,Y76&lt;'MAPAS DE RIESGOS INHER Y RESID'!$I$18+1),'MAPAS DE RIESGOS INHER Y RESID'!$M$18,IF(OR('MAPAS DE RIESGOS INHER Y RESID'!$I$17='MATRIZ DE RIESGOS DE SST'!Y76,Y76&lt;'MAPAS DE RIESGOS INHER Y RESID'!$J$17+1),'MAPAS DE RIESGOS INHER Y RESID'!$M$17,'MAPAS DE RIESGOS INHER Y RESID'!$M$16)))</f>
        <v>BAJO</v>
      </c>
      <c r="AA76" s="77" t="str">
        <f>VLOOKUP('MATRIZ DE RIESGOS DE SST'!Z76,'TABLA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7" spans="1:27" ht="195" x14ac:dyDescent="0.25">
      <c r="A77" s="120"/>
      <c r="B77" s="123"/>
      <c r="C77" s="123"/>
      <c r="D77" s="123"/>
      <c r="E77" s="123"/>
      <c r="F77" s="123"/>
      <c r="G77" s="123"/>
      <c r="H77" s="123"/>
      <c r="I77" s="123"/>
      <c r="J77" s="107" t="s">
        <v>226</v>
      </c>
      <c r="K77" s="79" t="s">
        <v>205</v>
      </c>
      <c r="L77" s="99" t="s">
        <v>100</v>
      </c>
      <c r="M77" s="87" t="s">
        <v>184</v>
      </c>
      <c r="N77" s="115">
        <f>VLOOKUP('MATRIZ DE RIESGOS DE SST'!M77,'MAPAS DE RIESGOS INHER Y RESID'!$E$3:$F$7,2,FALSE)</f>
        <v>2</v>
      </c>
      <c r="O77" s="87" t="s">
        <v>190</v>
      </c>
      <c r="P77" s="88">
        <f>VLOOKUP('MATRIZ DE RIESGOS DE SST'!O77,'MAPAS DE RIESGOS INHER Y RESID'!$O$3:$P$7,2,FALSE)</f>
        <v>65536</v>
      </c>
      <c r="Q77" s="88">
        <f>+N77*P77</f>
        <v>131072</v>
      </c>
      <c r="R77" s="87" t="str">
        <f>IF(OR('MAPAS DE RIESGOS INHER Y RESID'!$G$7='MATRIZ DE RIESGOS DE SST'!Q77,Q77&lt;'MAPAS DE RIESGOS INHER Y RESID'!$G$3+1),'MAPAS DE RIESGOS INHER Y RESID'!$M$6,IF(OR('MAPAS DE RIESGOS INHER Y RESID'!$H$5='MATRIZ DE RIESGOS DE SST'!Q77,Q77&lt;'MAPAS DE RIESGOS INHER Y RESID'!$I$5+1),'MAPAS DE RIESGOS INHER Y RESID'!$M$5,IF(OR('MAPAS DE RIESGOS INHER Y RESID'!$I$4='MATRIZ DE RIESGOS DE SST'!Q77,Q77&lt;'MAPAS DE RIESGOS INHER Y RESID'!$J$4+1),'MAPAS DE RIESGOS INHER Y RESID'!$M$4,'MAPAS DE RIESGOS INHER Y RESID'!$M$3)))</f>
        <v xml:space="preserve">EXTREMO </v>
      </c>
      <c r="S77" s="77"/>
      <c r="T77" s="105"/>
      <c r="U77" s="105" t="s">
        <v>392</v>
      </c>
      <c r="V77" s="105" t="s">
        <v>262</v>
      </c>
      <c r="W77" s="87" t="s">
        <v>179</v>
      </c>
      <c r="X77" s="89">
        <f>VLOOKUP(W77,'MAPAS DE RIESGOS INHER Y RESID'!$E$16:$F$18,2,FALSE)</f>
        <v>0.9</v>
      </c>
      <c r="Y77" s="90">
        <f>Q77-(Q77*X77)</f>
        <v>13107.199999999997</v>
      </c>
      <c r="Z77" s="87" t="str">
        <f>IF(OR('MAPAS DE RIESGOS INHER Y RESID'!$G$18='MATRIZ DE RIESGOS DE SST'!Y77,Y77&lt;'MAPAS DE RIESGOS INHER Y RESID'!$G$16+1),'MAPAS DE RIESGOS INHER Y RESID'!$M$19,IF(OR('MAPAS DE RIESGOS INHER Y RESID'!$H$17='MATRIZ DE RIESGOS DE SST'!Y77,Y77&lt;'MAPAS DE RIESGOS INHER Y RESID'!$I$18+1),'MAPAS DE RIESGOS INHER Y RESID'!$M$18,IF(OR('MAPAS DE RIESGOS INHER Y RESID'!$I$17='MATRIZ DE RIESGOS DE SST'!Y77,Y77&lt;'MAPAS DE RIESGOS INHER Y RESID'!$J$17+1),'MAPAS DE RIESGOS INHER Y RESID'!$M$17,'MAPAS DE RIESGOS INHER Y RESID'!$M$16)))</f>
        <v>ALTO</v>
      </c>
      <c r="AA77" s="77" t="str">
        <f>VLOOKUP('MATRIZ DE RIESGOS DE SST'!Z77,'TABLA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78" spans="1:27" ht="354.75" customHeight="1" x14ac:dyDescent="0.25">
      <c r="A78" s="120"/>
      <c r="B78" s="123"/>
      <c r="C78" s="123"/>
      <c r="D78" s="123"/>
      <c r="E78" s="123"/>
      <c r="F78" s="123"/>
      <c r="G78" s="123"/>
      <c r="H78" s="123"/>
      <c r="I78" s="123"/>
      <c r="J78" s="107" t="s">
        <v>101</v>
      </c>
      <c r="K78" s="79" t="s">
        <v>221</v>
      </c>
      <c r="L78" s="80" t="s">
        <v>469</v>
      </c>
      <c r="M78" s="87" t="s">
        <v>178</v>
      </c>
      <c r="N78" s="115">
        <f>VLOOKUP('MATRIZ DE RIESGOS DE SST'!M78,'MAPAS DE RIESGOS INHER Y RESID'!$E$3:$F$7,2,FALSE)</f>
        <v>3</v>
      </c>
      <c r="O78" s="87" t="s">
        <v>188</v>
      </c>
      <c r="P78" s="88">
        <f>VLOOKUP('MATRIZ DE RIESGOS DE SST'!O78,'MAPAS DE RIESGOS INHER Y RESID'!$O$3:$P$7,2,FALSE)</f>
        <v>16</v>
      </c>
      <c r="Q78" s="88">
        <f>+N78*P78</f>
        <v>48</v>
      </c>
      <c r="R78" s="87" t="str">
        <f>IF(OR('MAPAS DE RIESGOS INHER Y RESID'!$G$7='MATRIZ DE RIESGOS DE SST'!Q78,Q78&lt;'MAPAS DE RIESGOS INHER Y RESID'!$G$3+1),'MAPAS DE RIESGOS INHER Y RESID'!$M$6,IF(OR('MAPAS DE RIESGOS INHER Y RESID'!$H$5='MATRIZ DE RIESGOS DE SST'!Q78,Q78&lt;'MAPAS DE RIESGOS INHER Y RESID'!$I$5+1),'MAPAS DE RIESGOS INHER Y RESID'!$M$5,IF(OR('MAPAS DE RIESGOS INHER Y RESID'!$I$4='MATRIZ DE RIESGOS DE SST'!Q78,Q78&lt;'MAPAS DE RIESGOS INHER Y RESID'!$J$4+1),'MAPAS DE RIESGOS INHER Y RESID'!$M$4,'MAPAS DE RIESGOS INHER Y RESID'!$M$3)))</f>
        <v>MODERADO</v>
      </c>
      <c r="S78" s="77"/>
      <c r="T78" s="105" t="s">
        <v>266</v>
      </c>
      <c r="U78" s="105" t="s">
        <v>267</v>
      </c>
      <c r="V78" s="105" t="s">
        <v>268</v>
      </c>
      <c r="W78" s="87" t="s">
        <v>178</v>
      </c>
      <c r="X78" s="89">
        <f>VLOOKUP(W78,'MAPAS DE RIESGOS INHER Y RESID'!$E$16:$F$18,2,FALSE)</f>
        <v>0.4</v>
      </c>
      <c r="Y78" s="90">
        <f>Q78-(Q78*X78)</f>
        <v>28.799999999999997</v>
      </c>
      <c r="Z78" s="87" t="str">
        <f>IF(OR('MAPAS DE RIESGOS INHER Y RESID'!$G$18='MATRIZ DE RIESGOS DE SST'!Y78,Y78&lt;'MAPAS DE RIESGOS INHER Y RESID'!$G$16+1),'MAPAS DE RIESGOS INHER Y RESID'!$M$19,IF(OR('MAPAS DE RIESGOS INHER Y RESID'!$H$17='MATRIZ DE RIESGOS DE SST'!Y78,Y78&lt;'MAPAS DE RIESGOS INHER Y RESID'!$I$18+1),'MAPAS DE RIESGOS INHER Y RESID'!$M$18,IF(OR('MAPAS DE RIESGOS INHER Y RESID'!$I$17='MATRIZ DE RIESGOS DE SST'!Y78,Y78&lt;'MAPAS DE RIESGOS INHER Y RESID'!$J$17+1),'MAPAS DE RIESGOS INHER Y RESID'!$M$17,'MAPAS DE RIESGOS INHER Y RESID'!$M$16)))</f>
        <v>MODERADO</v>
      </c>
      <c r="AA78" s="77" t="str">
        <f>VLOOKUP('MATRIZ DE RIESGOS DE SST'!Z78,'TABLA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9" spans="1:27" ht="273" x14ac:dyDescent="0.25">
      <c r="A79" s="120"/>
      <c r="B79" s="123"/>
      <c r="C79" s="123"/>
      <c r="D79" s="123"/>
      <c r="E79" s="123"/>
      <c r="F79" s="123"/>
      <c r="G79" s="123"/>
      <c r="H79" s="123"/>
      <c r="I79" s="123"/>
      <c r="J79" s="107" t="s">
        <v>84</v>
      </c>
      <c r="K79" s="79" t="s">
        <v>337</v>
      </c>
      <c r="L79" s="80" t="s">
        <v>461</v>
      </c>
      <c r="M79" s="87" t="s">
        <v>178</v>
      </c>
      <c r="N79" s="115">
        <f>VLOOKUP('MATRIZ DE RIESGOS DE SST'!M79,'MAPAS DE RIESGOS INHER Y RESID'!$E$3:$F$7,2,FALSE)</f>
        <v>3</v>
      </c>
      <c r="O79" s="87" t="s">
        <v>188</v>
      </c>
      <c r="P79" s="88">
        <f>VLOOKUP('MATRIZ DE RIESGOS DE SST'!O79,'MAPAS DE RIESGOS INHER Y RESID'!$O$3:$P$7,2,FALSE)</f>
        <v>16</v>
      </c>
      <c r="Q79" s="88">
        <f>+N79*P79</f>
        <v>48</v>
      </c>
      <c r="R79" s="87" t="str">
        <f>IF(OR('MAPAS DE RIESGOS INHER Y RESID'!$G$7='MATRIZ DE RIESGOS DE SST'!Q79,Q79&lt;'MAPAS DE RIESGOS INHER Y RESID'!$G$3+1),'MAPAS DE RIESGOS INHER Y RESID'!$M$6,IF(OR('MAPAS DE RIESGOS INHER Y RESID'!$H$5='MATRIZ DE RIESGOS DE SST'!Q79,Q79&lt;'MAPAS DE RIESGOS INHER Y RESID'!$I$5+1),'MAPAS DE RIESGOS INHER Y RESID'!$M$5,IF(OR('MAPAS DE RIESGOS INHER Y RESID'!$I$4='MATRIZ DE RIESGOS DE SST'!Q79,Q79&lt;'MAPAS DE RIESGOS INHER Y RESID'!$J$4+1),'MAPAS DE RIESGOS INHER Y RESID'!$M$4,'MAPAS DE RIESGOS INHER Y RESID'!$M$3)))</f>
        <v>MODERADO</v>
      </c>
      <c r="S79" s="77"/>
      <c r="T79" s="77"/>
      <c r="U79" s="105" t="s">
        <v>339</v>
      </c>
      <c r="V79" s="105" t="s">
        <v>262</v>
      </c>
      <c r="W79" s="87" t="s">
        <v>179</v>
      </c>
      <c r="X79" s="89">
        <f>VLOOKUP(W79,'MAPAS DE RIESGOS INHER Y RESID'!$E$16:$F$18,2,FALSE)</f>
        <v>0.9</v>
      </c>
      <c r="Y79" s="90">
        <f>Q79-(X79*Q79)</f>
        <v>4.7999999999999972</v>
      </c>
      <c r="Z79" s="87" t="str">
        <f>IF(OR('MAPAS DE RIESGOS INHER Y RESID'!$G$18='MATRIZ DE RIESGOS DE SST'!Y79,Y79&lt;'MAPAS DE RIESGOS INHER Y RESID'!$G$16+1),'MAPAS DE RIESGOS INHER Y RESID'!$M$19,IF(OR('MAPAS DE RIESGOS INHER Y RESID'!$H$17='MATRIZ DE RIESGOS DE SST'!Y79,Y79&lt;'MAPAS DE RIESGOS INHER Y RESID'!$I$18+1),'MAPAS DE RIESGOS INHER Y RESID'!$M$18,IF(OR('MAPAS DE RIESGOS INHER Y RESID'!$I$17='MATRIZ DE RIESGOS DE SST'!Y79,Y79&lt;'MAPAS DE RIESGOS INHER Y RESID'!$J$17+1),'MAPAS DE RIESGOS INHER Y RESID'!$M$17,'MAPAS DE RIESGOS INHER Y RESID'!$M$16)))</f>
        <v>BAJO</v>
      </c>
      <c r="AA79" s="77" t="str">
        <f>VLOOKUP('MATRIZ DE RIESGOS DE SST'!Z79,'TABLA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7" ht="181.5" customHeight="1" x14ac:dyDescent="0.25">
      <c r="A80" s="120"/>
      <c r="B80" s="123"/>
      <c r="C80" s="123"/>
      <c r="D80" s="123"/>
      <c r="E80" s="123"/>
      <c r="F80" s="123"/>
      <c r="G80" s="123"/>
      <c r="H80" s="123"/>
      <c r="I80" s="123"/>
      <c r="J80" s="107" t="s">
        <v>67</v>
      </c>
      <c r="K80" s="79" t="s">
        <v>390</v>
      </c>
      <c r="L80" s="80" t="s">
        <v>458</v>
      </c>
      <c r="M80" s="87" t="s">
        <v>184</v>
      </c>
      <c r="N80" s="115">
        <f>VLOOKUP('MATRIZ DE RIESGOS DE SST'!M80,'MAPAS DE RIESGOS INHER Y RESID'!$E$3:$F$7,2,FALSE)</f>
        <v>2</v>
      </c>
      <c r="O80" s="87" t="s">
        <v>188</v>
      </c>
      <c r="P80" s="88">
        <f>VLOOKUP('MATRIZ DE RIESGOS DE SST'!O80,'MAPAS DE RIESGOS INHER Y RESID'!$O$3:$P$7,2,FALSE)</f>
        <v>16</v>
      </c>
      <c r="Q80" s="88">
        <f t="shared" ref="Q80" si="16">+N80*P80</f>
        <v>32</v>
      </c>
      <c r="R80" s="87" t="str">
        <f>IF(OR('MAPAS DE RIESGOS INHER Y RESID'!$G$7='MATRIZ DE RIESGOS DE SST'!Q80,Q80&lt;'MAPAS DE RIESGOS INHER Y RESID'!$G$3+1),'MAPAS DE RIESGOS INHER Y RESID'!$M$6,IF(OR('MAPAS DE RIESGOS INHER Y RESID'!$H$5='MATRIZ DE RIESGOS DE SST'!Q80,Q80&lt;'MAPAS DE RIESGOS INHER Y RESID'!$I$5+1),'MAPAS DE RIESGOS INHER Y RESID'!$M$5,IF(OR('MAPAS DE RIESGOS INHER Y RESID'!$I$4='MATRIZ DE RIESGOS DE SST'!Q80,Q80&lt;'MAPAS DE RIESGOS INHER Y RESID'!$J$4+1),'MAPAS DE RIESGOS INHER Y RESID'!$M$4,'MAPAS DE RIESGOS INHER Y RESID'!$M$3)))</f>
        <v>MODERADO</v>
      </c>
      <c r="S80" s="77"/>
      <c r="T80" s="77"/>
      <c r="U80" s="105" t="s">
        <v>317</v>
      </c>
      <c r="V80" s="105" t="s">
        <v>391</v>
      </c>
      <c r="W80" s="87" t="s">
        <v>179</v>
      </c>
      <c r="X80" s="89">
        <f>VLOOKUP(W80,'MAPAS DE RIESGOS INHER Y RESID'!$E$16:$F$18,2,FALSE)</f>
        <v>0.9</v>
      </c>
      <c r="Y80" s="90">
        <f>Q80-(Q80*X80)</f>
        <v>3.1999999999999993</v>
      </c>
      <c r="Z80" s="87" t="str">
        <f>IF(OR('MAPAS DE RIESGOS INHER Y RESID'!$G$18='MATRIZ DE RIESGOS DE SST'!Y80,Y80&lt;'MAPAS DE RIESGOS INHER Y RESID'!$G$16+1),'MAPAS DE RIESGOS INHER Y RESID'!$M$19,IF(OR('MAPAS DE RIESGOS INHER Y RESID'!$H$17='MATRIZ DE RIESGOS DE SST'!Y80,Y80&lt;'MAPAS DE RIESGOS INHER Y RESID'!$I$18+1),'MAPAS DE RIESGOS INHER Y RESID'!$M$18,IF(OR('MAPAS DE RIESGOS INHER Y RESID'!$I$17='MATRIZ DE RIESGOS DE SST'!Y80,Y80&lt;'MAPAS DE RIESGOS INHER Y RESID'!$J$17+1),'MAPAS DE RIESGOS INHER Y RESID'!$M$17,'MAPAS DE RIESGOS INHER Y RESID'!$M$16)))</f>
        <v>BAJO</v>
      </c>
      <c r="AA80" s="77" t="str">
        <f>VLOOKUP('MATRIZ DE RIESGOS DE SST'!Z80,'TABLA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7" ht="234" x14ac:dyDescent="0.25">
      <c r="A81" s="120"/>
      <c r="B81" s="123"/>
      <c r="C81" s="123"/>
      <c r="D81" s="123"/>
      <c r="E81" s="123"/>
      <c r="F81" s="123"/>
      <c r="G81" s="123"/>
      <c r="H81" s="123"/>
      <c r="I81" s="123"/>
      <c r="J81" s="107" t="s">
        <v>82</v>
      </c>
      <c r="K81" s="79" t="s">
        <v>336</v>
      </c>
      <c r="L81" s="80" t="s">
        <v>461</v>
      </c>
      <c r="M81" s="87" t="s">
        <v>184</v>
      </c>
      <c r="N81" s="115">
        <f>VLOOKUP('MATRIZ DE RIESGOS DE SST'!M81,'MAPAS DE RIESGOS INHER Y RESID'!$E$3:$F$7,2,FALSE)</f>
        <v>2</v>
      </c>
      <c r="O81" s="87" t="s">
        <v>188</v>
      </c>
      <c r="P81" s="88">
        <f>VLOOKUP('MATRIZ DE RIESGOS DE SST'!O81,'MAPAS DE RIESGOS INHER Y RESID'!$O$3:$P$7,2,FALSE)</f>
        <v>16</v>
      </c>
      <c r="Q81" s="88">
        <f>+N81*P81</f>
        <v>32</v>
      </c>
      <c r="R81" s="87" t="str">
        <f>IF(OR('MAPAS DE RIESGOS INHER Y RESID'!$G$7='MATRIZ DE RIESGOS DE SST'!Q81,Q81&lt;'MAPAS DE RIESGOS INHER Y RESID'!$G$3+1),'MAPAS DE RIESGOS INHER Y RESID'!$M$6,IF(OR('MAPAS DE RIESGOS INHER Y RESID'!$H$5='MATRIZ DE RIESGOS DE SST'!Q81,Q81&lt;'MAPAS DE RIESGOS INHER Y RESID'!$I$5+1),'MAPAS DE RIESGOS INHER Y RESID'!$M$5,IF(OR('MAPAS DE RIESGOS INHER Y RESID'!$I$4='MATRIZ DE RIESGOS DE SST'!Q81,Q81&lt;'MAPAS DE RIESGOS INHER Y RESID'!$J$4+1),'MAPAS DE RIESGOS INHER Y RESID'!$M$4,'MAPAS DE RIESGOS INHER Y RESID'!$M$3)))</f>
        <v>MODERADO</v>
      </c>
      <c r="S81" s="77"/>
      <c r="T81" s="105"/>
      <c r="U81" s="107" t="s">
        <v>304</v>
      </c>
      <c r="V81" s="105" t="s">
        <v>262</v>
      </c>
      <c r="W81" s="87" t="s">
        <v>179</v>
      </c>
      <c r="X81" s="89">
        <f>VLOOKUP(W81,'MAPAS DE RIESGOS INHER Y RESID'!$E$16:$F$18,2,FALSE)</f>
        <v>0.9</v>
      </c>
      <c r="Y81" s="90">
        <f>Q81-(Q81*X81)</f>
        <v>3.1999999999999993</v>
      </c>
      <c r="Z81" s="87" t="str">
        <f>IF(OR('MAPAS DE RIESGOS INHER Y RESID'!$G$18='MATRIZ DE RIESGOS DE SST'!Y81,Y81&lt;'MAPAS DE RIESGOS INHER Y RESID'!$G$16+1),'MAPAS DE RIESGOS INHER Y RESID'!$M$19,IF(OR('MAPAS DE RIESGOS INHER Y RESID'!$H$17='MATRIZ DE RIESGOS DE SST'!Y81,Y81&lt;'MAPAS DE RIESGOS INHER Y RESID'!$I$18+1),'MAPAS DE RIESGOS INHER Y RESID'!$M$18,IF(OR('MAPAS DE RIESGOS INHER Y RESID'!$I$17='MATRIZ DE RIESGOS DE SST'!Y81,Y81&lt;'MAPAS DE RIESGOS INHER Y RESID'!$J$17+1),'MAPAS DE RIESGOS INHER Y RESID'!$M$17,'MAPAS DE RIESGOS INHER Y RESID'!$M$16)))</f>
        <v>BAJO</v>
      </c>
      <c r="AA81" s="77" t="str">
        <f>VLOOKUP('MATRIZ DE RIESGOS DE SST'!Z81,'TABLA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7" ht="156" x14ac:dyDescent="0.25">
      <c r="A82" s="122" t="s">
        <v>397</v>
      </c>
      <c r="B82" s="122" t="s">
        <v>396</v>
      </c>
      <c r="C82" s="126" t="s">
        <v>344</v>
      </c>
      <c r="D82" s="122"/>
      <c r="E82" s="122" t="s">
        <v>340</v>
      </c>
      <c r="F82" s="122"/>
      <c r="G82" s="122"/>
      <c r="H82" s="122"/>
      <c r="I82" s="122" t="s">
        <v>435</v>
      </c>
      <c r="J82" s="175" t="s">
        <v>456</v>
      </c>
      <c r="K82" s="79" t="s">
        <v>349</v>
      </c>
      <c r="L82" s="80" t="s">
        <v>59</v>
      </c>
      <c r="M82" s="178" t="s">
        <v>184</v>
      </c>
      <c r="N82" s="115">
        <f>VLOOKUP('MATRIZ DE RIESGOS DE SST'!M82,'MAPAS DE RIESGOS INHER Y RESID'!$E$3:$F$7,2,FALSE)</f>
        <v>2</v>
      </c>
      <c r="O82" s="87" t="s">
        <v>188</v>
      </c>
      <c r="P82" s="88">
        <f>VLOOKUP('MATRIZ DE RIESGOS DE SST'!O82,'MAPAS DE RIESGOS INHER Y RESID'!$O$3:$P$7,2,FALSE)</f>
        <v>16</v>
      </c>
      <c r="Q82" s="88">
        <f>N82*P82</f>
        <v>32</v>
      </c>
      <c r="R82" s="87" t="str">
        <f>IF(OR('MAPAS DE RIESGOS INHER Y RESID'!$G$7='MATRIZ DE RIESGOS DE SST'!Q82,Q82&lt;'MAPAS DE RIESGOS INHER Y RESID'!$G$3+1),'MAPAS DE RIESGOS INHER Y RESID'!$M$6,IF(OR('MAPAS DE RIESGOS INHER Y RESID'!$H$5='MATRIZ DE RIESGOS DE SST'!Q82,Q82&lt;'MAPAS DE RIESGOS INHER Y RESID'!$I$5+1),'MAPAS DE RIESGOS INHER Y RESID'!$M$5,IF(OR('MAPAS DE RIESGOS INHER Y RESID'!$I$4='MATRIZ DE RIESGOS DE SST'!Q82,Q82&lt;'MAPAS DE RIESGOS INHER Y RESID'!$J$4+1),'MAPAS DE RIESGOS INHER Y RESID'!$M$4,'MAPAS DE RIESGOS INHER Y RESID'!$M$3)))</f>
        <v>MODERADO</v>
      </c>
      <c r="S82" s="77"/>
      <c r="T82" s="77"/>
      <c r="U82" s="105" t="s">
        <v>255</v>
      </c>
      <c r="V82" s="105" t="s">
        <v>256</v>
      </c>
      <c r="W82" s="87" t="s">
        <v>179</v>
      </c>
      <c r="X82" s="89">
        <f>VLOOKUP(W82,'MAPAS DE RIESGOS INHER Y RESID'!$E$16:$F$18,2,FALSE)</f>
        <v>0.9</v>
      </c>
      <c r="Y82" s="90">
        <f>Q82-(X82*Q82)</f>
        <v>3.1999999999999993</v>
      </c>
      <c r="Z82" s="87" t="str">
        <f>IF(OR('MAPAS DE RIESGOS INHER Y RESID'!$G$18='MATRIZ DE RIESGOS DE SST'!Y82,Y82&lt;'MAPAS DE RIESGOS INHER Y RESID'!$G$16+1),'MAPAS DE RIESGOS INHER Y RESID'!$M$19,IF(OR('MAPAS DE RIESGOS INHER Y RESID'!$H$17='MATRIZ DE RIESGOS DE SST'!Y82,Y82&lt;'MAPAS DE RIESGOS INHER Y RESID'!$I$18+1),'MAPAS DE RIESGOS INHER Y RESID'!$M$18,IF(OR('MAPAS DE RIESGOS INHER Y RESID'!$I$17='MATRIZ DE RIESGOS DE SST'!Y82,Y82&lt;'MAPAS DE RIESGOS INHER Y RESID'!$J$17+1),'MAPAS DE RIESGOS INHER Y RESID'!$M$17,'MAPAS DE RIESGOS INHER Y RESID'!$M$16)))</f>
        <v>BAJO</v>
      </c>
      <c r="AA82" s="77" t="str">
        <f>VLOOKUP('MATRIZ DE RIESGOS DE SST'!Z82,'TABLA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7" ht="156" x14ac:dyDescent="0.25">
      <c r="A83" s="123"/>
      <c r="B83" s="123"/>
      <c r="C83" s="127"/>
      <c r="D83" s="123"/>
      <c r="E83" s="123"/>
      <c r="F83" s="123"/>
      <c r="G83" s="123"/>
      <c r="H83" s="123"/>
      <c r="I83" s="123"/>
      <c r="J83" s="107" t="s">
        <v>60</v>
      </c>
      <c r="K83" s="79" t="s">
        <v>354</v>
      </c>
      <c r="L83" s="80" t="s">
        <v>457</v>
      </c>
      <c r="M83" s="87" t="s">
        <v>178</v>
      </c>
      <c r="N83" s="115">
        <f>VLOOKUP('MATRIZ DE RIESGOS DE SST'!M83,'MAPAS DE RIESGOS INHER Y RESID'!$E$3:$F$7,2,FALSE)</f>
        <v>3</v>
      </c>
      <c r="O83" s="87" t="s">
        <v>188</v>
      </c>
      <c r="P83" s="88">
        <f>VLOOKUP('MATRIZ DE RIESGOS DE SST'!O83,'MAPAS DE RIESGOS INHER Y RESID'!$O$3:$P$7,2,FALSE)</f>
        <v>16</v>
      </c>
      <c r="Q83" s="88">
        <f>+N83*P83</f>
        <v>48</v>
      </c>
      <c r="R83" s="87" t="str">
        <f>IF(OR('MAPAS DE RIESGOS INHER Y RESID'!$G$7='MATRIZ DE RIESGOS DE SST'!Q83,Q83&lt;'MAPAS DE RIESGOS INHER Y RESID'!$G$3+1),'MAPAS DE RIESGOS INHER Y RESID'!$M$6,IF(OR('MAPAS DE RIESGOS INHER Y RESID'!$H$5='MATRIZ DE RIESGOS DE SST'!Q83,Q83&lt;'MAPAS DE RIESGOS INHER Y RESID'!$I$5+1),'MAPAS DE RIESGOS INHER Y RESID'!$M$5,IF(OR('MAPAS DE RIESGOS INHER Y RESID'!$I$4='MATRIZ DE RIESGOS DE SST'!Q83,Q83&lt;'MAPAS DE RIESGOS INHER Y RESID'!$J$4+1),'MAPAS DE RIESGOS INHER Y RESID'!$M$4,'MAPAS DE RIESGOS INHER Y RESID'!$M$3)))</f>
        <v>MODERADO</v>
      </c>
      <c r="S83" s="77"/>
      <c r="T83" s="77"/>
      <c r="U83" s="105" t="s">
        <v>421</v>
      </c>
      <c r="V83" s="105" t="s">
        <v>256</v>
      </c>
      <c r="W83" s="87" t="s">
        <v>179</v>
      </c>
      <c r="X83" s="89">
        <f>VLOOKUP(W83,'MAPAS DE RIESGOS INHER Y RESID'!$E$16:$F$18,2,FALSE)</f>
        <v>0.9</v>
      </c>
      <c r="Y83" s="90">
        <f>Q83-(X83*Q83)</f>
        <v>4.7999999999999972</v>
      </c>
      <c r="Z83" s="87" t="str">
        <f>IF(OR('MAPAS DE RIESGOS INHER Y RESID'!$G$18='MATRIZ DE RIESGOS DE SST'!Y83,Y83&lt;'MAPAS DE RIESGOS INHER Y RESID'!$G$16+1),'MAPAS DE RIESGOS INHER Y RESID'!$M$19,IF(OR('MAPAS DE RIESGOS INHER Y RESID'!$H$17='MATRIZ DE RIESGOS DE SST'!Y83,Y83&lt;'MAPAS DE RIESGOS INHER Y RESID'!$I$18+1),'MAPAS DE RIESGOS INHER Y RESID'!$M$18,IF(OR('MAPAS DE RIESGOS INHER Y RESID'!$I$17='MATRIZ DE RIESGOS DE SST'!Y83,Y83&lt;'MAPAS DE RIESGOS INHER Y RESID'!$J$17+1),'MAPAS DE RIESGOS INHER Y RESID'!$M$17,'MAPAS DE RIESGOS INHER Y RESID'!$M$16)))</f>
        <v>BAJO</v>
      </c>
      <c r="AA83" s="77" t="str">
        <f>VLOOKUP('MATRIZ DE RIESGOS DE SST'!Z83,'TABLA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7" ht="214.5" x14ac:dyDescent="0.25">
      <c r="A84" s="123"/>
      <c r="B84" s="123"/>
      <c r="C84" s="127"/>
      <c r="D84" s="123"/>
      <c r="E84" s="123"/>
      <c r="F84" s="123"/>
      <c r="G84" s="123"/>
      <c r="H84" s="123"/>
      <c r="I84" s="123"/>
      <c r="J84" s="107" t="s">
        <v>214</v>
      </c>
      <c r="K84" s="79" t="s">
        <v>355</v>
      </c>
      <c r="L84" s="80" t="s">
        <v>475</v>
      </c>
      <c r="M84" s="87" t="s">
        <v>178</v>
      </c>
      <c r="N84" s="115">
        <f>VLOOKUP('MATRIZ DE RIESGOS DE SST'!M84,'MAPAS DE RIESGOS INHER Y RESID'!$E$3:$F$7,2,FALSE)</f>
        <v>3</v>
      </c>
      <c r="O84" s="87" t="s">
        <v>188</v>
      </c>
      <c r="P84" s="88">
        <f>VLOOKUP('MATRIZ DE RIESGOS DE SST'!O84,'MAPAS DE RIESGOS INHER Y RESID'!$O$3:$P$7,2,FALSE)</f>
        <v>16</v>
      </c>
      <c r="Q84" s="88">
        <f>N84*P84</f>
        <v>48</v>
      </c>
      <c r="R84" s="87" t="str">
        <f>IF(OR('MAPAS DE RIESGOS INHER Y RESID'!$G$7='MATRIZ DE RIESGOS DE SST'!Q84,Q84&lt;'MAPAS DE RIESGOS INHER Y RESID'!$G$3+1),'MAPAS DE RIESGOS INHER Y RESID'!$M$6,IF(OR('MAPAS DE RIESGOS INHER Y RESID'!$H$5='MATRIZ DE RIESGOS DE SST'!Q84,Q84&lt;'MAPAS DE RIESGOS INHER Y RESID'!$I$5+1),'MAPAS DE RIESGOS INHER Y RESID'!$M$5,IF(OR('MAPAS DE RIESGOS INHER Y RESID'!$I$4='MATRIZ DE RIESGOS DE SST'!Q84,Q84&lt;'MAPAS DE RIESGOS INHER Y RESID'!$J$4+1),'MAPAS DE RIESGOS INHER Y RESID'!$M$4,'MAPAS DE RIESGOS INHER Y RESID'!$M$3)))</f>
        <v>MODERADO</v>
      </c>
      <c r="S84" s="27" t="s">
        <v>311</v>
      </c>
      <c r="T84" s="77"/>
      <c r="U84" s="105" t="s">
        <v>304</v>
      </c>
      <c r="V84" s="105" t="s">
        <v>256</v>
      </c>
      <c r="W84" s="87" t="s">
        <v>179</v>
      </c>
      <c r="X84" s="89">
        <f>VLOOKUP(W84,'MAPAS DE RIESGOS INHER Y RESID'!$E$16:$F$18,2,FALSE)</f>
        <v>0.9</v>
      </c>
      <c r="Y84" s="90">
        <f>Q84-(X84*Q84)</f>
        <v>4.7999999999999972</v>
      </c>
      <c r="Z84" s="87" t="str">
        <f>IF(OR('MAPAS DE RIESGOS INHER Y RESID'!$G$18='MATRIZ DE RIESGOS DE SST'!Y84,Y84&lt;'MAPAS DE RIESGOS INHER Y RESID'!$G$16+1),'MAPAS DE RIESGOS INHER Y RESID'!$M$19,IF(OR('MAPAS DE RIESGOS INHER Y RESID'!$H$17='MATRIZ DE RIESGOS DE SST'!Y84,Y84&lt;'MAPAS DE RIESGOS INHER Y RESID'!$I$18+1),'MAPAS DE RIESGOS INHER Y RESID'!$M$18,IF(OR('MAPAS DE RIESGOS INHER Y RESID'!$I$17='MATRIZ DE RIESGOS DE SST'!Y84,Y84&lt;'MAPAS DE RIESGOS INHER Y RESID'!$J$17+1),'MAPAS DE RIESGOS INHER Y RESID'!$M$17,'MAPAS DE RIESGOS INHER Y RESID'!$M$16)))</f>
        <v>BAJO</v>
      </c>
      <c r="AA84" s="77" t="str">
        <f>VLOOKUP('MATRIZ DE RIESGOS DE SST'!Z84,'TABLA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7" ht="195" x14ac:dyDescent="0.25">
      <c r="A85" s="123"/>
      <c r="B85" s="123"/>
      <c r="C85" s="127"/>
      <c r="D85" s="123"/>
      <c r="E85" s="123"/>
      <c r="F85" s="123"/>
      <c r="G85" s="123"/>
      <c r="H85" s="123"/>
      <c r="I85" s="123"/>
      <c r="J85" s="107" t="s">
        <v>466</v>
      </c>
      <c r="K85" s="79" t="s">
        <v>370</v>
      </c>
      <c r="L85" s="99" t="s">
        <v>467</v>
      </c>
      <c r="M85" s="87" t="s">
        <v>184</v>
      </c>
      <c r="N85" s="115">
        <f>VLOOKUP('MATRIZ DE RIESGOS DE SST'!M85,'MAPAS DE RIESGOS INHER Y RESID'!$E$3:$F$7,2,FALSE)</f>
        <v>2</v>
      </c>
      <c r="O85" s="87" t="s">
        <v>190</v>
      </c>
      <c r="P85" s="88">
        <f>VLOOKUP('MATRIZ DE RIESGOS DE SST'!O85,'MAPAS DE RIESGOS INHER Y RESID'!$O$3:$P$7,2,FALSE)</f>
        <v>65536</v>
      </c>
      <c r="Q85" s="88">
        <f>+N85*P85</f>
        <v>131072</v>
      </c>
      <c r="R85" s="87" t="str">
        <f>IF(OR('MAPAS DE RIESGOS INHER Y RESID'!$G$7='MATRIZ DE RIESGOS DE SST'!Q85,Q85&lt;'MAPAS DE RIESGOS INHER Y RESID'!$G$3+1),'MAPAS DE RIESGOS INHER Y RESID'!$M$6,IF(OR('MAPAS DE RIESGOS INHER Y RESID'!$H$5='MATRIZ DE RIESGOS DE SST'!Q85,Q85&lt;'MAPAS DE RIESGOS INHER Y RESID'!$I$5+1),'MAPAS DE RIESGOS INHER Y RESID'!$M$5,IF(OR('MAPAS DE RIESGOS INHER Y RESID'!$I$4='MATRIZ DE RIESGOS DE SST'!Q85,Q85&lt;'MAPAS DE RIESGOS INHER Y RESID'!$J$4+1),'MAPAS DE RIESGOS INHER Y RESID'!$M$4,'MAPAS DE RIESGOS INHER Y RESID'!$M$3)))</f>
        <v xml:space="preserve">EXTREMO </v>
      </c>
      <c r="S85" s="77"/>
      <c r="T85" s="105"/>
      <c r="U85" s="105" t="s">
        <v>392</v>
      </c>
      <c r="V85" s="105" t="s">
        <v>262</v>
      </c>
      <c r="W85" s="87" t="s">
        <v>179</v>
      </c>
      <c r="X85" s="89">
        <f>VLOOKUP(W85,'MAPAS DE RIESGOS INHER Y RESID'!$E$16:$F$18,2,FALSE)</f>
        <v>0.9</v>
      </c>
      <c r="Y85" s="90">
        <f>Q85-(Q85*X85)</f>
        <v>13107.199999999997</v>
      </c>
      <c r="Z85" s="87" t="str">
        <f>IF(OR('MAPAS DE RIESGOS INHER Y RESID'!$G$18='MATRIZ DE RIESGOS DE SST'!Y85,Y85&lt;'MAPAS DE RIESGOS INHER Y RESID'!$G$16+1),'MAPAS DE RIESGOS INHER Y RESID'!$M$19,IF(OR('MAPAS DE RIESGOS INHER Y RESID'!$H$17='MATRIZ DE RIESGOS DE SST'!Y85,Y85&lt;'MAPAS DE RIESGOS INHER Y RESID'!$I$18+1),'MAPAS DE RIESGOS INHER Y RESID'!$M$18,IF(OR('MAPAS DE RIESGOS INHER Y RESID'!$I$17='MATRIZ DE RIESGOS DE SST'!Y85,Y85&lt;'MAPAS DE RIESGOS INHER Y RESID'!$J$17+1),'MAPAS DE RIESGOS INHER Y RESID'!$M$17,'MAPAS DE RIESGOS INHER Y RESID'!$M$16)))</f>
        <v>ALTO</v>
      </c>
      <c r="AA85" s="77" t="str">
        <f>VLOOKUP('MATRIZ DE RIESGOS DE SST'!Z85,'TABLA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86" spans="1:27" ht="181.5" customHeight="1" x14ac:dyDescent="0.25">
      <c r="A86" s="123"/>
      <c r="B86" s="123"/>
      <c r="C86" s="127"/>
      <c r="D86" s="123"/>
      <c r="E86" s="123"/>
      <c r="F86" s="123"/>
      <c r="G86" s="123"/>
      <c r="H86" s="123"/>
      <c r="I86" s="123"/>
      <c r="J86" s="107" t="s">
        <v>67</v>
      </c>
      <c r="K86" s="79" t="s">
        <v>390</v>
      </c>
      <c r="L86" s="80" t="s">
        <v>458</v>
      </c>
      <c r="M86" s="87" t="s">
        <v>184</v>
      </c>
      <c r="N86" s="115">
        <f>VLOOKUP('MATRIZ DE RIESGOS DE SST'!M86,'MAPAS DE RIESGOS INHER Y RESID'!$E$3:$F$7,2,FALSE)</f>
        <v>2</v>
      </c>
      <c r="O86" s="87" t="s">
        <v>188</v>
      </c>
      <c r="P86" s="88">
        <f>VLOOKUP('MATRIZ DE RIESGOS DE SST'!O86,'MAPAS DE RIESGOS INHER Y RESID'!$O$3:$P$7,2,FALSE)</f>
        <v>16</v>
      </c>
      <c r="Q86" s="88">
        <f t="shared" ref="Q86" si="17">+N86*P86</f>
        <v>32</v>
      </c>
      <c r="R86" s="87" t="str">
        <f>IF(OR('MAPAS DE RIESGOS INHER Y RESID'!$G$7='MATRIZ DE RIESGOS DE SST'!Q86,Q86&lt;'MAPAS DE RIESGOS INHER Y RESID'!$G$3+1),'MAPAS DE RIESGOS INHER Y RESID'!$M$6,IF(OR('MAPAS DE RIESGOS INHER Y RESID'!$H$5='MATRIZ DE RIESGOS DE SST'!Q86,Q86&lt;'MAPAS DE RIESGOS INHER Y RESID'!$I$5+1),'MAPAS DE RIESGOS INHER Y RESID'!$M$5,IF(OR('MAPAS DE RIESGOS INHER Y RESID'!$I$4='MATRIZ DE RIESGOS DE SST'!Q86,Q86&lt;'MAPAS DE RIESGOS INHER Y RESID'!$J$4+1),'MAPAS DE RIESGOS INHER Y RESID'!$M$4,'MAPAS DE RIESGOS INHER Y RESID'!$M$3)))</f>
        <v>MODERADO</v>
      </c>
      <c r="S86" s="77"/>
      <c r="T86" s="77"/>
      <c r="U86" s="105"/>
      <c r="V86" s="105" t="s">
        <v>391</v>
      </c>
      <c r="W86" s="87" t="s">
        <v>179</v>
      </c>
      <c r="X86" s="89">
        <f>VLOOKUP(W86,'MAPAS DE RIESGOS INHER Y RESID'!$E$16:$F$18,2,FALSE)</f>
        <v>0.9</v>
      </c>
      <c r="Y86" s="90">
        <f>Q86-(Q86*X86)</f>
        <v>3.1999999999999993</v>
      </c>
      <c r="Z86" s="87" t="str">
        <f>IF(OR('MAPAS DE RIESGOS INHER Y RESID'!$G$18='MATRIZ DE RIESGOS DE SST'!Y86,Y86&lt;'MAPAS DE RIESGOS INHER Y RESID'!$G$16+1),'MAPAS DE RIESGOS INHER Y RESID'!$M$19,IF(OR('MAPAS DE RIESGOS INHER Y RESID'!$H$17='MATRIZ DE RIESGOS DE SST'!Y86,Y86&lt;'MAPAS DE RIESGOS INHER Y RESID'!$I$18+1),'MAPAS DE RIESGOS INHER Y RESID'!$M$18,IF(OR('MAPAS DE RIESGOS INHER Y RESID'!$I$17='MATRIZ DE RIESGOS DE SST'!Y86,Y86&lt;'MAPAS DE RIESGOS INHER Y RESID'!$J$17+1),'MAPAS DE RIESGOS INHER Y RESID'!$M$17,'MAPAS DE RIESGOS INHER Y RESID'!$M$16)))</f>
        <v>BAJO</v>
      </c>
      <c r="AA86" s="77" t="str">
        <f>VLOOKUP('MATRIZ DE RIESGOS DE SST'!Z86,'TABLA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7" ht="195" x14ac:dyDescent="0.25">
      <c r="A87" s="123"/>
      <c r="B87" s="123"/>
      <c r="C87" s="127"/>
      <c r="D87" s="123"/>
      <c r="E87" s="123"/>
      <c r="F87" s="123"/>
      <c r="G87" s="123"/>
      <c r="H87" s="123"/>
      <c r="I87" s="123"/>
      <c r="J87" s="107" t="s">
        <v>101</v>
      </c>
      <c r="K87" s="79" t="s">
        <v>221</v>
      </c>
      <c r="L87" s="80" t="s">
        <v>469</v>
      </c>
      <c r="M87" s="87" t="s">
        <v>178</v>
      </c>
      <c r="N87" s="115">
        <f>VLOOKUP('MATRIZ DE RIESGOS DE SST'!M87,'MAPAS DE RIESGOS INHER Y RESID'!$E$3:$F$7,2,FALSE)</f>
        <v>3</v>
      </c>
      <c r="O87" s="87" t="s">
        <v>188</v>
      </c>
      <c r="P87" s="88">
        <f>VLOOKUP('MATRIZ DE RIESGOS DE SST'!O87,'MAPAS DE RIESGOS INHER Y RESID'!$O$3:$P$7,2,FALSE)</f>
        <v>16</v>
      </c>
      <c r="Q87" s="88">
        <f>+N87*P87</f>
        <v>48</v>
      </c>
      <c r="R87" s="87" t="str">
        <f>IF(OR('MAPAS DE RIESGOS INHER Y RESID'!$G$7='MATRIZ DE RIESGOS DE SST'!Q87,Q87&lt;'MAPAS DE RIESGOS INHER Y RESID'!$G$3+1),'MAPAS DE RIESGOS INHER Y RESID'!$M$6,IF(OR('MAPAS DE RIESGOS INHER Y RESID'!$H$5='MATRIZ DE RIESGOS DE SST'!Q87,Q87&lt;'MAPAS DE RIESGOS INHER Y RESID'!$I$5+1),'MAPAS DE RIESGOS INHER Y RESID'!$M$5,IF(OR('MAPAS DE RIESGOS INHER Y RESID'!$I$4='MATRIZ DE RIESGOS DE SST'!Q87,Q87&lt;'MAPAS DE RIESGOS INHER Y RESID'!$J$4+1),'MAPAS DE RIESGOS INHER Y RESID'!$M$4,'MAPAS DE RIESGOS INHER Y RESID'!$M$3)))</f>
        <v>MODERADO</v>
      </c>
      <c r="S87" s="77"/>
      <c r="T87" s="105" t="s">
        <v>266</v>
      </c>
      <c r="U87" s="105" t="s">
        <v>398</v>
      </c>
      <c r="V87" s="105" t="s">
        <v>268</v>
      </c>
      <c r="W87" s="87" t="s">
        <v>178</v>
      </c>
      <c r="X87" s="89">
        <f>VLOOKUP(W87,'MAPAS DE RIESGOS INHER Y RESID'!$E$16:$F$18,2,FALSE)</f>
        <v>0.4</v>
      </c>
      <c r="Y87" s="90">
        <f>Q87-(Q87*X87)</f>
        <v>28.799999999999997</v>
      </c>
      <c r="Z87" s="87" t="str">
        <f>IF(OR('MAPAS DE RIESGOS INHER Y RESID'!$G$18='MATRIZ DE RIESGOS DE SST'!Y87,Y87&lt;'MAPAS DE RIESGOS INHER Y RESID'!$G$16+1),'MAPAS DE RIESGOS INHER Y RESID'!$M$19,IF(OR('MAPAS DE RIESGOS INHER Y RESID'!$H$17='MATRIZ DE RIESGOS DE SST'!Y87,Y87&lt;'MAPAS DE RIESGOS INHER Y RESID'!$I$18+1),'MAPAS DE RIESGOS INHER Y RESID'!$M$18,IF(OR('MAPAS DE RIESGOS INHER Y RESID'!$I$17='MATRIZ DE RIESGOS DE SST'!Y87,Y87&lt;'MAPAS DE RIESGOS INHER Y RESID'!$J$17+1),'MAPAS DE RIESGOS INHER Y RESID'!$M$17,'MAPAS DE RIESGOS INHER Y RESID'!$M$16)))</f>
        <v>MODERADO</v>
      </c>
      <c r="AA87" s="77" t="str">
        <f>VLOOKUP('MATRIZ DE RIESGOS DE SST'!Z87,'TABLA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8" spans="1:27" ht="156" x14ac:dyDescent="0.25">
      <c r="A88" s="120" t="s">
        <v>400</v>
      </c>
      <c r="B88" s="122" t="s">
        <v>399</v>
      </c>
      <c r="C88" s="122" t="s">
        <v>344</v>
      </c>
      <c r="D88" s="122"/>
      <c r="E88" s="122" t="s">
        <v>340</v>
      </c>
      <c r="F88" s="122"/>
      <c r="G88" s="122"/>
      <c r="H88" s="122"/>
      <c r="I88" s="122" t="s">
        <v>436</v>
      </c>
      <c r="J88" s="175" t="s">
        <v>456</v>
      </c>
      <c r="K88" s="79" t="s">
        <v>349</v>
      </c>
      <c r="L88" s="80" t="s">
        <v>59</v>
      </c>
      <c r="M88" s="178" t="s">
        <v>184</v>
      </c>
      <c r="N88" s="115">
        <f>VLOOKUP('MATRIZ DE RIESGOS DE SST'!M88,'MAPAS DE RIESGOS INHER Y RESID'!$E$3:$F$7,2,FALSE)</f>
        <v>2</v>
      </c>
      <c r="O88" s="87" t="s">
        <v>188</v>
      </c>
      <c r="P88" s="88">
        <f>VLOOKUP('MATRIZ DE RIESGOS DE SST'!O88,'MAPAS DE RIESGOS INHER Y RESID'!$O$3:$P$7,2,FALSE)</f>
        <v>16</v>
      </c>
      <c r="Q88" s="88">
        <f>N88*P88</f>
        <v>32</v>
      </c>
      <c r="R88" s="87" t="str">
        <f>IF(OR('MAPAS DE RIESGOS INHER Y RESID'!$G$7='MATRIZ DE RIESGOS DE SST'!Q88,Q88&lt;'MAPAS DE RIESGOS INHER Y RESID'!$G$3+1),'MAPAS DE RIESGOS INHER Y RESID'!$M$6,IF(OR('MAPAS DE RIESGOS INHER Y RESID'!$H$5='MATRIZ DE RIESGOS DE SST'!Q88,Q88&lt;'MAPAS DE RIESGOS INHER Y RESID'!$I$5+1),'MAPAS DE RIESGOS INHER Y RESID'!$M$5,IF(OR('MAPAS DE RIESGOS INHER Y RESID'!$I$4='MATRIZ DE RIESGOS DE SST'!Q88,Q88&lt;'MAPAS DE RIESGOS INHER Y RESID'!$J$4+1),'MAPAS DE RIESGOS INHER Y RESID'!$M$4,'MAPAS DE RIESGOS INHER Y RESID'!$M$3)))</f>
        <v>MODERADO</v>
      </c>
      <c r="S88" s="77"/>
      <c r="T88" s="77"/>
      <c r="U88" s="105" t="s">
        <v>304</v>
      </c>
      <c r="V88" s="105" t="s">
        <v>256</v>
      </c>
      <c r="W88" s="87" t="s">
        <v>179</v>
      </c>
      <c r="X88" s="89">
        <f>VLOOKUP(W88,'MAPAS DE RIESGOS INHER Y RESID'!$E$16:$F$18,2,FALSE)</f>
        <v>0.9</v>
      </c>
      <c r="Y88" s="90">
        <f>Q88-(X88*Q88)</f>
        <v>3.1999999999999993</v>
      </c>
      <c r="Z88" s="87" t="str">
        <f>IF(OR('MAPAS DE RIESGOS INHER Y RESID'!$G$18='MATRIZ DE RIESGOS DE SST'!Y88,Y88&lt;'MAPAS DE RIESGOS INHER Y RESID'!$G$16+1),'MAPAS DE RIESGOS INHER Y RESID'!$M$19,IF(OR('MAPAS DE RIESGOS INHER Y RESID'!$H$17='MATRIZ DE RIESGOS DE SST'!Y88,Y88&lt;'MAPAS DE RIESGOS INHER Y RESID'!$I$18+1),'MAPAS DE RIESGOS INHER Y RESID'!$M$18,IF(OR('MAPAS DE RIESGOS INHER Y RESID'!$I$17='MATRIZ DE RIESGOS DE SST'!Y88,Y88&lt;'MAPAS DE RIESGOS INHER Y RESID'!$J$17+1),'MAPAS DE RIESGOS INHER Y RESID'!$M$17,'MAPAS DE RIESGOS INHER Y RESID'!$M$16)))</f>
        <v>BAJO</v>
      </c>
      <c r="AA88" s="77" t="str">
        <f>VLOOKUP('MATRIZ DE RIESGOS DE SST'!Z88,'TABLA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7" ht="156" x14ac:dyDescent="0.25">
      <c r="A89" s="120"/>
      <c r="B89" s="123"/>
      <c r="C89" s="123"/>
      <c r="D89" s="123"/>
      <c r="E89" s="123"/>
      <c r="F89" s="123"/>
      <c r="G89" s="123"/>
      <c r="H89" s="123"/>
      <c r="I89" s="123"/>
      <c r="J89" s="107" t="s">
        <v>60</v>
      </c>
      <c r="K89" s="79" t="s">
        <v>341</v>
      </c>
      <c r="L89" s="80" t="s">
        <v>457</v>
      </c>
      <c r="M89" s="87" t="s">
        <v>178</v>
      </c>
      <c r="N89" s="115">
        <f>VLOOKUP('MATRIZ DE RIESGOS DE SST'!M89,'MAPAS DE RIESGOS INHER Y RESID'!$E$3:$F$7,2,FALSE)</f>
        <v>3</v>
      </c>
      <c r="O89" s="87" t="s">
        <v>188</v>
      </c>
      <c r="P89" s="88">
        <f>VLOOKUP('MATRIZ DE RIESGOS DE SST'!O89,'MAPAS DE RIESGOS INHER Y RESID'!$O$3:$P$7,2,FALSE)</f>
        <v>16</v>
      </c>
      <c r="Q89" s="88">
        <f>+N89*P89</f>
        <v>48</v>
      </c>
      <c r="R89" s="87" t="str">
        <f>IF(OR('MAPAS DE RIESGOS INHER Y RESID'!$G$7='MATRIZ DE RIESGOS DE SST'!Q89,Q89&lt;'MAPAS DE RIESGOS INHER Y RESID'!$G$3+1),'MAPAS DE RIESGOS INHER Y RESID'!$M$6,IF(OR('MAPAS DE RIESGOS INHER Y RESID'!$H$5='MATRIZ DE RIESGOS DE SST'!Q89,Q89&lt;'MAPAS DE RIESGOS INHER Y RESID'!$I$5+1),'MAPAS DE RIESGOS INHER Y RESID'!$M$5,IF(OR('MAPAS DE RIESGOS INHER Y RESID'!$I$4='MATRIZ DE RIESGOS DE SST'!Q89,Q89&lt;'MAPAS DE RIESGOS INHER Y RESID'!$J$4+1),'MAPAS DE RIESGOS INHER Y RESID'!$M$4,'MAPAS DE RIESGOS INHER Y RESID'!$M$3)))</f>
        <v>MODERADO</v>
      </c>
      <c r="S89" s="77"/>
      <c r="T89" s="77"/>
      <c r="U89" s="105" t="s">
        <v>304</v>
      </c>
      <c r="V89" s="105" t="s">
        <v>256</v>
      </c>
      <c r="W89" s="87" t="s">
        <v>179</v>
      </c>
      <c r="X89" s="89">
        <f>VLOOKUP(W89,'MAPAS DE RIESGOS INHER Y RESID'!$E$16:$F$18,2,FALSE)</f>
        <v>0.9</v>
      </c>
      <c r="Y89" s="90">
        <f>Q89-(X89*Q89)</f>
        <v>4.7999999999999972</v>
      </c>
      <c r="Z89" s="87" t="str">
        <f>IF(OR('MAPAS DE RIESGOS INHER Y RESID'!$G$18='MATRIZ DE RIESGOS DE SST'!Y89,Y89&lt;'MAPAS DE RIESGOS INHER Y RESID'!$G$16+1),'MAPAS DE RIESGOS INHER Y RESID'!$M$19,IF(OR('MAPAS DE RIESGOS INHER Y RESID'!$H$17='MATRIZ DE RIESGOS DE SST'!Y89,Y89&lt;'MAPAS DE RIESGOS INHER Y RESID'!$I$18+1),'MAPAS DE RIESGOS INHER Y RESID'!$M$18,IF(OR('MAPAS DE RIESGOS INHER Y RESID'!$I$17='MATRIZ DE RIESGOS DE SST'!Y89,Y89&lt;'MAPAS DE RIESGOS INHER Y RESID'!$J$17+1),'MAPAS DE RIESGOS INHER Y RESID'!$M$17,'MAPAS DE RIESGOS INHER Y RESID'!$M$16)))</f>
        <v>BAJO</v>
      </c>
      <c r="AA89" s="77" t="str">
        <f>VLOOKUP('MATRIZ DE RIESGOS DE SST'!Z89,'TABLA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7" ht="214.5" x14ac:dyDescent="0.25">
      <c r="A90" s="120"/>
      <c r="B90" s="123"/>
      <c r="C90" s="123"/>
      <c r="D90" s="123"/>
      <c r="E90" s="123"/>
      <c r="F90" s="123"/>
      <c r="G90" s="123"/>
      <c r="H90" s="123"/>
      <c r="I90" s="123"/>
      <c r="J90" s="107" t="s">
        <v>214</v>
      </c>
      <c r="K90" s="79" t="s">
        <v>342</v>
      </c>
      <c r="L90" s="80" t="s">
        <v>475</v>
      </c>
      <c r="M90" s="87" t="s">
        <v>178</v>
      </c>
      <c r="N90" s="115">
        <f>VLOOKUP('MATRIZ DE RIESGOS DE SST'!M90,'MAPAS DE RIESGOS INHER Y RESID'!$E$3:$F$7,2,FALSE)</f>
        <v>3</v>
      </c>
      <c r="O90" s="87" t="s">
        <v>188</v>
      </c>
      <c r="P90" s="88">
        <f>VLOOKUP('MATRIZ DE RIESGOS DE SST'!O90,'MAPAS DE RIESGOS INHER Y RESID'!$O$3:$P$7,2,FALSE)</f>
        <v>16</v>
      </c>
      <c r="Q90" s="88">
        <f>N90*P90</f>
        <v>48</v>
      </c>
      <c r="R90" s="87" t="str">
        <f>IF(OR('MAPAS DE RIESGOS INHER Y RESID'!$G$7='MATRIZ DE RIESGOS DE SST'!Q90,Q90&lt;'MAPAS DE RIESGOS INHER Y RESID'!$G$3+1),'MAPAS DE RIESGOS INHER Y RESID'!$M$6,IF(OR('MAPAS DE RIESGOS INHER Y RESID'!$H$5='MATRIZ DE RIESGOS DE SST'!Q90,Q90&lt;'MAPAS DE RIESGOS INHER Y RESID'!$I$5+1),'MAPAS DE RIESGOS INHER Y RESID'!$M$5,IF(OR('MAPAS DE RIESGOS INHER Y RESID'!$I$4='MATRIZ DE RIESGOS DE SST'!Q90,Q90&lt;'MAPAS DE RIESGOS INHER Y RESID'!$J$4+1),'MAPAS DE RIESGOS INHER Y RESID'!$M$4,'MAPAS DE RIESGOS INHER Y RESID'!$M$3)))</f>
        <v>MODERADO</v>
      </c>
      <c r="S90" s="77"/>
      <c r="T90" s="77"/>
      <c r="U90" s="105" t="s">
        <v>304</v>
      </c>
      <c r="V90" s="105" t="s">
        <v>256</v>
      </c>
      <c r="W90" s="87" t="s">
        <v>179</v>
      </c>
      <c r="X90" s="89">
        <f>VLOOKUP(W90,'MAPAS DE RIESGOS INHER Y RESID'!$E$16:$F$18,2,FALSE)</f>
        <v>0.9</v>
      </c>
      <c r="Y90" s="90">
        <f>Q90-(X90*Q90)</f>
        <v>4.7999999999999972</v>
      </c>
      <c r="Z90" s="87" t="str">
        <f>IF(OR('MAPAS DE RIESGOS INHER Y RESID'!$G$18='MATRIZ DE RIESGOS DE SST'!Y90,Y90&lt;'MAPAS DE RIESGOS INHER Y RESID'!$G$16+1),'MAPAS DE RIESGOS INHER Y RESID'!$M$19,IF(OR('MAPAS DE RIESGOS INHER Y RESID'!$H$17='MATRIZ DE RIESGOS DE SST'!Y90,Y90&lt;'MAPAS DE RIESGOS INHER Y RESID'!$I$18+1),'MAPAS DE RIESGOS INHER Y RESID'!$M$18,IF(OR('MAPAS DE RIESGOS INHER Y RESID'!$I$17='MATRIZ DE RIESGOS DE SST'!Y90,Y90&lt;'MAPAS DE RIESGOS INHER Y RESID'!$J$17+1),'MAPAS DE RIESGOS INHER Y RESID'!$M$17,'MAPAS DE RIESGOS INHER Y RESID'!$M$16)))</f>
        <v>BAJO</v>
      </c>
      <c r="AA90" s="77" t="str">
        <f>VLOOKUP('MATRIZ DE RIESGOS DE SST'!Z90,'TABLA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7" ht="195" x14ac:dyDescent="0.25">
      <c r="A91" s="120"/>
      <c r="B91" s="123"/>
      <c r="C91" s="123"/>
      <c r="D91" s="123"/>
      <c r="E91" s="123"/>
      <c r="F91" s="123"/>
      <c r="G91" s="123"/>
      <c r="H91" s="123"/>
      <c r="I91" s="123"/>
      <c r="J91" s="107" t="s">
        <v>466</v>
      </c>
      <c r="K91" s="79" t="s">
        <v>370</v>
      </c>
      <c r="L91" s="99" t="s">
        <v>467</v>
      </c>
      <c r="M91" s="87" t="s">
        <v>184</v>
      </c>
      <c r="N91" s="115">
        <f>VLOOKUP('MATRIZ DE RIESGOS DE SST'!M91,'MAPAS DE RIESGOS INHER Y RESID'!$E$3:$F$7,2,FALSE)</f>
        <v>2</v>
      </c>
      <c r="O91" s="87" t="s">
        <v>190</v>
      </c>
      <c r="P91" s="88">
        <f>VLOOKUP('MATRIZ DE RIESGOS DE SST'!O91,'MAPAS DE RIESGOS INHER Y RESID'!$O$3:$P$7,2,FALSE)</f>
        <v>65536</v>
      </c>
      <c r="Q91" s="88">
        <f>+N91*P91</f>
        <v>131072</v>
      </c>
      <c r="R91" s="87" t="str">
        <f>IF(OR('MAPAS DE RIESGOS INHER Y RESID'!$G$7='MATRIZ DE RIESGOS DE SST'!Q91,Q91&lt;'MAPAS DE RIESGOS INHER Y RESID'!$G$3+1),'MAPAS DE RIESGOS INHER Y RESID'!$M$6,IF(OR('MAPAS DE RIESGOS INHER Y RESID'!$H$5='MATRIZ DE RIESGOS DE SST'!Q91,Q91&lt;'MAPAS DE RIESGOS INHER Y RESID'!$I$5+1),'MAPAS DE RIESGOS INHER Y RESID'!$M$5,IF(OR('MAPAS DE RIESGOS INHER Y RESID'!$I$4='MATRIZ DE RIESGOS DE SST'!Q91,Q91&lt;'MAPAS DE RIESGOS INHER Y RESID'!$J$4+1),'MAPAS DE RIESGOS INHER Y RESID'!$M$4,'MAPAS DE RIESGOS INHER Y RESID'!$M$3)))</f>
        <v xml:space="preserve">EXTREMO </v>
      </c>
      <c r="S91" s="77"/>
      <c r="T91" s="105" t="s">
        <v>265</v>
      </c>
      <c r="U91" s="105" t="s">
        <v>392</v>
      </c>
      <c r="V91" s="105" t="s">
        <v>262</v>
      </c>
      <c r="W91" s="87" t="s">
        <v>179</v>
      </c>
      <c r="X91" s="89">
        <f>VLOOKUP(W91,'MAPAS DE RIESGOS INHER Y RESID'!$E$16:$F$18,2,FALSE)</f>
        <v>0.9</v>
      </c>
      <c r="Y91" s="90">
        <f>Q91-(Q91*X91)</f>
        <v>13107.199999999997</v>
      </c>
      <c r="Z91" s="87" t="str">
        <f>IF(OR('MAPAS DE RIESGOS INHER Y RESID'!$G$18='MATRIZ DE RIESGOS DE SST'!Y91,Y91&lt;'MAPAS DE RIESGOS INHER Y RESID'!$G$16+1),'MAPAS DE RIESGOS INHER Y RESID'!$M$19,IF(OR('MAPAS DE RIESGOS INHER Y RESID'!$H$17='MATRIZ DE RIESGOS DE SST'!Y91,Y91&lt;'MAPAS DE RIESGOS INHER Y RESID'!$I$18+1),'MAPAS DE RIESGOS INHER Y RESID'!$M$18,IF(OR('MAPAS DE RIESGOS INHER Y RESID'!$I$17='MATRIZ DE RIESGOS DE SST'!Y91,Y91&lt;'MAPAS DE RIESGOS INHER Y RESID'!$J$17+1),'MAPAS DE RIESGOS INHER Y RESID'!$M$17,'MAPAS DE RIESGOS INHER Y RESID'!$M$16)))</f>
        <v>ALTO</v>
      </c>
      <c r="AA91" s="77" t="str">
        <f>VLOOKUP('MATRIZ DE RIESGOS DE SST'!Z91,'TABLA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92" spans="1:27" ht="157.5" customHeight="1" x14ac:dyDescent="0.25">
      <c r="A92" s="120"/>
      <c r="B92" s="123"/>
      <c r="C92" s="123"/>
      <c r="D92" s="123"/>
      <c r="E92" s="123"/>
      <c r="F92" s="123"/>
      <c r="G92" s="123"/>
      <c r="H92" s="123"/>
      <c r="I92" s="123"/>
      <c r="J92" s="107" t="s">
        <v>67</v>
      </c>
      <c r="K92" s="79" t="s">
        <v>390</v>
      </c>
      <c r="L92" s="80" t="s">
        <v>458</v>
      </c>
      <c r="M92" s="87" t="s">
        <v>184</v>
      </c>
      <c r="N92" s="115">
        <f>VLOOKUP('MATRIZ DE RIESGOS DE SST'!M92,'MAPAS DE RIESGOS INHER Y RESID'!$E$3:$F$7,2,FALSE)</f>
        <v>2</v>
      </c>
      <c r="O92" s="87" t="s">
        <v>188</v>
      </c>
      <c r="P92" s="88">
        <f>VLOOKUP('MATRIZ DE RIESGOS DE SST'!O92,'MAPAS DE RIESGOS INHER Y RESID'!$O$3:$P$7,2,FALSE)</f>
        <v>16</v>
      </c>
      <c r="Q92" s="88">
        <f t="shared" ref="Q92" si="18">+N92*P92</f>
        <v>32</v>
      </c>
      <c r="R92" s="87" t="str">
        <f>IF(OR('MAPAS DE RIESGOS INHER Y RESID'!$G$7='MATRIZ DE RIESGOS DE SST'!Q92,Q92&lt;'MAPAS DE RIESGOS INHER Y RESID'!$G$3+1),'MAPAS DE RIESGOS INHER Y RESID'!$M$6,IF(OR('MAPAS DE RIESGOS INHER Y RESID'!$H$5='MATRIZ DE RIESGOS DE SST'!Q92,Q92&lt;'MAPAS DE RIESGOS INHER Y RESID'!$I$5+1),'MAPAS DE RIESGOS INHER Y RESID'!$M$5,IF(OR('MAPAS DE RIESGOS INHER Y RESID'!$I$4='MATRIZ DE RIESGOS DE SST'!Q92,Q92&lt;'MAPAS DE RIESGOS INHER Y RESID'!$J$4+1),'MAPAS DE RIESGOS INHER Y RESID'!$M$4,'MAPAS DE RIESGOS INHER Y RESID'!$M$3)))</f>
        <v>MODERADO</v>
      </c>
      <c r="S92" s="77"/>
      <c r="T92" s="77"/>
      <c r="U92" s="105" t="s">
        <v>317</v>
      </c>
      <c r="V92" s="105" t="s">
        <v>391</v>
      </c>
      <c r="W92" s="87" t="s">
        <v>179</v>
      </c>
      <c r="X92" s="89">
        <f>VLOOKUP(W92,'MAPAS DE RIESGOS INHER Y RESID'!$E$16:$F$18,2,FALSE)</f>
        <v>0.9</v>
      </c>
      <c r="Y92" s="90">
        <f>Q92-(Q92*X92)</f>
        <v>3.1999999999999993</v>
      </c>
      <c r="Z92" s="87" t="str">
        <f>IF(OR('MAPAS DE RIESGOS INHER Y RESID'!$G$18='MATRIZ DE RIESGOS DE SST'!Y92,Y92&lt;'MAPAS DE RIESGOS INHER Y RESID'!$G$16+1),'MAPAS DE RIESGOS INHER Y RESID'!$M$19,IF(OR('MAPAS DE RIESGOS INHER Y RESID'!$H$17='MATRIZ DE RIESGOS DE SST'!Y92,Y92&lt;'MAPAS DE RIESGOS INHER Y RESID'!$I$18+1),'MAPAS DE RIESGOS INHER Y RESID'!$M$18,IF(OR('MAPAS DE RIESGOS INHER Y RESID'!$I$17='MATRIZ DE RIESGOS DE SST'!Y92,Y92&lt;'MAPAS DE RIESGOS INHER Y RESID'!$J$17+1),'MAPAS DE RIESGOS INHER Y RESID'!$M$17,'MAPAS DE RIESGOS INHER Y RESID'!$M$16)))</f>
        <v>BAJO</v>
      </c>
      <c r="AA92" s="77" t="str">
        <f>VLOOKUP('MATRIZ DE RIESGOS DE SST'!Z92,'TABLA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7" ht="195" x14ac:dyDescent="0.25">
      <c r="A93" s="120"/>
      <c r="B93" s="123"/>
      <c r="C93" s="123"/>
      <c r="D93" s="123"/>
      <c r="E93" s="123"/>
      <c r="F93" s="123"/>
      <c r="G93" s="123"/>
      <c r="H93" s="123"/>
      <c r="I93" s="123"/>
      <c r="J93" s="107" t="s">
        <v>101</v>
      </c>
      <c r="K93" s="79" t="s">
        <v>221</v>
      </c>
      <c r="L93" s="80" t="s">
        <v>469</v>
      </c>
      <c r="M93" s="87" t="s">
        <v>178</v>
      </c>
      <c r="N93" s="115">
        <f>VLOOKUP('MATRIZ DE RIESGOS DE SST'!M93,'MAPAS DE RIESGOS INHER Y RESID'!$E$3:$F$7,2,FALSE)</f>
        <v>3</v>
      </c>
      <c r="O93" s="87" t="s">
        <v>188</v>
      </c>
      <c r="P93" s="88">
        <f>VLOOKUP('MATRIZ DE RIESGOS DE SST'!O93,'MAPAS DE RIESGOS INHER Y RESID'!$O$3:$P$7,2,FALSE)</f>
        <v>16</v>
      </c>
      <c r="Q93" s="88">
        <f>+N93*P93</f>
        <v>48</v>
      </c>
      <c r="R93" s="87" t="str">
        <f>IF(OR('MAPAS DE RIESGOS INHER Y RESID'!$G$7='MATRIZ DE RIESGOS DE SST'!Q93,Q93&lt;'MAPAS DE RIESGOS INHER Y RESID'!$G$3+1),'MAPAS DE RIESGOS INHER Y RESID'!$M$6,IF(OR('MAPAS DE RIESGOS INHER Y RESID'!$H$5='MATRIZ DE RIESGOS DE SST'!Q93,Q93&lt;'MAPAS DE RIESGOS INHER Y RESID'!$I$5+1),'MAPAS DE RIESGOS INHER Y RESID'!$M$5,IF(OR('MAPAS DE RIESGOS INHER Y RESID'!$I$4='MATRIZ DE RIESGOS DE SST'!Q93,Q93&lt;'MAPAS DE RIESGOS INHER Y RESID'!$J$4+1),'MAPAS DE RIESGOS INHER Y RESID'!$M$4,'MAPAS DE RIESGOS INHER Y RESID'!$M$3)))</f>
        <v>MODERADO</v>
      </c>
      <c r="S93" s="77"/>
      <c r="T93" s="105" t="s">
        <v>266</v>
      </c>
      <c r="U93" s="105" t="s">
        <v>267</v>
      </c>
      <c r="V93" s="105" t="s">
        <v>268</v>
      </c>
      <c r="W93" s="87" t="s">
        <v>178</v>
      </c>
      <c r="X93" s="89">
        <f>VLOOKUP(W93,'MAPAS DE RIESGOS INHER Y RESID'!$E$16:$F$18,2,FALSE)</f>
        <v>0.4</v>
      </c>
      <c r="Y93" s="90">
        <f>Q93-(Q93*X93)</f>
        <v>28.799999999999997</v>
      </c>
      <c r="Z93" s="87" t="str">
        <f>IF(OR('MAPAS DE RIESGOS INHER Y RESID'!$G$18='MATRIZ DE RIESGOS DE SST'!Y93,Y93&lt;'MAPAS DE RIESGOS INHER Y RESID'!$G$16+1),'MAPAS DE RIESGOS INHER Y RESID'!$M$19,IF(OR('MAPAS DE RIESGOS INHER Y RESID'!$H$17='MATRIZ DE RIESGOS DE SST'!Y93,Y93&lt;'MAPAS DE RIESGOS INHER Y RESID'!$I$18+1),'MAPAS DE RIESGOS INHER Y RESID'!$M$18,IF(OR('MAPAS DE RIESGOS INHER Y RESID'!$I$17='MATRIZ DE RIESGOS DE SST'!Y93,Y93&lt;'MAPAS DE RIESGOS INHER Y RESID'!$J$17+1),'MAPAS DE RIESGOS INHER Y RESID'!$M$17,'MAPAS DE RIESGOS INHER Y RESID'!$M$16)))</f>
        <v>MODERADO</v>
      </c>
      <c r="AA93" s="77" t="str">
        <f>VLOOKUP('MATRIZ DE RIESGOS DE SST'!Z93,'TABLA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4" spans="1:27" ht="253.5" x14ac:dyDescent="0.25">
      <c r="A94" s="120" t="s">
        <v>401</v>
      </c>
      <c r="B94" s="122" t="s">
        <v>346</v>
      </c>
      <c r="C94" s="122" t="s">
        <v>344</v>
      </c>
      <c r="D94" s="122"/>
      <c r="E94" s="122" t="s">
        <v>344</v>
      </c>
      <c r="F94" s="122"/>
      <c r="G94" s="122"/>
      <c r="H94" s="122"/>
      <c r="I94" s="122" t="s">
        <v>437</v>
      </c>
      <c r="J94" s="107" t="s">
        <v>218</v>
      </c>
      <c r="K94" s="79" t="s">
        <v>350</v>
      </c>
      <c r="L94" s="80" t="s">
        <v>461</v>
      </c>
      <c r="M94" s="87" t="s">
        <v>178</v>
      </c>
      <c r="N94" s="115">
        <f>VLOOKUP('MATRIZ DE RIESGOS DE SST'!M94,'MAPAS DE RIESGOS INHER Y RESID'!$E$3:$F$7,2,FALSE)</f>
        <v>3</v>
      </c>
      <c r="O94" s="87" t="s">
        <v>188</v>
      </c>
      <c r="P94" s="88">
        <f>VLOOKUP('MATRIZ DE RIESGOS DE SST'!O94,'MAPAS DE RIESGOS INHER Y RESID'!$O$3:$P$7,2,FALSE)</f>
        <v>16</v>
      </c>
      <c r="Q94" s="88">
        <f>N94*P94</f>
        <v>48</v>
      </c>
      <c r="R94" s="87" t="str">
        <f>IF(OR('MAPAS DE RIESGOS INHER Y RESID'!$G$7='MATRIZ DE RIESGOS DE SST'!Q94,Q94&lt;'MAPAS DE RIESGOS INHER Y RESID'!$G$3+1),'MAPAS DE RIESGOS INHER Y RESID'!$M$6,IF(OR('MAPAS DE RIESGOS INHER Y RESID'!$H$5='MATRIZ DE RIESGOS DE SST'!Q94,Q94&lt;'MAPAS DE RIESGOS INHER Y RESID'!$I$5+1),'MAPAS DE RIESGOS INHER Y RESID'!$M$5,IF(OR('MAPAS DE RIESGOS INHER Y RESID'!$I$4='MATRIZ DE RIESGOS DE SST'!Q94,Q94&lt;'MAPAS DE RIESGOS INHER Y RESID'!$J$4+1),'MAPAS DE RIESGOS INHER Y RESID'!$M$4,'MAPAS DE RIESGOS INHER Y RESID'!$M$3)))</f>
        <v>MODERADO</v>
      </c>
      <c r="S94" s="105" t="s">
        <v>281</v>
      </c>
      <c r="T94" s="105" t="s">
        <v>282</v>
      </c>
      <c r="U94" s="105" t="s">
        <v>283</v>
      </c>
      <c r="V94" s="105" t="s">
        <v>284</v>
      </c>
      <c r="W94" s="87" t="s">
        <v>179</v>
      </c>
      <c r="X94" s="89">
        <f>VLOOKUP(W94,'MAPAS DE RIESGOS INHER Y RESID'!$E$16:$F$18,2,FALSE)</f>
        <v>0.9</v>
      </c>
      <c r="Y94" s="90">
        <f>Q94-(X94*Q94)</f>
        <v>4.7999999999999972</v>
      </c>
      <c r="Z94" s="87" t="str">
        <f>IF(OR('MAPAS DE RIESGOS INHER Y RESID'!$G$18='MATRIZ DE RIESGOS DE SST'!Y94,Y94&lt;'MAPAS DE RIESGOS INHER Y RESID'!$G$16+1),'MAPAS DE RIESGOS INHER Y RESID'!$M$19,IF(OR('MAPAS DE RIESGOS INHER Y RESID'!$H$17='MATRIZ DE RIESGOS DE SST'!Y94,Y94&lt;'MAPAS DE RIESGOS INHER Y RESID'!$I$18+1),'MAPAS DE RIESGOS INHER Y RESID'!$M$18,IF(OR('MAPAS DE RIESGOS INHER Y RESID'!$I$17='MATRIZ DE RIESGOS DE SST'!Y94,Y94&lt;'MAPAS DE RIESGOS INHER Y RESID'!$J$17+1),'MAPAS DE RIESGOS INHER Y RESID'!$M$17,'MAPAS DE RIESGOS INHER Y RESID'!$M$16)))</f>
        <v>BAJO</v>
      </c>
      <c r="AA94" s="77" t="str">
        <f>VLOOKUP('MATRIZ DE RIESGOS DE SST'!Z94,'TABLA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7" ht="292.5" x14ac:dyDescent="0.25">
      <c r="A95" s="120"/>
      <c r="B95" s="123"/>
      <c r="C95" s="123"/>
      <c r="D95" s="123"/>
      <c r="E95" s="123"/>
      <c r="F95" s="123"/>
      <c r="G95" s="123"/>
      <c r="H95" s="123"/>
      <c r="I95" s="123"/>
      <c r="J95" s="111" t="s">
        <v>84</v>
      </c>
      <c r="K95" s="79" t="s">
        <v>246</v>
      </c>
      <c r="L95" s="80" t="s">
        <v>461</v>
      </c>
      <c r="M95" s="87" t="s">
        <v>178</v>
      </c>
      <c r="N95" s="115">
        <f>VLOOKUP('MATRIZ DE RIESGOS DE SST'!M95,'MAPAS DE RIESGOS INHER Y RESID'!$E$3:$F$7,2,FALSE)</f>
        <v>3</v>
      </c>
      <c r="O95" s="87" t="s">
        <v>188</v>
      </c>
      <c r="P95" s="88">
        <f>VLOOKUP('MATRIZ DE RIESGOS DE SST'!O95,'MAPAS DE RIESGOS INHER Y RESID'!$O$3:$P$7,2,FALSE)</f>
        <v>16</v>
      </c>
      <c r="Q95" s="88">
        <f>+N95*P95</f>
        <v>48</v>
      </c>
      <c r="R95" s="87" t="str">
        <f>IF(OR('MAPAS DE RIESGOS INHER Y RESID'!$G$7='MATRIZ DE RIESGOS DE SST'!Q95,Q95&lt;'MAPAS DE RIESGOS INHER Y RESID'!$G$3+1),'MAPAS DE RIESGOS INHER Y RESID'!$M$6,IF(OR('MAPAS DE RIESGOS INHER Y RESID'!$H$5='MATRIZ DE RIESGOS DE SST'!Q95,Q95&lt;'MAPAS DE RIESGOS INHER Y RESID'!$I$5+1),'MAPAS DE RIESGOS INHER Y RESID'!$M$5,IF(OR('MAPAS DE RIESGOS INHER Y RESID'!$I$4='MATRIZ DE RIESGOS DE SST'!Q95,Q95&lt;'MAPAS DE RIESGOS INHER Y RESID'!$J$4+1),'MAPAS DE RIESGOS INHER Y RESID'!$M$4,'MAPAS DE RIESGOS INHER Y RESID'!$M$3)))</f>
        <v>MODERADO</v>
      </c>
      <c r="S95" s="105" t="s">
        <v>285</v>
      </c>
      <c r="T95" s="105" t="s">
        <v>282</v>
      </c>
      <c r="U95" s="105" t="s">
        <v>283</v>
      </c>
      <c r="V95" s="105" t="s">
        <v>268</v>
      </c>
      <c r="W95" s="87" t="s">
        <v>179</v>
      </c>
      <c r="X95" s="89">
        <f>VLOOKUP(W95,'MAPAS DE RIESGOS INHER Y RESID'!$E$16:$F$18,2,FALSE)</f>
        <v>0.9</v>
      </c>
      <c r="Y95" s="90">
        <f>Q95-(X95*Q95)</f>
        <v>4.7999999999999972</v>
      </c>
      <c r="Z95" s="87" t="str">
        <f>IF(OR('MAPAS DE RIESGOS INHER Y RESID'!$G$18='MATRIZ DE RIESGOS DE SST'!Y95,Y95&lt;'MAPAS DE RIESGOS INHER Y RESID'!$G$16+1),'MAPAS DE RIESGOS INHER Y RESID'!$M$19,IF(OR('MAPAS DE RIESGOS INHER Y RESID'!$H$17='MATRIZ DE RIESGOS DE SST'!Y95,Y95&lt;'MAPAS DE RIESGOS INHER Y RESID'!$I$18+1),'MAPAS DE RIESGOS INHER Y RESID'!$M$18,IF(OR('MAPAS DE RIESGOS INHER Y RESID'!$I$17='MATRIZ DE RIESGOS DE SST'!Y95,Y95&lt;'MAPAS DE RIESGOS INHER Y RESID'!$J$17+1),'MAPAS DE RIESGOS INHER Y RESID'!$M$17,'MAPAS DE RIESGOS INHER Y RESID'!$M$16)))</f>
        <v>BAJO</v>
      </c>
      <c r="AA95" s="77" t="str">
        <f>VLOOKUP('MATRIZ DE RIESGOS DE SST'!Z95,'TABLA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7" ht="195" x14ac:dyDescent="0.25">
      <c r="A96" s="120"/>
      <c r="B96" s="123"/>
      <c r="C96" s="123"/>
      <c r="D96" s="123"/>
      <c r="E96" s="123"/>
      <c r="F96" s="123"/>
      <c r="G96" s="123"/>
      <c r="H96" s="123"/>
      <c r="I96" s="123"/>
      <c r="J96" s="107" t="s">
        <v>101</v>
      </c>
      <c r="K96" s="79" t="s">
        <v>221</v>
      </c>
      <c r="L96" s="80" t="s">
        <v>469</v>
      </c>
      <c r="M96" s="87" t="s">
        <v>178</v>
      </c>
      <c r="N96" s="115">
        <f>VLOOKUP('MATRIZ DE RIESGOS DE SST'!M96,'MAPAS DE RIESGOS INHER Y RESID'!$E$3:$F$7,2,FALSE)</f>
        <v>3</v>
      </c>
      <c r="O96" s="87" t="s">
        <v>188</v>
      </c>
      <c r="P96" s="88">
        <f>VLOOKUP('MATRIZ DE RIESGOS DE SST'!O96,'MAPAS DE RIESGOS INHER Y RESID'!$O$3:$P$7,2,FALSE)</f>
        <v>16</v>
      </c>
      <c r="Q96" s="88">
        <f>N96*P96</f>
        <v>48</v>
      </c>
      <c r="R96" s="87" t="str">
        <f>IF(OR('MAPAS DE RIESGOS INHER Y RESID'!$G$7='MATRIZ DE RIESGOS DE SST'!Q96,Q96&lt;'MAPAS DE RIESGOS INHER Y RESID'!$G$3+1),'MAPAS DE RIESGOS INHER Y RESID'!$M$6,IF(OR('MAPAS DE RIESGOS INHER Y RESID'!$H$5='MATRIZ DE RIESGOS DE SST'!Q96,Q96&lt;'MAPAS DE RIESGOS INHER Y RESID'!$I$5+1),'MAPAS DE RIESGOS INHER Y RESID'!$M$5,IF(OR('MAPAS DE RIESGOS INHER Y RESID'!$I$4='MATRIZ DE RIESGOS DE SST'!Q96,Q96&lt;'MAPAS DE RIESGOS INHER Y RESID'!$J$4+1),'MAPAS DE RIESGOS INHER Y RESID'!$M$4,'MAPAS DE RIESGOS INHER Y RESID'!$M$3)))</f>
        <v>MODERADO</v>
      </c>
      <c r="S96" s="77"/>
      <c r="T96" s="105" t="s">
        <v>266</v>
      </c>
      <c r="U96" s="105" t="s">
        <v>267</v>
      </c>
      <c r="V96" s="105" t="s">
        <v>268</v>
      </c>
      <c r="W96" s="87" t="s">
        <v>178</v>
      </c>
      <c r="X96" s="89">
        <f>VLOOKUP(W96,'MAPAS DE RIESGOS INHER Y RESID'!$E$16:$F$18,2,FALSE)</f>
        <v>0.4</v>
      </c>
      <c r="Y96" s="90">
        <f>Q96-(X96*Q96)</f>
        <v>28.799999999999997</v>
      </c>
      <c r="Z96" s="87" t="str">
        <f>IF(OR('MAPAS DE RIESGOS INHER Y RESID'!$G$18='MATRIZ DE RIESGOS DE SST'!Y96,Y96&lt;'MAPAS DE RIESGOS INHER Y RESID'!$G$16+1),'MAPAS DE RIESGOS INHER Y RESID'!$M$19,IF(OR('MAPAS DE RIESGOS INHER Y RESID'!$H$17='MATRIZ DE RIESGOS DE SST'!Y96,Y96&lt;'MAPAS DE RIESGOS INHER Y RESID'!$I$18+1),'MAPAS DE RIESGOS INHER Y RESID'!$M$18,IF(OR('MAPAS DE RIESGOS INHER Y RESID'!$I$17='MATRIZ DE RIESGOS DE SST'!Y96,Y96&lt;'MAPAS DE RIESGOS INHER Y RESID'!$J$17+1),'MAPAS DE RIESGOS INHER Y RESID'!$M$17,'MAPAS DE RIESGOS INHER Y RESID'!$M$16)))</f>
        <v>MODERADO</v>
      </c>
      <c r="AA96" s="77" t="str">
        <f>VLOOKUP('MATRIZ DE RIESGOS DE SST'!Z96,'TABLA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7" ht="273" x14ac:dyDescent="0.25">
      <c r="A97" s="120"/>
      <c r="B97" s="123"/>
      <c r="C97" s="123"/>
      <c r="D97" s="123"/>
      <c r="E97" s="123"/>
      <c r="F97" s="123"/>
      <c r="G97" s="123"/>
      <c r="H97" s="123"/>
      <c r="I97" s="123"/>
      <c r="J97" s="107" t="s">
        <v>84</v>
      </c>
      <c r="K97" s="79" t="s">
        <v>337</v>
      </c>
      <c r="L97" s="80" t="s">
        <v>461</v>
      </c>
      <c r="M97" s="87" t="s">
        <v>178</v>
      </c>
      <c r="N97" s="115">
        <f>VLOOKUP('MATRIZ DE RIESGOS DE SST'!M97,'MAPAS DE RIESGOS INHER Y RESID'!$E$3:$F$7,2,FALSE)</f>
        <v>3</v>
      </c>
      <c r="O97" s="87" t="s">
        <v>188</v>
      </c>
      <c r="P97" s="88">
        <f>VLOOKUP('MATRIZ DE RIESGOS DE SST'!O97,'MAPAS DE RIESGOS INHER Y RESID'!$O$3:$P$7,2,FALSE)</f>
        <v>16</v>
      </c>
      <c r="Q97" s="88">
        <f>+N97*P97</f>
        <v>48</v>
      </c>
      <c r="R97" s="87" t="str">
        <f>IF(OR('MAPAS DE RIESGOS INHER Y RESID'!$G$7='MATRIZ DE RIESGOS DE SST'!Q97,Q97&lt;'MAPAS DE RIESGOS INHER Y RESID'!$G$3+1),'MAPAS DE RIESGOS INHER Y RESID'!$M$6,IF(OR('MAPAS DE RIESGOS INHER Y RESID'!$H$5='MATRIZ DE RIESGOS DE SST'!Q97,Q97&lt;'MAPAS DE RIESGOS INHER Y RESID'!$I$5+1),'MAPAS DE RIESGOS INHER Y RESID'!$M$5,IF(OR('MAPAS DE RIESGOS INHER Y RESID'!$I$4='MATRIZ DE RIESGOS DE SST'!Q97,Q97&lt;'MAPAS DE RIESGOS INHER Y RESID'!$J$4+1),'MAPAS DE RIESGOS INHER Y RESID'!$M$4,'MAPAS DE RIESGOS INHER Y RESID'!$M$3)))</f>
        <v>MODERADO</v>
      </c>
      <c r="S97" s="105" t="s">
        <v>286</v>
      </c>
      <c r="T97" s="105" t="s">
        <v>287</v>
      </c>
      <c r="U97" s="105" t="s">
        <v>288</v>
      </c>
      <c r="V97" s="105" t="s">
        <v>268</v>
      </c>
      <c r="W97" s="87" t="s">
        <v>179</v>
      </c>
      <c r="X97" s="89">
        <f>VLOOKUP(W97,'MAPAS DE RIESGOS INHER Y RESID'!$E$16:$F$18,2,FALSE)</f>
        <v>0.9</v>
      </c>
      <c r="Y97" s="90">
        <f>Q97-(Q97*X97)</f>
        <v>4.7999999999999972</v>
      </c>
      <c r="Z97" s="87" t="str">
        <f>IF(OR('MAPAS DE RIESGOS INHER Y RESID'!$G$18='MATRIZ DE RIESGOS DE SST'!Y97,Y97&lt;'MAPAS DE RIESGOS INHER Y RESID'!$G$16+1),'MAPAS DE RIESGOS INHER Y RESID'!$M$19,IF(OR('MAPAS DE RIESGOS INHER Y RESID'!$H$17='MATRIZ DE RIESGOS DE SST'!Y97,Y97&lt;'MAPAS DE RIESGOS INHER Y RESID'!$I$18+1),'MAPAS DE RIESGOS INHER Y RESID'!$M$18,IF(OR('MAPAS DE RIESGOS INHER Y RESID'!$I$17='MATRIZ DE RIESGOS DE SST'!Y97,Y97&lt;'MAPAS DE RIESGOS INHER Y RESID'!$J$17+1),'MAPAS DE RIESGOS INHER Y RESID'!$M$17,'MAPAS DE RIESGOS INHER Y RESID'!$M$16)))</f>
        <v>BAJO</v>
      </c>
      <c r="AA97" s="77" t="str">
        <f>VLOOKUP('MATRIZ DE RIESGOS DE SST'!Z97,'TABLA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8" spans="1:27" ht="169.5" customHeight="1" x14ac:dyDescent="0.25">
      <c r="A98" s="120"/>
      <c r="B98" s="123"/>
      <c r="C98" s="123"/>
      <c r="D98" s="123"/>
      <c r="E98" s="123"/>
      <c r="F98" s="123"/>
      <c r="G98" s="123"/>
      <c r="H98" s="123"/>
      <c r="I98" s="123"/>
      <c r="J98" s="107" t="s">
        <v>67</v>
      </c>
      <c r="K98" s="79" t="s">
        <v>390</v>
      </c>
      <c r="L98" s="80" t="s">
        <v>458</v>
      </c>
      <c r="M98" s="87" t="s">
        <v>184</v>
      </c>
      <c r="N98" s="115">
        <f>VLOOKUP('MATRIZ DE RIESGOS DE SST'!M98,'MAPAS DE RIESGOS INHER Y RESID'!$E$3:$F$7,2,FALSE)</f>
        <v>2</v>
      </c>
      <c r="O98" s="87" t="s">
        <v>188</v>
      </c>
      <c r="P98" s="88">
        <f>VLOOKUP('MATRIZ DE RIESGOS DE SST'!O98,'MAPAS DE RIESGOS INHER Y RESID'!$O$3:$P$7,2,FALSE)</f>
        <v>16</v>
      </c>
      <c r="Q98" s="88">
        <f t="shared" ref="Q98" si="19">+N98*P98</f>
        <v>32</v>
      </c>
      <c r="R98" s="87" t="str">
        <f>IF(OR('MAPAS DE RIESGOS INHER Y RESID'!$G$7='MATRIZ DE RIESGOS DE SST'!Q98,Q98&lt;'MAPAS DE RIESGOS INHER Y RESID'!$G$3+1),'MAPAS DE RIESGOS INHER Y RESID'!$M$6,IF(OR('MAPAS DE RIESGOS INHER Y RESID'!$H$5='MATRIZ DE RIESGOS DE SST'!Q98,Q98&lt;'MAPAS DE RIESGOS INHER Y RESID'!$I$5+1),'MAPAS DE RIESGOS INHER Y RESID'!$M$5,IF(OR('MAPAS DE RIESGOS INHER Y RESID'!$I$4='MATRIZ DE RIESGOS DE SST'!Q98,Q98&lt;'MAPAS DE RIESGOS INHER Y RESID'!$J$4+1),'MAPAS DE RIESGOS INHER Y RESID'!$M$4,'MAPAS DE RIESGOS INHER Y RESID'!$M$3)))</f>
        <v>MODERADO</v>
      </c>
      <c r="S98" s="77"/>
      <c r="T98" s="77"/>
      <c r="U98" s="105" t="s">
        <v>317</v>
      </c>
      <c r="V98" s="105" t="s">
        <v>391</v>
      </c>
      <c r="W98" s="87" t="s">
        <v>179</v>
      </c>
      <c r="X98" s="89">
        <f>VLOOKUP(W98,'MAPAS DE RIESGOS INHER Y RESID'!$E$16:$F$18,2,FALSE)</f>
        <v>0.9</v>
      </c>
      <c r="Y98" s="90">
        <f>Q98-(Q98*X98)</f>
        <v>3.1999999999999993</v>
      </c>
      <c r="Z98" s="87" t="str">
        <f>IF(OR('MAPAS DE RIESGOS INHER Y RESID'!$G$18='MATRIZ DE RIESGOS DE SST'!Y98,Y98&lt;'MAPAS DE RIESGOS INHER Y RESID'!$G$16+1),'MAPAS DE RIESGOS INHER Y RESID'!$M$19,IF(OR('MAPAS DE RIESGOS INHER Y RESID'!$H$17='MATRIZ DE RIESGOS DE SST'!Y98,Y98&lt;'MAPAS DE RIESGOS INHER Y RESID'!$I$18+1),'MAPAS DE RIESGOS INHER Y RESID'!$M$18,IF(OR('MAPAS DE RIESGOS INHER Y RESID'!$I$17='MATRIZ DE RIESGOS DE SST'!Y98,Y98&lt;'MAPAS DE RIESGOS INHER Y RESID'!$J$17+1),'MAPAS DE RIESGOS INHER Y RESID'!$M$17,'MAPAS DE RIESGOS INHER Y RESID'!$M$16)))</f>
        <v>BAJO</v>
      </c>
      <c r="AA98" s="77" t="str">
        <f>VLOOKUP('MATRIZ DE RIESGOS DE SST'!Z98,'TABLA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9" spans="1:27" ht="156" x14ac:dyDescent="0.25">
      <c r="A99" s="120"/>
      <c r="B99" s="123"/>
      <c r="C99" s="123"/>
      <c r="D99" s="123"/>
      <c r="E99" s="123"/>
      <c r="F99" s="123"/>
      <c r="G99" s="123"/>
      <c r="H99" s="123"/>
      <c r="I99" s="123"/>
      <c r="J99" s="107" t="s">
        <v>218</v>
      </c>
      <c r="K99" s="79" t="s">
        <v>350</v>
      </c>
      <c r="L99" s="80" t="s">
        <v>461</v>
      </c>
      <c r="M99" s="87" t="s">
        <v>178</v>
      </c>
      <c r="N99" s="115">
        <f>VLOOKUP('MATRIZ DE RIESGOS DE SST'!M99,'MAPAS DE RIESGOS INHER Y RESID'!$E$3:$F$7,2,FALSE)</f>
        <v>3</v>
      </c>
      <c r="O99" s="87" t="s">
        <v>188</v>
      </c>
      <c r="P99" s="88">
        <f>VLOOKUP('MATRIZ DE RIESGOS DE SST'!O99,'MAPAS DE RIESGOS INHER Y RESID'!$O$3:$P$7,2,FALSE)</f>
        <v>16</v>
      </c>
      <c r="Q99" s="88">
        <f>+N99*P99</f>
        <v>48</v>
      </c>
      <c r="R99" s="87" t="str">
        <f>IF(OR('MAPAS DE RIESGOS INHER Y RESID'!$G$7='MATRIZ DE RIESGOS DE SST'!Q99,Q99&lt;'MAPAS DE RIESGOS INHER Y RESID'!$G$3+1),'MAPAS DE RIESGOS INHER Y RESID'!$M$6,IF(OR('MAPAS DE RIESGOS INHER Y RESID'!$H$5='MATRIZ DE RIESGOS DE SST'!Q99,Q99&lt;'MAPAS DE RIESGOS INHER Y RESID'!$I$5+1),'MAPAS DE RIESGOS INHER Y RESID'!$M$5,IF(OR('MAPAS DE RIESGOS INHER Y RESID'!$I$4='MATRIZ DE RIESGOS DE SST'!Q99,Q99&lt;'MAPAS DE RIESGOS INHER Y RESID'!$J$4+1),'MAPAS DE RIESGOS INHER Y RESID'!$M$4,'MAPAS DE RIESGOS INHER Y RESID'!$M$3)))</f>
        <v>MODERADO</v>
      </c>
      <c r="S99" s="105" t="s">
        <v>286</v>
      </c>
      <c r="T99" s="105" t="s">
        <v>287</v>
      </c>
      <c r="U99" s="105" t="s">
        <v>288</v>
      </c>
      <c r="V99" s="105" t="s">
        <v>268</v>
      </c>
      <c r="W99" s="87" t="s">
        <v>179</v>
      </c>
      <c r="X99" s="89">
        <f>VLOOKUP(W99,'MAPAS DE RIESGOS INHER Y RESID'!$E$16:$F$18,2,FALSE)</f>
        <v>0.9</v>
      </c>
      <c r="Y99" s="90">
        <f>Q99-(Q99*X99)</f>
        <v>4.7999999999999972</v>
      </c>
      <c r="Z99" s="87" t="str">
        <f>IF(OR('MAPAS DE RIESGOS INHER Y RESID'!$G$18='MATRIZ DE RIESGOS DE SST'!Y99,Y99&lt;'MAPAS DE RIESGOS INHER Y RESID'!$G$16+1),'MAPAS DE RIESGOS INHER Y RESID'!$M$19,IF(OR('MAPAS DE RIESGOS INHER Y RESID'!$H$17='MATRIZ DE RIESGOS DE SST'!Y99,Y99&lt;'MAPAS DE RIESGOS INHER Y RESID'!$I$18+1),'MAPAS DE RIESGOS INHER Y RESID'!$M$18,IF(OR('MAPAS DE RIESGOS INHER Y RESID'!$I$17='MATRIZ DE RIESGOS DE SST'!Y99,Y99&lt;'MAPAS DE RIESGOS INHER Y RESID'!$J$17+1),'MAPAS DE RIESGOS INHER Y RESID'!$M$17,'MAPAS DE RIESGOS INHER Y RESID'!$M$16)))</f>
        <v>BAJO</v>
      </c>
      <c r="AA99" s="77" t="str">
        <f>VLOOKUP('MATRIZ DE RIESGOS DE SST'!Z99,'TABLA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7" ht="253.5" x14ac:dyDescent="0.25">
      <c r="A100" s="122" t="s">
        <v>406</v>
      </c>
      <c r="B100" s="122" t="s">
        <v>402</v>
      </c>
      <c r="C100" s="122" t="s">
        <v>344</v>
      </c>
      <c r="D100" s="122"/>
      <c r="E100" s="122" t="s">
        <v>344</v>
      </c>
      <c r="F100" s="122"/>
      <c r="G100" s="122"/>
      <c r="H100" s="122"/>
      <c r="I100" s="126" t="s">
        <v>438</v>
      </c>
      <c r="J100" s="107" t="s">
        <v>218</v>
      </c>
      <c r="K100" s="79" t="s">
        <v>350</v>
      </c>
      <c r="L100" s="80" t="s">
        <v>461</v>
      </c>
      <c r="M100" s="87" t="s">
        <v>178</v>
      </c>
      <c r="N100" s="115">
        <f>VLOOKUP('MATRIZ DE RIESGOS DE SST'!M100,'MAPAS DE RIESGOS INHER Y RESID'!$E$3:$F$7,2,FALSE)</f>
        <v>3</v>
      </c>
      <c r="O100" s="87" t="s">
        <v>188</v>
      </c>
      <c r="P100" s="88">
        <f>VLOOKUP('MATRIZ DE RIESGOS DE SST'!O100,'MAPAS DE RIESGOS INHER Y RESID'!$O$3:$P$7,2,FALSE)</f>
        <v>16</v>
      </c>
      <c r="Q100" s="88">
        <f>N100*P100</f>
        <v>48</v>
      </c>
      <c r="R100" s="87" t="str">
        <f>IF(OR('MAPAS DE RIESGOS INHER Y RESID'!$G$7='MATRIZ DE RIESGOS DE SST'!Q100,Q100&lt;'MAPAS DE RIESGOS INHER Y RESID'!$G$3+1),'MAPAS DE RIESGOS INHER Y RESID'!$M$6,IF(OR('MAPAS DE RIESGOS INHER Y RESID'!$H$5='MATRIZ DE RIESGOS DE SST'!Q100,Q100&lt;'MAPAS DE RIESGOS INHER Y RESID'!$I$5+1),'MAPAS DE RIESGOS INHER Y RESID'!$M$5,IF(OR('MAPAS DE RIESGOS INHER Y RESID'!$I$4='MATRIZ DE RIESGOS DE SST'!Q100,Q100&lt;'MAPAS DE RIESGOS INHER Y RESID'!$J$4+1),'MAPAS DE RIESGOS INHER Y RESID'!$M$4,'MAPAS DE RIESGOS INHER Y RESID'!$M$3)))</f>
        <v>MODERADO</v>
      </c>
      <c r="S100" s="105" t="s">
        <v>281</v>
      </c>
      <c r="T100" s="105" t="s">
        <v>282</v>
      </c>
      <c r="U100" s="105" t="s">
        <v>283</v>
      </c>
      <c r="V100" s="105" t="s">
        <v>284</v>
      </c>
      <c r="W100" s="87" t="s">
        <v>179</v>
      </c>
      <c r="X100" s="89">
        <f>VLOOKUP(W100,'MAPAS DE RIESGOS INHER Y RESID'!$E$16:$F$18,2,FALSE)</f>
        <v>0.9</v>
      </c>
      <c r="Y100" s="90">
        <f>Q100-(X100*Q100)</f>
        <v>4.7999999999999972</v>
      </c>
      <c r="Z100" s="87" t="str">
        <f>IF(OR('MAPAS DE RIESGOS INHER Y RESID'!$G$18='MATRIZ DE RIESGOS DE SST'!Y100,Y100&lt;'MAPAS DE RIESGOS INHER Y RESID'!$G$16+1),'MAPAS DE RIESGOS INHER Y RESID'!$M$19,IF(OR('MAPAS DE RIESGOS INHER Y RESID'!$H$17='MATRIZ DE RIESGOS DE SST'!Y100,Y100&lt;'MAPAS DE RIESGOS INHER Y RESID'!$I$18+1),'MAPAS DE RIESGOS INHER Y RESID'!$M$18,IF(OR('MAPAS DE RIESGOS INHER Y RESID'!$I$17='MATRIZ DE RIESGOS DE SST'!Y100,Y100&lt;'MAPAS DE RIESGOS INHER Y RESID'!$J$17+1),'MAPAS DE RIESGOS INHER Y RESID'!$M$17,'MAPAS DE RIESGOS INHER Y RESID'!$M$16)))</f>
        <v>BAJO</v>
      </c>
      <c r="AA100" s="77" t="str">
        <f>VLOOKUP('MATRIZ DE RIESGOS DE SST'!Z100,'TABLA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7" ht="292.5" x14ac:dyDescent="0.25">
      <c r="A101" s="123"/>
      <c r="B101" s="123"/>
      <c r="C101" s="123"/>
      <c r="D101" s="123"/>
      <c r="E101" s="123"/>
      <c r="F101" s="123"/>
      <c r="G101" s="123"/>
      <c r="H101" s="123"/>
      <c r="I101" s="127"/>
      <c r="J101" s="111" t="s">
        <v>84</v>
      </c>
      <c r="K101" s="79" t="s">
        <v>337</v>
      </c>
      <c r="L101" s="80" t="s">
        <v>461</v>
      </c>
      <c r="M101" s="87" t="s">
        <v>178</v>
      </c>
      <c r="N101" s="115">
        <f>VLOOKUP('MATRIZ DE RIESGOS DE SST'!M101,'MAPAS DE RIESGOS INHER Y RESID'!$E$3:$F$7,2,FALSE)</f>
        <v>3</v>
      </c>
      <c r="O101" s="87" t="s">
        <v>188</v>
      </c>
      <c r="P101" s="88">
        <f>VLOOKUP('MATRIZ DE RIESGOS DE SST'!O101,'MAPAS DE RIESGOS INHER Y RESID'!$O$3:$P$7,2,FALSE)</f>
        <v>16</v>
      </c>
      <c r="Q101" s="88">
        <f>+N101*P101</f>
        <v>48</v>
      </c>
      <c r="R101" s="87" t="str">
        <f>IF(OR('MAPAS DE RIESGOS INHER Y RESID'!$G$7='MATRIZ DE RIESGOS DE SST'!Q101,Q101&lt;'MAPAS DE RIESGOS INHER Y RESID'!$G$3+1),'MAPAS DE RIESGOS INHER Y RESID'!$M$6,IF(OR('MAPAS DE RIESGOS INHER Y RESID'!$H$5='MATRIZ DE RIESGOS DE SST'!Q101,Q101&lt;'MAPAS DE RIESGOS INHER Y RESID'!$I$5+1),'MAPAS DE RIESGOS INHER Y RESID'!$M$5,IF(OR('MAPAS DE RIESGOS INHER Y RESID'!$I$4='MATRIZ DE RIESGOS DE SST'!Q101,Q101&lt;'MAPAS DE RIESGOS INHER Y RESID'!$J$4+1),'MAPAS DE RIESGOS INHER Y RESID'!$M$4,'MAPAS DE RIESGOS INHER Y RESID'!$M$3)))</f>
        <v>MODERADO</v>
      </c>
      <c r="S101" s="105" t="s">
        <v>285</v>
      </c>
      <c r="T101" s="105" t="s">
        <v>282</v>
      </c>
      <c r="U101" s="105" t="s">
        <v>283</v>
      </c>
      <c r="V101" s="105" t="s">
        <v>268</v>
      </c>
      <c r="W101" s="87" t="s">
        <v>179</v>
      </c>
      <c r="X101" s="89">
        <f>VLOOKUP(W101,'MAPAS DE RIESGOS INHER Y RESID'!$E$16:$F$18,2,FALSE)</f>
        <v>0.9</v>
      </c>
      <c r="Y101" s="90">
        <f>Q101-(X101*Q101)</f>
        <v>4.7999999999999972</v>
      </c>
      <c r="Z101" s="87" t="str">
        <f>IF(OR('MAPAS DE RIESGOS INHER Y RESID'!$G$18='MATRIZ DE RIESGOS DE SST'!Y101,Y101&lt;'MAPAS DE RIESGOS INHER Y RESID'!$G$16+1),'MAPAS DE RIESGOS INHER Y RESID'!$M$19,IF(OR('MAPAS DE RIESGOS INHER Y RESID'!$H$17='MATRIZ DE RIESGOS DE SST'!Y101,Y101&lt;'MAPAS DE RIESGOS INHER Y RESID'!$I$18+1),'MAPAS DE RIESGOS INHER Y RESID'!$M$18,IF(OR('MAPAS DE RIESGOS INHER Y RESID'!$I$17='MATRIZ DE RIESGOS DE SST'!Y101,Y101&lt;'MAPAS DE RIESGOS INHER Y RESID'!$J$17+1),'MAPAS DE RIESGOS INHER Y RESID'!$M$17,'MAPAS DE RIESGOS INHER Y RESID'!$M$16)))</f>
        <v>BAJO</v>
      </c>
      <c r="AA101" s="77" t="str">
        <f>VLOOKUP('MATRIZ DE RIESGOS DE SST'!Z101,'TABLA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2" spans="1:27" ht="195" x14ac:dyDescent="0.25">
      <c r="A102" s="123"/>
      <c r="B102" s="123"/>
      <c r="C102" s="123"/>
      <c r="D102" s="123"/>
      <c r="E102" s="123"/>
      <c r="F102" s="123"/>
      <c r="G102" s="123"/>
      <c r="H102" s="123"/>
      <c r="I102" s="127"/>
      <c r="J102" s="107" t="s">
        <v>101</v>
      </c>
      <c r="K102" s="79" t="s">
        <v>221</v>
      </c>
      <c r="L102" s="80" t="s">
        <v>469</v>
      </c>
      <c r="M102" s="87" t="s">
        <v>178</v>
      </c>
      <c r="N102" s="115">
        <f>VLOOKUP('MATRIZ DE RIESGOS DE SST'!M102,'MAPAS DE RIESGOS INHER Y RESID'!$E$3:$F$7,2,FALSE)</f>
        <v>3</v>
      </c>
      <c r="O102" s="87" t="s">
        <v>188</v>
      </c>
      <c r="P102" s="88">
        <f>VLOOKUP('MATRIZ DE RIESGOS DE SST'!O102,'MAPAS DE RIESGOS INHER Y RESID'!$O$3:$P$7,2,FALSE)</f>
        <v>16</v>
      </c>
      <c r="Q102" s="88">
        <f>N102*P102</f>
        <v>48</v>
      </c>
      <c r="R102" s="87" t="str">
        <f>IF(OR('MAPAS DE RIESGOS INHER Y RESID'!$G$7='MATRIZ DE RIESGOS DE SST'!Q102,Q102&lt;'MAPAS DE RIESGOS INHER Y RESID'!$G$3+1),'MAPAS DE RIESGOS INHER Y RESID'!$M$6,IF(OR('MAPAS DE RIESGOS INHER Y RESID'!$H$5='MATRIZ DE RIESGOS DE SST'!Q102,Q102&lt;'MAPAS DE RIESGOS INHER Y RESID'!$I$5+1),'MAPAS DE RIESGOS INHER Y RESID'!$M$5,IF(OR('MAPAS DE RIESGOS INHER Y RESID'!$I$4='MATRIZ DE RIESGOS DE SST'!Q102,Q102&lt;'MAPAS DE RIESGOS INHER Y RESID'!$J$4+1),'MAPAS DE RIESGOS INHER Y RESID'!$M$4,'MAPAS DE RIESGOS INHER Y RESID'!$M$3)))</f>
        <v>MODERADO</v>
      </c>
      <c r="S102" s="77"/>
      <c r="T102" s="105" t="s">
        <v>266</v>
      </c>
      <c r="U102" s="105" t="s">
        <v>267</v>
      </c>
      <c r="V102" s="105" t="s">
        <v>268</v>
      </c>
      <c r="W102" s="87" t="s">
        <v>178</v>
      </c>
      <c r="X102" s="89">
        <f>VLOOKUP(W102,'MAPAS DE RIESGOS INHER Y RESID'!$E$16:$F$18,2,FALSE)</f>
        <v>0.4</v>
      </c>
      <c r="Y102" s="90">
        <f>Q102-(X102*Q102)</f>
        <v>28.799999999999997</v>
      </c>
      <c r="Z102" s="87" t="str">
        <f>IF(OR('MAPAS DE RIESGOS INHER Y RESID'!$G$18='MATRIZ DE RIESGOS DE SST'!Y102,Y102&lt;'MAPAS DE RIESGOS INHER Y RESID'!$G$16+1),'MAPAS DE RIESGOS INHER Y RESID'!$M$19,IF(OR('MAPAS DE RIESGOS INHER Y RESID'!$H$17='MATRIZ DE RIESGOS DE SST'!Y102,Y102&lt;'MAPAS DE RIESGOS INHER Y RESID'!$I$18+1),'MAPAS DE RIESGOS INHER Y RESID'!$M$18,IF(OR('MAPAS DE RIESGOS INHER Y RESID'!$I$17='MATRIZ DE RIESGOS DE SST'!Y102,Y102&lt;'MAPAS DE RIESGOS INHER Y RESID'!$J$17+1),'MAPAS DE RIESGOS INHER Y RESID'!$M$17,'MAPAS DE RIESGOS INHER Y RESID'!$M$16)))</f>
        <v>MODERADO</v>
      </c>
      <c r="AA102" s="77" t="str">
        <f>VLOOKUP('MATRIZ DE RIESGOS DE SST'!Z102,'TABLA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3" spans="1:27" ht="156" x14ac:dyDescent="0.25">
      <c r="A103" s="123"/>
      <c r="B103" s="123"/>
      <c r="C103" s="123"/>
      <c r="D103" s="123"/>
      <c r="E103" s="123"/>
      <c r="F103" s="123"/>
      <c r="G103" s="123"/>
      <c r="H103" s="123"/>
      <c r="I103" s="127"/>
      <c r="J103" s="107" t="s">
        <v>345</v>
      </c>
      <c r="K103" s="106" t="s">
        <v>309</v>
      </c>
      <c r="L103" s="105" t="s">
        <v>472</v>
      </c>
      <c r="M103" s="87" t="s">
        <v>184</v>
      </c>
      <c r="N103" s="115">
        <f>VLOOKUP('MATRIZ DE RIESGOS DE SST'!M103,'MAPAS DE RIESGOS INHER Y RESID'!$E$3:$F$7,2,FALSE)</f>
        <v>2</v>
      </c>
      <c r="O103" s="87" t="s">
        <v>188</v>
      </c>
      <c r="P103" s="88">
        <f>VLOOKUP('MATRIZ DE RIESGOS DE SST'!O103,'MAPAS DE RIESGOS INHER Y RESID'!$O$3:$P$7,2,FALSE)</f>
        <v>16</v>
      </c>
      <c r="Q103" s="88">
        <f>+N103*P103</f>
        <v>32</v>
      </c>
      <c r="R103" s="87" t="str">
        <f>IF(OR('MAPAS DE RIESGOS INHER Y RESID'!$G$7='MATRIZ DE RIESGOS DE SST'!Q103,Q103&lt;'MAPAS DE RIESGOS INHER Y RESID'!$G$3+1),'MAPAS DE RIESGOS INHER Y RESID'!$M$6,IF(OR('MAPAS DE RIESGOS INHER Y RESID'!$H$5='MATRIZ DE RIESGOS DE SST'!Q103,Q103&lt;'MAPAS DE RIESGOS INHER Y RESID'!$I$5+1),'MAPAS DE RIESGOS INHER Y RESID'!$M$5,IF(OR('MAPAS DE RIESGOS INHER Y RESID'!$I$4='MATRIZ DE RIESGOS DE SST'!Q103,Q103&lt;'MAPAS DE RIESGOS INHER Y RESID'!$J$4+1),'MAPAS DE RIESGOS INHER Y RESID'!$M$4,'MAPAS DE RIESGOS INHER Y RESID'!$M$3)))</f>
        <v>MODERADO</v>
      </c>
      <c r="S103" s="77"/>
      <c r="T103" s="105" t="s">
        <v>314</v>
      </c>
      <c r="U103" s="105" t="s">
        <v>315</v>
      </c>
      <c r="V103" s="105" t="s">
        <v>316</v>
      </c>
      <c r="W103" s="87" t="s">
        <v>179</v>
      </c>
      <c r="X103" s="89">
        <f>VLOOKUP(W103,'MAPAS DE RIESGOS INHER Y RESID'!$E$16:$F$18,2,FALSE)</f>
        <v>0.9</v>
      </c>
      <c r="Y103" s="90">
        <f>Q103-(Q103*X103)</f>
        <v>3.1999999999999993</v>
      </c>
      <c r="Z103" s="87" t="str">
        <f>IF(OR('MAPAS DE RIESGOS INHER Y RESID'!$G$18='MATRIZ DE RIESGOS DE SST'!Y103,Y103&lt;'MAPAS DE RIESGOS INHER Y RESID'!$G$16+1),'MAPAS DE RIESGOS INHER Y RESID'!$M$19,IF(OR('MAPAS DE RIESGOS INHER Y RESID'!$H$17='MATRIZ DE RIESGOS DE SST'!Y103,Y103&lt;'MAPAS DE RIESGOS INHER Y RESID'!$I$18+1),'MAPAS DE RIESGOS INHER Y RESID'!$M$18,IF(OR('MAPAS DE RIESGOS INHER Y RESID'!$I$17='MATRIZ DE RIESGOS DE SST'!Y103,Y103&lt;'MAPAS DE RIESGOS INHER Y RESID'!$J$17+1),'MAPAS DE RIESGOS INHER Y RESID'!$M$17,'MAPAS DE RIESGOS INHER Y RESID'!$M$16)))</f>
        <v>BAJO</v>
      </c>
      <c r="AA103" s="77" t="str">
        <f>VLOOKUP('MATRIZ DE RIESGOS DE SST'!Z103,'TABLA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4" spans="1:27" ht="156" x14ac:dyDescent="0.25">
      <c r="A104" s="123"/>
      <c r="B104" s="123"/>
      <c r="C104" s="123"/>
      <c r="D104" s="123"/>
      <c r="E104" s="123"/>
      <c r="F104" s="123"/>
      <c r="G104" s="123"/>
      <c r="H104" s="123"/>
      <c r="I104" s="127"/>
      <c r="J104" s="107" t="s">
        <v>218</v>
      </c>
      <c r="K104" s="79" t="s">
        <v>350</v>
      </c>
      <c r="L104" s="80" t="s">
        <v>461</v>
      </c>
      <c r="M104" s="87" t="s">
        <v>178</v>
      </c>
      <c r="N104" s="115">
        <f>VLOOKUP('MATRIZ DE RIESGOS DE SST'!M104,'MAPAS DE RIESGOS INHER Y RESID'!$E$3:$F$7,2,FALSE)</f>
        <v>3</v>
      </c>
      <c r="O104" s="87" t="s">
        <v>188</v>
      </c>
      <c r="P104" s="88">
        <f>VLOOKUP('MATRIZ DE RIESGOS DE SST'!O104,'MAPAS DE RIESGOS INHER Y RESID'!$O$3:$P$7,2,FALSE)</f>
        <v>16</v>
      </c>
      <c r="Q104" s="88">
        <f>+N104*P104</f>
        <v>48</v>
      </c>
      <c r="R104" s="87" t="str">
        <f>IF(OR('MAPAS DE RIESGOS INHER Y RESID'!$G$7='MATRIZ DE RIESGOS DE SST'!Q104,Q104&lt;'MAPAS DE RIESGOS INHER Y RESID'!$G$3+1),'MAPAS DE RIESGOS INHER Y RESID'!$M$6,IF(OR('MAPAS DE RIESGOS INHER Y RESID'!$H$5='MATRIZ DE RIESGOS DE SST'!Q104,Q104&lt;'MAPAS DE RIESGOS INHER Y RESID'!$I$5+1),'MAPAS DE RIESGOS INHER Y RESID'!$M$5,IF(OR('MAPAS DE RIESGOS INHER Y RESID'!$I$4='MATRIZ DE RIESGOS DE SST'!Q104,Q104&lt;'MAPAS DE RIESGOS INHER Y RESID'!$J$4+1),'MAPAS DE RIESGOS INHER Y RESID'!$M$4,'MAPAS DE RIESGOS INHER Y RESID'!$M$3)))</f>
        <v>MODERADO</v>
      </c>
      <c r="S104" s="105" t="s">
        <v>286</v>
      </c>
      <c r="T104" s="105" t="s">
        <v>287</v>
      </c>
      <c r="U104" s="105" t="s">
        <v>288</v>
      </c>
      <c r="V104" s="105" t="s">
        <v>268</v>
      </c>
      <c r="W104" s="87" t="s">
        <v>179</v>
      </c>
      <c r="X104" s="89">
        <f>VLOOKUP(W104,'MAPAS DE RIESGOS INHER Y RESID'!$E$16:$F$18,2,FALSE)</f>
        <v>0.9</v>
      </c>
      <c r="Y104" s="90">
        <f>Q104-(Q104*X104)</f>
        <v>4.7999999999999972</v>
      </c>
      <c r="Z104" s="87" t="str">
        <f>IF(OR('MAPAS DE RIESGOS INHER Y RESID'!$G$18='MATRIZ DE RIESGOS DE SST'!Y104,Y104&lt;'MAPAS DE RIESGOS INHER Y RESID'!$G$16+1),'MAPAS DE RIESGOS INHER Y RESID'!$M$19,IF(OR('MAPAS DE RIESGOS INHER Y RESID'!$H$17='MATRIZ DE RIESGOS DE SST'!Y104,Y104&lt;'MAPAS DE RIESGOS INHER Y RESID'!$I$18+1),'MAPAS DE RIESGOS INHER Y RESID'!$M$18,IF(OR('MAPAS DE RIESGOS INHER Y RESID'!$I$17='MATRIZ DE RIESGOS DE SST'!Y104,Y104&lt;'MAPAS DE RIESGOS INHER Y RESID'!$J$17+1),'MAPAS DE RIESGOS INHER Y RESID'!$M$17,'MAPAS DE RIESGOS INHER Y RESID'!$M$16)))</f>
        <v>BAJO</v>
      </c>
      <c r="AA104" s="77" t="str">
        <f>VLOOKUP('MATRIZ DE RIESGOS DE SST'!Z104,'TABLA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7" ht="160.5" customHeight="1" x14ac:dyDescent="0.25">
      <c r="A105" s="123"/>
      <c r="B105" s="123"/>
      <c r="C105" s="123"/>
      <c r="D105" s="123"/>
      <c r="E105" s="123"/>
      <c r="F105" s="123"/>
      <c r="G105" s="123"/>
      <c r="H105" s="123"/>
      <c r="I105" s="127"/>
      <c r="J105" s="107" t="s">
        <v>67</v>
      </c>
      <c r="K105" s="79" t="s">
        <v>390</v>
      </c>
      <c r="L105" s="80" t="s">
        <v>458</v>
      </c>
      <c r="M105" s="87" t="s">
        <v>184</v>
      </c>
      <c r="N105" s="115">
        <f>VLOOKUP('MATRIZ DE RIESGOS DE SST'!M105,'MAPAS DE RIESGOS INHER Y RESID'!$E$3:$F$7,2,FALSE)</f>
        <v>2</v>
      </c>
      <c r="O105" s="87" t="s">
        <v>188</v>
      </c>
      <c r="P105" s="88">
        <f>VLOOKUP('MATRIZ DE RIESGOS DE SST'!O105,'MAPAS DE RIESGOS INHER Y RESID'!$O$3:$P$7,2,FALSE)</f>
        <v>16</v>
      </c>
      <c r="Q105" s="88">
        <f t="shared" ref="Q105" si="20">+N105*P105</f>
        <v>32</v>
      </c>
      <c r="R105" s="87" t="str">
        <f>IF(OR('MAPAS DE RIESGOS INHER Y RESID'!$G$7='MATRIZ DE RIESGOS DE SST'!Q105,Q105&lt;'MAPAS DE RIESGOS INHER Y RESID'!$G$3+1),'MAPAS DE RIESGOS INHER Y RESID'!$M$6,IF(OR('MAPAS DE RIESGOS INHER Y RESID'!$H$5='MATRIZ DE RIESGOS DE SST'!Q105,Q105&lt;'MAPAS DE RIESGOS INHER Y RESID'!$I$5+1),'MAPAS DE RIESGOS INHER Y RESID'!$M$5,IF(OR('MAPAS DE RIESGOS INHER Y RESID'!$I$4='MATRIZ DE RIESGOS DE SST'!Q105,Q105&lt;'MAPAS DE RIESGOS INHER Y RESID'!$J$4+1),'MAPAS DE RIESGOS INHER Y RESID'!$M$4,'MAPAS DE RIESGOS INHER Y RESID'!$M$3)))</f>
        <v>MODERADO</v>
      </c>
      <c r="S105" s="77"/>
      <c r="T105" s="77"/>
      <c r="U105" s="105"/>
      <c r="V105" s="105" t="s">
        <v>391</v>
      </c>
      <c r="W105" s="87" t="s">
        <v>179</v>
      </c>
      <c r="X105" s="89">
        <f>VLOOKUP(W105,'MAPAS DE RIESGOS INHER Y RESID'!$E$16:$F$18,2,FALSE)</f>
        <v>0.9</v>
      </c>
      <c r="Y105" s="90">
        <f>Q105-(Q105*X105)</f>
        <v>3.1999999999999993</v>
      </c>
      <c r="Z105" s="87" t="str">
        <f>IF(OR('MAPAS DE RIESGOS INHER Y RESID'!$G$18='MATRIZ DE RIESGOS DE SST'!Y105,Y105&lt;'MAPAS DE RIESGOS INHER Y RESID'!$G$16+1),'MAPAS DE RIESGOS INHER Y RESID'!$M$19,IF(OR('MAPAS DE RIESGOS INHER Y RESID'!$H$17='MATRIZ DE RIESGOS DE SST'!Y105,Y105&lt;'MAPAS DE RIESGOS INHER Y RESID'!$I$18+1),'MAPAS DE RIESGOS INHER Y RESID'!$M$18,IF(OR('MAPAS DE RIESGOS INHER Y RESID'!$I$17='MATRIZ DE RIESGOS DE SST'!Y105,Y105&lt;'MAPAS DE RIESGOS INHER Y RESID'!$J$17+1),'MAPAS DE RIESGOS INHER Y RESID'!$M$17,'MAPAS DE RIESGOS INHER Y RESID'!$M$16)))</f>
        <v>BAJO</v>
      </c>
      <c r="AA105" s="77" t="str">
        <f>VLOOKUP('MATRIZ DE RIESGOS DE SST'!Z105,'TABLA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7" ht="214.5" x14ac:dyDescent="0.25">
      <c r="A106" s="123"/>
      <c r="B106" s="123"/>
      <c r="C106" s="123"/>
      <c r="D106" s="123"/>
      <c r="E106" s="123"/>
      <c r="F106" s="123"/>
      <c r="G106" s="123"/>
      <c r="H106" s="123"/>
      <c r="I106" s="127"/>
      <c r="J106" s="107" t="s">
        <v>214</v>
      </c>
      <c r="K106" s="79" t="s">
        <v>355</v>
      </c>
      <c r="L106" s="80" t="s">
        <v>475</v>
      </c>
      <c r="M106" s="87" t="s">
        <v>178</v>
      </c>
      <c r="N106" s="115">
        <f>VLOOKUP('MATRIZ DE RIESGOS DE SST'!M106,'MAPAS DE RIESGOS INHER Y RESID'!$E$3:$F$7,2,FALSE)</f>
        <v>3</v>
      </c>
      <c r="O106" s="87" t="s">
        <v>188</v>
      </c>
      <c r="P106" s="88">
        <f>VLOOKUP('MATRIZ DE RIESGOS DE SST'!O106,'MAPAS DE RIESGOS INHER Y RESID'!$O$3:$P$7,2,FALSE)</f>
        <v>16</v>
      </c>
      <c r="Q106" s="88">
        <f>N106*P106</f>
        <v>48</v>
      </c>
      <c r="R106" s="87" t="str">
        <f>IF(OR('MAPAS DE RIESGOS INHER Y RESID'!$G$7='MATRIZ DE RIESGOS DE SST'!Q106,Q106&lt;'MAPAS DE RIESGOS INHER Y RESID'!$G$3+1),'MAPAS DE RIESGOS INHER Y RESID'!$M$6,IF(OR('MAPAS DE RIESGOS INHER Y RESID'!$H$5='MATRIZ DE RIESGOS DE SST'!Q106,Q106&lt;'MAPAS DE RIESGOS INHER Y RESID'!$I$5+1),'MAPAS DE RIESGOS INHER Y RESID'!$M$5,IF(OR('MAPAS DE RIESGOS INHER Y RESID'!$I$4='MATRIZ DE RIESGOS DE SST'!Q106,Q106&lt;'MAPAS DE RIESGOS INHER Y RESID'!$J$4+1),'MAPAS DE RIESGOS INHER Y RESID'!$M$4,'MAPAS DE RIESGOS INHER Y RESID'!$M$3)))</f>
        <v>MODERADO</v>
      </c>
      <c r="S106" s="77"/>
      <c r="T106" s="77"/>
      <c r="U106" s="105" t="s">
        <v>418</v>
      </c>
      <c r="V106" s="105" t="s">
        <v>256</v>
      </c>
      <c r="W106" s="87" t="s">
        <v>179</v>
      </c>
      <c r="X106" s="89">
        <f>VLOOKUP(W106,'MAPAS DE RIESGOS INHER Y RESID'!$E$16:$F$18,2,FALSE)</f>
        <v>0.9</v>
      </c>
      <c r="Y106" s="90">
        <f>Q106-(X106*Q106)</f>
        <v>4.7999999999999972</v>
      </c>
      <c r="Z106" s="87" t="str">
        <f>IF(OR('MAPAS DE RIESGOS INHER Y RESID'!$G$18='MATRIZ DE RIESGOS DE SST'!Y106,Y106&lt;'MAPAS DE RIESGOS INHER Y RESID'!$G$16+1),'MAPAS DE RIESGOS INHER Y RESID'!$M$19,IF(OR('MAPAS DE RIESGOS INHER Y RESID'!$H$17='MATRIZ DE RIESGOS DE SST'!Y106,Y106&lt;'MAPAS DE RIESGOS INHER Y RESID'!$I$18+1),'MAPAS DE RIESGOS INHER Y RESID'!$M$18,IF(OR('MAPAS DE RIESGOS INHER Y RESID'!$I$17='MATRIZ DE RIESGOS DE SST'!Y106,Y106&lt;'MAPAS DE RIESGOS INHER Y RESID'!$J$17+1),'MAPAS DE RIESGOS INHER Y RESID'!$M$17,'MAPAS DE RIESGOS INHER Y RESID'!$M$16)))</f>
        <v>BAJO</v>
      </c>
      <c r="AA106" s="77" t="str">
        <f>VLOOKUP('MATRIZ DE RIESGOS DE SST'!Z106,'TABLA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7" ht="253.5" x14ac:dyDescent="0.25">
      <c r="A107" s="122" t="s">
        <v>403</v>
      </c>
      <c r="B107" s="122" t="s">
        <v>357</v>
      </c>
      <c r="C107" s="122" t="s">
        <v>344</v>
      </c>
      <c r="D107" s="122"/>
      <c r="E107" s="122" t="s">
        <v>344</v>
      </c>
      <c r="F107" s="122"/>
      <c r="G107" s="122"/>
      <c r="H107" s="122"/>
      <c r="I107" s="122" t="s">
        <v>440</v>
      </c>
      <c r="J107" s="107" t="s">
        <v>218</v>
      </c>
      <c r="K107" s="79" t="s">
        <v>358</v>
      </c>
      <c r="L107" s="80" t="s">
        <v>461</v>
      </c>
      <c r="M107" s="87" t="s">
        <v>178</v>
      </c>
      <c r="N107" s="115">
        <f>VLOOKUP('MATRIZ DE RIESGOS DE SST'!M107,'MAPAS DE RIESGOS INHER Y RESID'!$E$3:$F$7,2,FALSE)</f>
        <v>3</v>
      </c>
      <c r="O107" s="87" t="s">
        <v>188</v>
      </c>
      <c r="P107" s="88">
        <f>VLOOKUP('MATRIZ DE RIESGOS DE SST'!O107,'MAPAS DE RIESGOS INHER Y RESID'!$O$3:$P$7,2,FALSE)</f>
        <v>16</v>
      </c>
      <c r="Q107" s="88">
        <f>N107*P107</f>
        <v>48</v>
      </c>
      <c r="R107" s="87" t="str">
        <f>IF(OR('MAPAS DE RIESGOS INHER Y RESID'!$G$7='MATRIZ DE RIESGOS DE SST'!Q107,Q107&lt;'MAPAS DE RIESGOS INHER Y RESID'!$G$3+1),'MAPAS DE RIESGOS INHER Y RESID'!$M$6,IF(OR('MAPAS DE RIESGOS INHER Y RESID'!$H$5='MATRIZ DE RIESGOS DE SST'!Q107,Q107&lt;'MAPAS DE RIESGOS INHER Y RESID'!$I$5+1),'MAPAS DE RIESGOS INHER Y RESID'!$M$5,IF(OR('MAPAS DE RIESGOS INHER Y RESID'!$I$4='MATRIZ DE RIESGOS DE SST'!Q107,Q107&lt;'MAPAS DE RIESGOS INHER Y RESID'!$J$4+1),'MAPAS DE RIESGOS INHER Y RESID'!$M$4,'MAPAS DE RIESGOS INHER Y RESID'!$M$3)))</f>
        <v>MODERADO</v>
      </c>
      <c r="S107" s="105" t="s">
        <v>281</v>
      </c>
      <c r="T107" s="105" t="s">
        <v>282</v>
      </c>
      <c r="U107" s="105" t="s">
        <v>283</v>
      </c>
      <c r="V107" s="105" t="s">
        <v>284</v>
      </c>
      <c r="W107" s="87" t="s">
        <v>179</v>
      </c>
      <c r="X107" s="89">
        <f>VLOOKUP(W107,'MAPAS DE RIESGOS INHER Y RESID'!$E$16:$F$18,2,FALSE)</f>
        <v>0.9</v>
      </c>
      <c r="Y107" s="90">
        <f>Q107-(X107*Q107)</f>
        <v>4.7999999999999972</v>
      </c>
      <c r="Z107" s="87" t="str">
        <f>IF(OR('MAPAS DE RIESGOS INHER Y RESID'!$G$18='MATRIZ DE RIESGOS DE SST'!Y107,Y107&lt;'MAPAS DE RIESGOS INHER Y RESID'!$G$16+1),'MAPAS DE RIESGOS INHER Y RESID'!$M$19,IF(OR('MAPAS DE RIESGOS INHER Y RESID'!$H$17='MATRIZ DE RIESGOS DE SST'!Y107,Y107&lt;'MAPAS DE RIESGOS INHER Y RESID'!$I$18+1),'MAPAS DE RIESGOS INHER Y RESID'!$M$18,IF(OR('MAPAS DE RIESGOS INHER Y RESID'!$I$17='MATRIZ DE RIESGOS DE SST'!Y107,Y107&lt;'MAPAS DE RIESGOS INHER Y RESID'!$J$17+1),'MAPAS DE RIESGOS INHER Y RESID'!$M$17,'MAPAS DE RIESGOS INHER Y RESID'!$M$16)))</f>
        <v>BAJO</v>
      </c>
      <c r="AA107" s="77" t="str">
        <f>VLOOKUP('MATRIZ DE RIESGOS DE SST'!Z107,'TABLA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7" ht="292.5" x14ac:dyDescent="0.25">
      <c r="A108" s="123"/>
      <c r="B108" s="123"/>
      <c r="C108" s="123"/>
      <c r="D108" s="123"/>
      <c r="E108" s="123"/>
      <c r="F108" s="123"/>
      <c r="G108" s="123"/>
      <c r="H108" s="123"/>
      <c r="I108" s="123"/>
      <c r="J108" s="111" t="s">
        <v>84</v>
      </c>
      <c r="K108" s="79" t="s">
        <v>359</v>
      </c>
      <c r="L108" s="80" t="s">
        <v>461</v>
      </c>
      <c r="M108" s="87" t="s">
        <v>178</v>
      </c>
      <c r="N108" s="115">
        <f>VLOOKUP('MATRIZ DE RIESGOS DE SST'!M108,'MAPAS DE RIESGOS INHER Y RESID'!$E$3:$F$7,2,FALSE)</f>
        <v>3</v>
      </c>
      <c r="O108" s="87" t="s">
        <v>188</v>
      </c>
      <c r="P108" s="88">
        <f>VLOOKUP('MATRIZ DE RIESGOS DE SST'!O108,'MAPAS DE RIESGOS INHER Y RESID'!$O$3:$P$7,2,FALSE)</f>
        <v>16</v>
      </c>
      <c r="Q108" s="88">
        <f>+N108*P108</f>
        <v>48</v>
      </c>
      <c r="R108" s="87" t="str">
        <f>IF(OR('MAPAS DE RIESGOS INHER Y RESID'!$G$7='MATRIZ DE RIESGOS DE SST'!Q108,Q108&lt;'MAPAS DE RIESGOS INHER Y RESID'!$G$3+1),'MAPAS DE RIESGOS INHER Y RESID'!$M$6,IF(OR('MAPAS DE RIESGOS INHER Y RESID'!$H$5='MATRIZ DE RIESGOS DE SST'!Q108,Q108&lt;'MAPAS DE RIESGOS INHER Y RESID'!$I$5+1),'MAPAS DE RIESGOS INHER Y RESID'!$M$5,IF(OR('MAPAS DE RIESGOS INHER Y RESID'!$I$4='MATRIZ DE RIESGOS DE SST'!Q108,Q108&lt;'MAPAS DE RIESGOS INHER Y RESID'!$J$4+1),'MAPAS DE RIESGOS INHER Y RESID'!$M$4,'MAPAS DE RIESGOS INHER Y RESID'!$M$3)))</f>
        <v>MODERADO</v>
      </c>
      <c r="S108" s="105" t="s">
        <v>285</v>
      </c>
      <c r="T108" s="105" t="s">
        <v>282</v>
      </c>
      <c r="U108" s="105" t="s">
        <v>283</v>
      </c>
      <c r="V108" s="105" t="s">
        <v>268</v>
      </c>
      <c r="W108" s="87" t="s">
        <v>179</v>
      </c>
      <c r="X108" s="89">
        <f>VLOOKUP(W108,'MAPAS DE RIESGOS INHER Y RESID'!$E$16:$F$18,2,FALSE)</f>
        <v>0.9</v>
      </c>
      <c r="Y108" s="90">
        <f>Q108-(X108*Q108)</f>
        <v>4.7999999999999972</v>
      </c>
      <c r="Z108" s="87" t="str">
        <f>IF(OR('MAPAS DE RIESGOS INHER Y RESID'!$G$18='MATRIZ DE RIESGOS DE SST'!Y108,Y108&lt;'MAPAS DE RIESGOS INHER Y RESID'!$G$16+1),'MAPAS DE RIESGOS INHER Y RESID'!$M$19,IF(OR('MAPAS DE RIESGOS INHER Y RESID'!$H$17='MATRIZ DE RIESGOS DE SST'!Y108,Y108&lt;'MAPAS DE RIESGOS INHER Y RESID'!$I$18+1),'MAPAS DE RIESGOS INHER Y RESID'!$M$18,IF(OR('MAPAS DE RIESGOS INHER Y RESID'!$I$17='MATRIZ DE RIESGOS DE SST'!Y108,Y108&lt;'MAPAS DE RIESGOS INHER Y RESID'!$J$17+1),'MAPAS DE RIESGOS INHER Y RESID'!$M$17,'MAPAS DE RIESGOS INHER Y RESID'!$M$16)))</f>
        <v>BAJO</v>
      </c>
      <c r="AA108" s="77" t="str">
        <f>VLOOKUP('MATRIZ DE RIESGOS DE SST'!Z108,'TABLA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7" ht="292.5" x14ac:dyDescent="0.25">
      <c r="A109" s="123"/>
      <c r="B109" s="123"/>
      <c r="C109" s="123"/>
      <c r="D109" s="123"/>
      <c r="E109" s="123"/>
      <c r="F109" s="123"/>
      <c r="G109" s="123"/>
      <c r="H109" s="123"/>
      <c r="I109" s="123"/>
      <c r="J109" s="107" t="s">
        <v>101</v>
      </c>
      <c r="K109" s="79" t="s">
        <v>221</v>
      </c>
      <c r="L109" s="80" t="s">
        <v>469</v>
      </c>
      <c r="M109" s="87" t="s">
        <v>178</v>
      </c>
      <c r="N109" s="115">
        <f>VLOOKUP('MATRIZ DE RIESGOS DE SST'!M109,'MAPAS DE RIESGOS INHER Y RESID'!$E$3:$F$7,2,FALSE)</f>
        <v>3</v>
      </c>
      <c r="O109" s="87" t="s">
        <v>188</v>
      </c>
      <c r="P109" s="88">
        <f>VLOOKUP('MATRIZ DE RIESGOS DE SST'!O109,'MAPAS DE RIESGOS INHER Y RESID'!$O$3:$P$7,2,FALSE)</f>
        <v>16</v>
      </c>
      <c r="Q109" s="88">
        <f>N109*P109</f>
        <v>48</v>
      </c>
      <c r="R109" s="87" t="str">
        <f>IF(OR('MAPAS DE RIESGOS INHER Y RESID'!$G$7='MATRIZ DE RIESGOS DE SST'!Q109,Q109&lt;'MAPAS DE RIESGOS INHER Y RESID'!$G$3+1),'MAPAS DE RIESGOS INHER Y RESID'!$M$6,IF(OR('MAPAS DE RIESGOS INHER Y RESID'!$H$5='MATRIZ DE RIESGOS DE SST'!Q109,Q109&lt;'MAPAS DE RIESGOS INHER Y RESID'!$I$5+1),'MAPAS DE RIESGOS INHER Y RESID'!$M$5,IF(OR('MAPAS DE RIESGOS INHER Y RESID'!$I$4='MATRIZ DE RIESGOS DE SST'!Q109,Q109&lt;'MAPAS DE RIESGOS INHER Y RESID'!$J$4+1),'MAPAS DE RIESGOS INHER Y RESID'!$M$4,'MAPAS DE RIESGOS INHER Y RESID'!$M$3)))</f>
        <v>MODERADO</v>
      </c>
      <c r="S109" s="105" t="s">
        <v>285</v>
      </c>
      <c r="T109" s="105" t="s">
        <v>266</v>
      </c>
      <c r="U109" s="105" t="s">
        <v>267</v>
      </c>
      <c r="V109" s="105" t="s">
        <v>268</v>
      </c>
      <c r="W109" s="87" t="s">
        <v>178</v>
      </c>
      <c r="X109" s="89">
        <f>VLOOKUP(W109,'MAPAS DE RIESGOS INHER Y RESID'!$E$16:$F$18,2,FALSE)</f>
        <v>0.4</v>
      </c>
      <c r="Y109" s="90">
        <f>Q109-(X109*Q109)</f>
        <v>28.799999999999997</v>
      </c>
      <c r="Z109" s="87" t="str">
        <f>IF(OR('MAPAS DE RIESGOS INHER Y RESID'!$G$18='MATRIZ DE RIESGOS DE SST'!Y109,Y109&lt;'MAPAS DE RIESGOS INHER Y RESID'!$G$16+1),'MAPAS DE RIESGOS INHER Y RESID'!$M$19,IF(OR('MAPAS DE RIESGOS INHER Y RESID'!$H$17='MATRIZ DE RIESGOS DE SST'!Y109,Y109&lt;'MAPAS DE RIESGOS INHER Y RESID'!$I$18+1),'MAPAS DE RIESGOS INHER Y RESID'!$M$18,IF(OR('MAPAS DE RIESGOS INHER Y RESID'!$I$17='MATRIZ DE RIESGOS DE SST'!Y109,Y109&lt;'MAPAS DE RIESGOS INHER Y RESID'!$J$17+1),'MAPAS DE RIESGOS INHER Y RESID'!$M$17,'MAPAS DE RIESGOS INHER Y RESID'!$M$16)))</f>
        <v>MODERADO</v>
      </c>
      <c r="AA109" s="77" t="str">
        <f>VLOOKUP('MATRIZ DE RIESGOS DE SST'!Z109,'TABLA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0" spans="1:27" ht="142.5" customHeight="1" x14ac:dyDescent="0.25">
      <c r="A110" s="123"/>
      <c r="B110" s="123"/>
      <c r="C110" s="123"/>
      <c r="D110" s="123"/>
      <c r="E110" s="123"/>
      <c r="F110" s="123"/>
      <c r="G110" s="123"/>
      <c r="H110" s="123"/>
      <c r="I110" s="123"/>
      <c r="J110" s="107" t="s">
        <v>67</v>
      </c>
      <c r="K110" s="79" t="s">
        <v>390</v>
      </c>
      <c r="L110" s="80" t="s">
        <v>458</v>
      </c>
      <c r="M110" s="87" t="s">
        <v>184</v>
      </c>
      <c r="N110" s="115">
        <f>VLOOKUP('MATRIZ DE RIESGOS DE SST'!M110,'MAPAS DE RIESGOS INHER Y RESID'!$E$3:$F$7,2,FALSE)</f>
        <v>2</v>
      </c>
      <c r="O110" s="87" t="s">
        <v>188</v>
      </c>
      <c r="P110" s="88">
        <f>VLOOKUP('MATRIZ DE RIESGOS DE SST'!O110,'MAPAS DE RIESGOS INHER Y RESID'!$O$3:$P$7,2,FALSE)</f>
        <v>16</v>
      </c>
      <c r="Q110" s="88">
        <f t="shared" ref="Q110" si="21">+N110*P110</f>
        <v>32</v>
      </c>
      <c r="R110" s="87" t="str">
        <f>IF(OR('MAPAS DE RIESGOS INHER Y RESID'!$G$7='MATRIZ DE RIESGOS DE SST'!Q110,Q110&lt;'MAPAS DE RIESGOS INHER Y RESID'!$G$3+1),'MAPAS DE RIESGOS INHER Y RESID'!$M$6,IF(OR('MAPAS DE RIESGOS INHER Y RESID'!$H$5='MATRIZ DE RIESGOS DE SST'!Q110,Q110&lt;'MAPAS DE RIESGOS INHER Y RESID'!$I$5+1),'MAPAS DE RIESGOS INHER Y RESID'!$M$5,IF(OR('MAPAS DE RIESGOS INHER Y RESID'!$I$4='MATRIZ DE RIESGOS DE SST'!Q110,Q110&lt;'MAPAS DE RIESGOS INHER Y RESID'!$J$4+1),'MAPAS DE RIESGOS INHER Y RESID'!$M$4,'MAPAS DE RIESGOS INHER Y RESID'!$M$3)))</f>
        <v>MODERADO</v>
      </c>
      <c r="S110" s="77"/>
      <c r="T110" s="77"/>
      <c r="U110" s="105"/>
      <c r="V110" s="105" t="s">
        <v>391</v>
      </c>
      <c r="W110" s="87" t="s">
        <v>179</v>
      </c>
      <c r="X110" s="89">
        <f>VLOOKUP(W110,'MAPAS DE RIESGOS INHER Y RESID'!$E$16:$F$18,2,FALSE)</f>
        <v>0.9</v>
      </c>
      <c r="Y110" s="90">
        <f>Q110-(Q110*X110)</f>
        <v>3.1999999999999993</v>
      </c>
      <c r="Z110" s="87" t="str">
        <f>IF(OR('MAPAS DE RIESGOS INHER Y RESID'!$G$18='MATRIZ DE RIESGOS DE SST'!Y110,Y110&lt;'MAPAS DE RIESGOS INHER Y RESID'!$G$16+1),'MAPAS DE RIESGOS INHER Y RESID'!$M$19,IF(OR('MAPAS DE RIESGOS INHER Y RESID'!$H$17='MATRIZ DE RIESGOS DE SST'!Y110,Y110&lt;'MAPAS DE RIESGOS INHER Y RESID'!$I$18+1),'MAPAS DE RIESGOS INHER Y RESID'!$M$18,IF(OR('MAPAS DE RIESGOS INHER Y RESID'!$I$17='MATRIZ DE RIESGOS DE SST'!Y110,Y110&lt;'MAPAS DE RIESGOS INHER Y RESID'!$J$17+1),'MAPAS DE RIESGOS INHER Y RESID'!$M$17,'MAPAS DE RIESGOS INHER Y RESID'!$M$16)))</f>
        <v>BAJO</v>
      </c>
      <c r="AA110" s="77" t="str">
        <f>VLOOKUP('MATRIZ DE RIESGOS DE SST'!Z110,'TABLA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7" ht="156" x14ac:dyDescent="0.25">
      <c r="A111" s="123"/>
      <c r="B111" s="123"/>
      <c r="C111" s="123"/>
      <c r="D111" s="123"/>
      <c r="E111" s="123"/>
      <c r="F111" s="123"/>
      <c r="G111" s="123"/>
      <c r="H111" s="123"/>
      <c r="I111" s="123"/>
      <c r="J111" s="107" t="s">
        <v>345</v>
      </c>
      <c r="K111" s="106" t="s">
        <v>360</v>
      </c>
      <c r="L111" s="105" t="s">
        <v>472</v>
      </c>
      <c r="M111" s="87" t="s">
        <v>184</v>
      </c>
      <c r="N111" s="115">
        <f>VLOOKUP('MATRIZ DE RIESGOS DE SST'!M111,'MAPAS DE RIESGOS INHER Y RESID'!$E$3:$F$7,2,FALSE)</f>
        <v>2</v>
      </c>
      <c r="O111" s="87" t="s">
        <v>188</v>
      </c>
      <c r="P111" s="88">
        <f>VLOOKUP('MATRIZ DE RIESGOS DE SST'!O111,'MAPAS DE RIESGOS INHER Y RESID'!$O$3:$P$7,2,FALSE)</f>
        <v>16</v>
      </c>
      <c r="Q111" s="88">
        <f>+N111*P111</f>
        <v>32</v>
      </c>
      <c r="R111" s="87" t="str">
        <f>IF(OR('MAPAS DE RIESGOS INHER Y RESID'!$G$7='MATRIZ DE RIESGOS DE SST'!Q111,Q111&lt;'MAPAS DE RIESGOS INHER Y RESID'!$G$3+1),'MAPAS DE RIESGOS INHER Y RESID'!$M$6,IF(OR('MAPAS DE RIESGOS INHER Y RESID'!$H$5='MATRIZ DE RIESGOS DE SST'!Q111,Q111&lt;'MAPAS DE RIESGOS INHER Y RESID'!$I$5+1),'MAPAS DE RIESGOS INHER Y RESID'!$M$5,IF(OR('MAPAS DE RIESGOS INHER Y RESID'!$I$4='MATRIZ DE RIESGOS DE SST'!Q111,Q111&lt;'MAPAS DE RIESGOS INHER Y RESID'!$J$4+1),'MAPAS DE RIESGOS INHER Y RESID'!$M$4,'MAPAS DE RIESGOS INHER Y RESID'!$M$3)))</f>
        <v>MODERADO</v>
      </c>
      <c r="S111" s="77"/>
      <c r="T111" s="105" t="s">
        <v>314</v>
      </c>
      <c r="U111" s="105" t="s">
        <v>315</v>
      </c>
      <c r="V111" s="105" t="s">
        <v>284</v>
      </c>
      <c r="W111" s="87" t="s">
        <v>179</v>
      </c>
      <c r="X111" s="89">
        <f>VLOOKUP(W111,'MAPAS DE RIESGOS INHER Y RESID'!$E$16:$F$18,2,FALSE)</f>
        <v>0.9</v>
      </c>
      <c r="Y111" s="90">
        <f>Q111-(Q111*X111)</f>
        <v>3.1999999999999993</v>
      </c>
      <c r="Z111" s="87" t="str">
        <f>IF(OR('MAPAS DE RIESGOS INHER Y RESID'!$G$18='MATRIZ DE RIESGOS DE SST'!Y111,Y111&lt;'MAPAS DE RIESGOS INHER Y RESID'!$G$16+1),'MAPAS DE RIESGOS INHER Y RESID'!$M$19,IF(OR('MAPAS DE RIESGOS INHER Y RESID'!$H$17='MATRIZ DE RIESGOS DE SST'!Y111,Y111&lt;'MAPAS DE RIESGOS INHER Y RESID'!$I$18+1),'MAPAS DE RIESGOS INHER Y RESID'!$M$18,IF(OR('MAPAS DE RIESGOS INHER Y RESID'!$I$17='MATRIZ DE RIESGOS DE SST'!Y111,Y111&lt;'MAPAS DE RIESGOS INHER Y RESID'!$J$17+1),'MAPAS DE RIESGOS INHER Y RESID'!$M$17,'MAPAS DE RIESGOS INHER Y RESID'!$M$16)))</f>
        <v>BAJO</v>
      </c>
      <c r="AA111" s="77" t="str">
        <f>VLOOKUP('MATRIZ DE RIESGOS DE SST'!Z111,'TABLA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7" ht="156" x14ac:dyDescent="0.25">
      <c r="A112" s="123"/>
      <c r="B112" s="123"/>
      <c r="C112" s="123"/>
      <c r="D112" s="123"/>
      <c r="E112" s="123"/>
      <c r="F112" s="123"/>
      <c r="G112" s="123"/>
      <c r="H112" s="123"/>
      <c r="I112" s="123"/>
      <c r="J112" s="107" t="s">
        <v>109</v>
      </c>
      <c r="K112" s="79" t="s">
        <v>110</v>
      </c>
      <c r="L112" s="80" t="s">
        <v>470</v>
      </c>
      <c r="M112" s="87" t="s">
        <v>178</v>
      </c>
      <c r="N112" s="115">
        <f>VLOOKUP('MATRIZ DE RIESGOS DE SST'!M112,'MAPAS DE RIESGOS INHER Y RESID'!$E$3:$F$7,2,FALSE)</f>
        <v>3</v>
      </c>
      <c r="O112" s="87" t="s">
        <v>188</v>
      </c>
      <c r="P112" s="88">
        <f>VLOOKUP('MATRIZ DE RIESGOS DE SST'!O112,'MAPAS DE RIESGOS INHER Y RESID'!$O$3:$P$7,2,FALSE)</f>
        <v>16</v>
      </c>
      <c r="Q112" s="88">
        <f>N112*P112</f>
        <v>48</v>
      </c>
      <c r="R112" s="87" t="str">
        <f>IF(OR('MAPAS DE RIESGOS INHER Y RESID'!$G$7='MATRIZ DE RIESGOS DE SST'!Q112,Q112&lt;'MAPAS DE RIESGOS INHER Y RESID'!$G$3+1),'MAPAS DE RIESGOS INHER Y RESID'!$M$6,IF(OR('MAPAS DE RIESGOS INHER Y RESID'!$H$5='MATRIZ DE RIESGOS DE SST'!Q112,Q112&lt;'MAPAS DE RIESGOS INHER Y RESID'!$I$5+1),'MAPAS DE RIESGOS INHER Y RESID'!$M$5,IF(OR('MAPAS DE RIESGOS INHER Y RESID'!$I$4='MATRIZ DE RIESGOS DE SST'!Q112,Q112&lt;'MAPAS DE RIESGOS INHER Y RESID'!$J$4+1),'MAPAS DE RIESGOS INHER Y RESID'!$M$4,'MAPAS DE RIESGOS INHER Y RESID'!$M$3)))</f>
        <v>MODERADO</v>
      </c>
      <c r="S112" s="77"/>
      <c r="T112" s="77"/>
      <c r="U112" s="105" t="s">
        <v>255</v>
      </c>
      <c r="V112" s="105" t="s">
        <v>256</v>
      </c>
      <c r="W112" s="87" t="s">
        <v>179</v>
      </c>
      <c r="X112" s="89">
        <f>VLOOKUP(W112,'MAPAS DE RIESGOS INHER Y RESID'!$E$16:$F$18,2,FALSE)</f>
        <v>0.9</v>
      </c>
      <c r="Y112" s="90">
        <f t="shared" ref="Y112:Y121" si="22">Q112-(X112*Q112)</f>
        <v>4.7999999999999972</v>
      </c>
      <c r="Z112" s="87" t="str">
        <f>IF(OR('MAPAS DE RIESGOS INHER Y RESID'!$G$18='MATRIZ DE RIESGOS DE SST'!Y112,Y112&lt;'MAPAS DE RIESGOS INHER Y RESID'!$G$16+1),'MAPAS DE RIESGOS INHER Y RESID'!$M$19,IF(OR('MAPAS DE RIESGOS INHER Y RESID'!$H$17='MATRIZ DE RIESGOS DE SST'!Y112,Y112&lt;'MAPAS DE RIESGOS INHER Y RESID'!$I$18+1),'MAPAS DE RIESGOS INHER Y RESID'!$M$18,IF(OR('MAPAS DE RIESGOS INHER Y RESID'!$I$17='MATRIZ DE RIESGOS DE SST'!Y112,Y112&lt;'MAPAS DE RIESGOS INHER Y RESID'!$J$17+1),'MAPAS DE RIESGOS INHER Y RESID'!$M$17,'MAPAS DE RIESGOS INHER Y RESID'!$M$16)))</f>
        <v>BAJO</v>
      </c>
      <c r="AA112" s="77" t="str">
        <f>VLOOKUP('MATRIZ DE RIESGOS DE SST'!Z112,'TABLA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3" spans="1:27" ht="409.5" x14ac:dyDescent="0.25">
      <c r="A113" s="122" t="s">
        <v>385</v>
      </c>
      <c r="B113" s="122" t="s">
        <v>361</v>
      </c>
      <c r="C113" s="122" t="s">
        <v>344</v>
      </c>
      <c r="D113" s="122"/>
      <c r="E113" s="122" t="s">
        <v>344</v>
      </c>
      <c r="F113" s="122"/>
      <c r="G113" s="122"/>
      <c r="H113" s="122"/>
      <c r="I113" s="122" t="s">
        <v>441</v>
      </c>
      <c r="J113" s="112" t="s">
        <v>82</v>
      </c>
      <c r="K113" s="78" t="s">
        <v>362</v>
      </c>
      <c r="L113" s="80" t="s">
        <v>461</v>
      </c>
      <c r="M113" s="87" t="s">
        <v>183</v>
      </c>
      <c r="N113" s="115">
        <v>5</v>
      </c>
      <c r="O113" s="87" t="s">
        <v>189</v>
      </c>
      <c r="P113" s="88">
        <f>VLOOKUP('MATRIZ DE RIESGOS DE SST'!O113,'MAPAS DE RIESGOS INHER Y RESID'!$O$3:$P$7,2,FALSE)</f>
        <v>256</v>
      </c>
      <c r="Q113" s="88">
        <f>N113*P113</f>
        <v>1280</v>
      </c>
      <c r="R113" s="87" t="str">
        <f>IF(OR('MAPAS DE RIESGOS INHER Y RESID'!$G$7='MATRIZ DE RIESGOS DE SST'!Q113,Q113&lt;'MAPAS DE RIESGOS INHER Y RESID'!$G$3+1),'MAPAS DE RIESGOS INHER Y RESID'!$M$6,IF(OR('MAPAS DE RIESGOS INHER Y RESID'!$H$5='MATRIZ DE RIESGOS DE SST'!Q113,Q113&lt;'MAPAS DE RIESGOS INHER Y RESID'!$I$5+1),'MAPAS DE RIESGOS INHER Y RESID'!$M$5,IF(OR('MAPAS DE RIESGOS INHER Y RESID'!$I$4='MATRIZ DE RIESGOS DE SST'!Q113,Q113&lt;'MAPAS DE RIESGOS INHER Y RESID'!$J$4+1),'MAPAS DE RIESGOS INHER Y RESID'!$M$4,'MAPAS DE RIESGOS INHER Y RESID'!$M$3)))</f>
        <v xml:space="preserve">EXTREMO </v>
      </c>
      <c r="S113" s="77"/>
      <c r="T113" s="77"/>
      <c r="U113" s="77" t="s">
        <v>363</v>
      </c>
      <c r="V113" s="77"/>
      <c r="W113" s="87" t="s">
        <v>179</v>
      </c>
      <c r="X113" s="89">
        <f>VLOOKUP(W113,'MAPAS DE RIESGOS INHER Y RESID'!$E$16:$F$18,2,FALSE)</f>
        <v>0.9</v>
      </c>
      <c r="Y113" s="90">
        <f t="shared" si="22"/>
        <v>128</v>
      </c>
      <c r="Z113" s="87" t="str">
        <f>IF(OR('MAPAS DE RIESGOS INHER Y RESID'!$G$18='MATRIZ DE RIESGOS DE SST'!Y113,Y113&lt;'MAPAS DE RIESGOS INHER Y RESID'!$G$16+1),'MAPAS DE RIESGOS INHER Y RESID'!$M$19,IF(OR('MAPAS DE RIESGOS INHER Y RESID'!$H$17='MATRIZ DE RIESGOS DE SST'!Y113,Y113&lt;'MAPAS DE RIESGOS INHER Y RESID'!$I$18+1),'MAPAS DE RIESGOS INHER Y RESID'!$M$18,IF(OR('MAPAS DE RIESGOS INHER Y RESID'!$I$17='MATRIZ DE RIESGOS DE SST'!Y113,Y113&lt;'MAPAS DE RIESGOS INHER Y RESID'!$J$17+1),'MAPAS DE RIESGOS INHER Y RESID'!$M$17,'MAPAS DE RIESGOS INHER Y RESID'!$M$16)))</f>
        <v>ALTO</v>
      </c>
      <c r="AA113" s="77" t="str">
        <f>VLOOKUP('MATRIZ DE RIESGOS DE SST'!Z113,'TABLA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14" spans="1:27" ht="121.5" customHeight="1" x14ac:dyDescent="0.25">
      <c r="A114" s="123"/>
      <c r="B114" s="123"/>
      <c r="C114" s="123"/>
      <c r="D114" s="123"/>
      <c r="E114" s="123"/>
      <c r="F114" s="123"/>
      <c r="G114" s="123"/>
      <c r="H114" s="123"/>
      <c r="I114" s="123"/>
      <c r="J114" s="107" t="s">
        <v>67</v>
      </c>
      <c r="K114" s="79" t="s">
        <v>390</v>
      </c>
      <c r="L114" s="80" t="s">
        <v>458</v>
      </c>
      <c r="M114" s="87" t="s">
        <v>184</v>
      </c>
      <c r="N114" s="115">
        <f>VLOOKUP('MATRIZ DE RIESGOS DE SST'!M114,'MAPAS DE RIESGOS INHER Y RESID'!$E$3:$F$7,2,FALSE)</f>
        <v>2</v>
      </c>
      <c r="O114" s="87" t="s">
        <v>188</v>
      </c>
      <c r="P114" s="88">
        <f>VLOOKUP('MATRIZ DE RIESGOS DE SST'!O114,'MAPAS DE RIESGOS INHER Y RESID'!$O$3:$P$7,2,FALSE)</f>
        <v>16</v>
      </c>
      <c r="Q114" s="88">
        <f t="shared" ref="Q114" si="23">+N114*P114</f>
        <v>32</v>
      </c>
      <c r="R114" s="87" t="str">
        <f>IF(OR('MAPAS DE RIESGOS INHER Y RESID'!$G$7='MATRIZ DE RIESGOS DE SST'!Q114,Q114&lt;'MAPAS DE RIESGOS INHER Y RESID'!$G$3+1),'MAPAS DE RIESGOS INHER Y RESID'!$M$6,IF(OR('MAPAS DE RIESGOS INHER Y RESID'!$H$5='MATRIZ DE RIESGOS DE SST'!Q114,Q114&lt;'MAPAS DE RIESGOS INHER Y RESID'!$I$5+1),'MAPAS DE RIESGOS INHER Y RESID'!$M$5,IF(OR('MAPAS DE RIESGOS INHER Y RESID'!$I$4='MATRIZ DE RIESGOS DE SST'!Q114,Q114&lt;'MAPAS DE RIESGOS INHER Y RESID'!$J$4+1),'MAPAS DE RIESGOS INHER Y RESID'!$M$4,'MAPAS DE RIESGOS INHER Y RESID'!$M$3)))</f>
        <v>MODERADO</v>
      </c>
      <c r="S114" s="77"/>
      <c r="T114" s="77"/>
      <c r="U114" s="105"/>
      <c r="V114" s="105" t="s">
        <v>391</v>
      </c>
      <c r="W114" s="87" t="s">
        <v>179</v>
      </c>
      <c r="X114" s="89">
        <f>VLOOKUP(W114,'MAPAS DE RIESGOS INHER Y RESID'!$E$16:$F$18,2,FALSE)</f>
        <v>0.9</v>
      </c>
      <c r="Y114" s="90">
        <f>Q114-(Q114*X114)</f>
        <v>3.1999999999999993</v>
      </c>
      <c r="Z114" s="87" t="str">
        <f>IF(OR('MAPAS DE RIESGOS INHER Y RESID'!$G$18='MATRIZ DE RIESGOS DE SST'!Y114,Y114&lt;'MAPAS DE RIESGOS INHER Y RESID'!$G$16+1),'MAPAS DE RIESGOS INHER Y RESID'!$M$19,IF(OR('MAPAS DE RIESGOS INHER Y RESID'!$H$17='MATRIZ DE RIESGOS DE SST'!Y114,Y114&lt;'MAPAS DE RIESGOS INHER Y RESID'!$I$18+1),'MAPAS DE RIESGOS INHER Y RESID'!$M$18,IF(OR('MAPAS DE RIESGOS INHER Y RESID'!$I$17='MATRIZ DE RIESGOS DE SST'!Y114,Y114&lt;'MAPAS DE RIESGOS INHER Y RESID'!$J$17+1),'MAPAS DE RIESGOS INHER Y RESID'!$M$17,'MAPAS DE RIESGOS INHER Y RESID'!$M$16)))</f>
        <v>BAJO</v>
      </c>
      <c r="AA114" s="77" t="str">
        <f>VLOOKUP('MATRIZ DE RIESGOS DE SST'!Z114,'TABLA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5" spans="1:27" ht="185.25" customHeight="1" x14ac:dyDescent="0.25">
      <c r="A115" s="123"/>
      <c r="B115" s="123"/>
      <c r="C115" s="123"/>
      <c r="D115" s="123"/>
      <c r="E115" s="123"/>
      <c r="F115" s="123"/>
      <c r="G115" s="123"/>
      <c r="H115" s="123"/>
      <c r="I115" s="123"/>
      <c r="J115" s="112" t="s">
        <v>101</v>
      </c>
      <c r="K115" s="78" t="s">
        <v>113</v>
      </c>
      <c r="L115" s="80" t="s">
        <v>469</v>
      </c>
      <c r="M115" s="87" t="s">
        <v>178</v>
      </c>
      <c r="N115" s="115">
        <f>VLOOKUP('MATRIZ DE RIESGOS DE SST'!M115,'MAPAS DE RIESGOS INHER Y RESID'!$E$3:$F$7,2,FALSE)</f>
        <v>3</v>
      </c>
      <c r="O115" s="87" t="s">
        <v>188</v>
      </c>
      <c r="P115" s="88">
        <f>VLOOKUP('MATRIZ DE RIESGOS DE SST'!O115,'MAPAS DE RIESGOS INHER Y RESID'!$O$3:$P$7,2,FALSE)</f>
        <v>16</v>
      </c>
      <c r="Q115" s="88">
        <f>+N115*P115</f>
        <v>48</v>
      </c>
      <c r="R115" s="87" t="str">
        <f>IF(OR('MAPAS DE RIESGOS INHER Y RESID'!$G$7='MATRIZ DE RIESGOS DE SST'!Q115,Q115&lt;'MAPAS DE RIESGOS INHER Y RESID'!$G$3+1),'MAPAS DE RIESGOS INHER Y RESID'!$M$6,IF(OR('MAPAS DE RIESGOS INHER Y RESID'!$H$5='MATRIZ DE RIESGOS DE SST'!Q115,Q115&lt;'MAPAS DE RIESGOS INHER Y RESID'!$I$5+1),'MAPAS DE RIESGOS INHER Y RESID'!$M$5,IF(OR('MAPAS DE RIESGOS INHER Y RESID'!$I$4='MATRIZ DE RIESGOS DE SST'!Q115,Q115&lt;'MAPAS DE RIESGOS INHER Y RESID'!$J$4+1),'MAPAS DE RIESGOS INHER Y RESID'!$M$4,'MAPAS DE RIESGOS INHER Y RESID'!$M$3)))</f>
        <v>MODERADO</v>
      </c>
      <c r="S115" s="77"/>
      <c r="T115" s="77"/>
      <c r="U115" s="105" t="s">
        <v>315</v>
      </c>
      <c r="V115" s="105" t="s">
        <v>284</v>
      </c>
      <c r="W115" s="87" t="s">
        <v>178</v>
      </c>
      <c r="X115" s="89">
        <f>VLOOKUP(W115,'MAPAS DE RIESGOS INHER Y RESID'!$E$16:$F$18,2,FALSE)</f>
        <v>0.4</v>
      </c>
      <c r="Y115" s="90">
        <f t="shared" si="22"/>
        <v>28.799999999999997</v>
      </c>
      <c r="Z115" s="87" t="str">
        <f>IF(OR('MAPAS DE RIESGOS INHER Y RESID'!$G$18='MATRIZ DE RIESGOS DE SST'!Y115,Y115&lt;'MAPAS DE RIESGOS INHER Y RESID'!$G$16+1),'MAPAS DE RIESGOS INHER Y RESID'!$M$19,IF(OR('MAPAS DE RIESGOS INHER Y RESID'!$H$17='MATRIZ DE RIESGOS DE SST'!Y115,Y115&lt;'MAPAS DE RIESGOS INHER Y RESID'!$I$18+1),'MAPAS DE RIESGOS INHER Y RESID'!$M$18,IF(OR('MAPAS DE RIESGOS INHER Y RESID'!$I$17='MATRIZ DE RIESGOS DE SST'!Y115,Y115&lt;'MAPAS DE RIESGOS INHER Y RESID'!$J$17+1),'MAPAS DE RIESGOS INHER Y RESID'!$M$17,'MAPAS DE RIESGOS INHER Y RESID'!$M$16)))</f>
        <v>MODERADO</v>
      </c>
      <c r="AA115" s="77" t="str">
        <f>VLOOKUP('MATRIZ DE RIESGOS DE SST'!Z115,'TABLA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7" ht="409.5" x14ac:dyDescent="0.25">
      <c r="A116" s="120" t="s">
        <v>385</v>
      </c>
      <c r="B116" s="122" t="s">
        <v>364</v>
      </c>
      <c r="C116" s="122" t="s">
        <v>344</v>
      </c>
      <c r="D116" s="122"/>
      <c r="E116" s="122" t="s">
        <v>344</v>
      </c>
      <c r="F116" s="122"/>
      <c r="G116" s="122"/>
      <c r="H116" s="122"/>
      <c r="I116" s="122" t="s">
        <v>442</v>
      </c>
      <c r="J116" s="112" t="s">
        <v>82</v>
      </c>
      <c r="K116" s="78" t="s">
        <v>407</v>
      </c>
      <c r="L116" s="80" t="s">
        <v>461</v>
      </c>
      <c r="M116" s="87" t="s">
        <v>183</v>
      </c>
      <c r="N116" s="115">
        <v>5</v>
      </c>
      <c r="O116" s="87" t="s">
        <v>189</v>
      </c>
      <c r="P116" s="88">
        <f>VLOOKUP('MATRIZ DE RIESGOS DE SST'!O116,'MAPAS DE RIESGOS INHER Y RESID'!$O$3:$P$7,2,FALSE)</f>
        <v>256</v>
      </c>
      <c r="Q116" s="88">
        <f>N116*P116</f>
        <v>1280</v>
      </c>
      <c r="R116" s="87" t="str">
        <f>IF(OR('MAPAS DE RIESGOS INHER Y RESID'!$G$7='MATRIZ DE RIESGOS DE SST'!Q116,Q116&lt;'MAPAS DE RIESGOS INHER Y RESID'!$G$3+1),'MAPAS DE RIESGOS INHER Y RESID'!$M$6,IF(OR('MAPAS DE RIESGOS INHER Y RESID'!$H$5='MATRIZ DE RIESGOS DE SST'!Q116,Q116&lt;'MAPAS DE RIESGOS INHER Y RESID'!$I$5+1),'MAPAS DE RIESGOS INHER Y RESID'!$M$5,IF(OR('MAPAS DE RIESGOS INHER Y RESID'!$I$4='MATRIZ DE RIESGOS DE SST'!Q116,Q116&lt;'MAPAS DE RIESGOS INHER Y RESID'!$J$4+1),'MAPAS DE RIESGOS INHER Y RESID'!$M$4,'MAPAS DE RIESGOS INHER Y RESID'!$M$3)))</f>
        <v xml:space="preserve">EXTREMO </v>
      </c>
      <c r="S116" s="77"/>
      <c r="T116" s="77"/>
      <c r="U116" s="77" t="s">
        <v>363</v>
      </c>
      <c r="V116" s="77"/>
      <c r="W116" s="87" t="s">
        <v>179</v>
      </c>
      <c r="X116" s="89">
        <f>VLOOKUP(W116,'MAPAS DE RIESGOS INHER Y RESID'!$E$16:$F$18,2,FALSE)</f>
        <v>0.9</v>
      </c>
      <c r="Y116" s="90">
        <f t="shared" si="22"/>
        <v>128</v>
      </c>
      <c r="Z116" s="87" t="str">
        <f>IF(OR('MAPAS DE RIESGOS INHER Y RESID'!$G$18='MATRIZ DE RIESGOS DE SST'!Y116,Y116&lt;'MAPAS DE RIESGOS INHER Y RESID'!$G$16+1),'MAPAS DE RIESGOS INHER Y RESID'!$M$19,IF(OR('MAPAS DE RIESGOS INHER Y RESID'!$H$17='MATRIZ DE RIESGOS DE SST'!Y116,Y116&lt;'MAPAS DE RIESGOS INHER Y RESID'!$I$18+1),'MAPAS DE RIESGOS INHER Y RESID'!$M$18,IF(OR('MAPAS DE RIESGOS INHER Y RESID'!$I$17='MATRIZ DE RIESGOS DE SST'!Y116,Y116&lt;'MAPAS DE RIESGOS INHER Y RESID'!$J$17+1),'MAPAS DE RIESGOS INHER Y RESID'!$M$17,'MAPAS DE RIESGOS INHER Y RESID'!$M$16)))</f>
        <v>ALTO</v>
      </c>
      <c r="AA116" s="77" t="str">
        <f>VLOOKUP('MATRIZ DE RIESGOS DE SST'!Z116,'TABLA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17" spans="1:27" ht="148.5" customHeight="1" x14ac:dyDescent="0.25">
      <c r="A117" s="120"/>
      <c r="B117" s="123"/>
      <c r="C117" s="123"/>
      <c r="D117" s="123"/>
      <c r="E117" s="123"/>
      <c r="F117" s="123"/>
      <c r="G117" s="123"/>
      <c r="H117" s="123"/>
      <c r="I117" s="123"/>
      <c r="J117" s="107" t="s">
        <v>67</v>
      </c>
      <c r="K117" s="79" t="s">
        <v>390</v>
      </c>
      <c r="L117" s="80" t="s">
        <v>458</v>
      </c>
      <c r="M117" s="87" t="s">
        <v>184</v>
      </c>
      <c r="N117" s="115">
        <f>VLOOKUP('MATRIZ DE RIESGOS DE SST'!M117,'MAPAS DE RIESGOS INHER Y RESID'!$E$3:$F$7,2,FALSE)</f>
        <v>2</v>
      </c>
      <c r="O117" s="87" t="s">
        <v>188</v>
      </c>
      <c r="P117" s="88">
        <f>VLOOKUP('MATRIZ DE RIESGOS DE SST'!O117,'MAPAS DE RIESGOS INHER Y RESID'!$O$3:$P$7,2,FALSE)</f>
        <v>16</v>
      </c>
      <c r="Q117" s="88">
        <f t="shared" ref="Q117" si="24">+N117*P117</f>
        <v>32</v>
      </c>
      <c r="R117" s="87" t="str">
        <f>IF(OR('MAPAS DE RIESGOS INHER Y RESID'!$G$7='MATRIZ DE RIESGOS DE SST'!Q117,Q117&lt;'MAPAS DE RIESGOS INHER Y RESID'!$G$3+1),'MAPAS DE RIESGOS INHER Y RESID'!$M$6,IF(OR('MAPAS DE RIESGOS INHER Y RESID'!$H$5='MATRIZ DE RIESGOS DE SST'!Q117,Q117&lt;'MAPAS DE RIESGOS INHER Y RESID'!$I$5+1),'MAPAS DE RIESGOS INHER Y RESID'!$M$5,IF(OR('MAPAS DE RIESGOS INHER Y RESID'!$I$4='MATRIZ DE RIESGOS DE SST'!Q117,Q117&lt;'MAPAS DE RIESGOS INHER Y RESID'!$J$4+1),'MAPAS DE RIESGOS INHER Y RESID'!$M$4,'MAPAS DE RIESGOS INHER Y RESID'!$M$3)))</f>
        <v>MODERADO</v>
      </c>
      <c r="S117" s="77"/>
      <c r="T117" s="77"/>
      <c r="U117" s="105"/>
      <c r="V117" s="105" t="s">
        <v>391</v>
      </c>
      <c r="W117" s="87" t="s">
        <v>179</v>
      </c>
      <c r="X117" s="89">
        <f>VLOOKUP(W117,'MAPAS DE RIESGOS INHER Y RESID'!$E$16:$F$18,2,FALSE)</f>
        <v>0.9</v>
      </c>
      <c r="Y117" s="90">
        <f>Q117-(Q117*X117)</f>
        <v>3.1999999999999993</v>
      </c>
      <c r="Z117" s="87" t="str">
        <f>IF(OR('MAPAS DE RIESGOS INHER Y RESID'!$G$18='MATRIZ DE RIESGOS DE SST'!Y117,Y117&lt;'MAPAS DE RIESGOS INHER Y RESID'!$G$16+1),'MAPAS DE RIESGOS INHER Y RESID'!$M$19,IF(OR('MAPAS DE RIESGOS INHER Y RESID'!$H$17='MATRIZ DE RIESGOS DE SST'!Y117,Y117&lt;'MAPAS DE RIESGOS INHER Y RESID'!$I$18+1),'MAPAS DE RIESGOS INHER Y RESID'!$M$18,IF(OR('MAPAS DE RIESGOS INHER Y RESID'!$I$17='MATRIZ DE RIESGOS DE SST'!Y117,Y117&lt;'MAPAS DE RIESGOS INHER Y RESID'!$J$17+1),'MAPAS DE RIESGOS INHER Y RESID'!$M$17,'MAPAS DE RIESGOS INHER Y RESID'!$M$16)))</f>
        <v>BAJO</v>
      </c>
      <c r="AA117" s="77" t="str">
        <f>VLOOKUP('MATRIZ DE RIESGOS DE SST'!Z117,'TABLA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7" ht="156" x14ac:dyDescent="0.25">
      <c r="A118" s="120"/>
      <c r="B118" s="123"/>
      <c r="C118" s="123"/>
      <c r="D118" s="123"/>
      <c r="E118" s="123"/>
      <c r="F118" s="123"/>
      <c r="G118" s="123"/>
      <c r="H118" s="123"/>
      <c r="I118" s="123"/>
      <c r="J118" s="112" t="s">
        <v>101</v>
      </c>
      <c r="K118" s="78" t="s">
        <v>113</v>
      </c>
      <c r="L118" s="80" t="s">
        <v>469</v>
      </c>
      <c r="M118" s="87" t="s">
        <v>178</v>
      </c>
      <c r="N118" s="115">
        <f>VLOOKUP('MATRIZ DE RIESGOS DE SST'!M118,'MAPAS DE RIESGOS INHER Y RESID'!$E$3:$F$7,2,FALSE)</f>
        <v>3</v>
      </c>
      <c r="O118" s="87" t="s">
        <v>188</v>
      </c>
      <c r="P118" s="88">
        <f>VLOOKUP('MATRIZ DE RIESGOS DE SST'!O118,'MAPAS DE RIESGOS INHER Y RESID'!$O$3:$P$7,2,FALSE)</f>
        <v>16</v>
      </c>
      <c r="Q118" s="88">
        <f t="shared" ref="Q118:Q125" si="25">+N118*P118</f>
        <v>48</v>
      </c>
      <c r="R118" s="87" t="str">
        <f>IF(OR('MAPAS DE RIESGOS INHER Y RESID'!$G$7='MATRIZ DE RIESGOS DE SST'!Q118,Q118&lt;'MAPAS DE RIESGOS INHER Y RESID'!$G$3+1),'MAPAS DE RIESGOS INHER Y RESID'!$M$6,IF(OR('MAPAS DE RIESGOS INHER Y RESID'!$H$5='MATRIZ DE RIESGOS DE SST'!Q118,Q118&lt;'MAPAS DE RIESGOS INHER Y RESID'!$I$5+1),'MAPAS DE RIESGOS INHER Y RESID'!$M$5,IF(OR('MAPAS DE RIESGOS INHER Y RESID'!$I$4='MATRIZ DE RIESGOS DE SST'!Q118,Q118&lt;'MAPAS DE RIESGOS INHER Y RESID'!$J$4+1),'MAPAS DE RIESGOS INHER Y RESID'!$M$4,'MAPAS DE RIESGOS INHER Y RESID'!$M$3)))</f>
        <v>MODERADO</v>
      </c>
      <c r="S118" s="77"/>
      <c r="T118" s="77"/>
      <c r="U118" s="105" t="s">
        <v>315</v>
      </c>
      <c r="V118" s="105" t="s">
        <v>284</v>
      </c>
      <c r="W118" s="87" t="s">
        <v>178</v>
      </c>
      <c r="X118" s="89">
        <f>VLOOKUP(W118,'MAPAS DE RIESGOS INHER Y RESID'!$E$16:$F$18,2,FALSE)</f>
        <v>0.4</v>
      </c>
      <c r="Y118" s="90">
        <f t="shared" si="22"/>
        <v>28.799999999999997</v>
      </c>
      <c r="Z118" s="87" t="str">
        <f>IF(OR('MAPAS DE RIESGOS INHER Y RESID'!$G$18='MATRIZ DE RIESGOS DE SST'!Y118,Y118&lt;'MAPAS DE RIESGOS INHER Y RESID'!$G$16+1),'MAPAS DE RIESGOS INHER Y RESID'!$M$19,IF(OR('MAPAS DE RIESGOS INHER Y RESID'!$H$17='MATRIZ DE RIESGOS DE SST'!Y118,Y118&lt;'MAPAS DE RIESGOS INHER Y RESID'!$I$18+1),'MAPAS DE RIESGOS INHER Y RESID'!$M$18,IF(OR('MAPAS DE RIESGOS INHER Y RESID'!$I$17='MATRIZ DE RIESGOS DE SST'!Y118,Y118&lt;'MAPAS DE RIESGOS INHER Y RESID'!$J$17+1),'MAPAS DE RIESGOS INHER Y RESID'!$M$17,'MAPAS DE RIESGOS INHER Y RESID'!$M$16)))</f>
        <v>MODERADO</v>
      </c>
      <c r="AA118" s="77" t="str">
        <f>VLOOKUP('MATRIZ DE RIESGOS DE SST'!Z118,'TABLA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9" spans="1:27" ht="253.5" x14ac:dyDescent="0.25">
      <c r="A119" s="120" t="s">
        <v>385</v>
      </c>
      <c r="B119" s="122" t="s">
        <v>365</v>
      </c>
      <c r="C119" s="122" t="s">
        <v>344</v>
      </c>
      <c r="D119" s="122"/>
      <c r="E119" s="122"/>
      <c r="F119" s="122"/>
      <c r="G119" s="122"/>
      <c r="H119" s="122"/>
      <c r="I119" s="122" t="s">
        <v>443</v>
      </c>
      <c r="J119" s="107" t="s">
        <v>84</v>
      </c>
      <c r="K119" s="79" t="s">
        <v>369</v>
      </c>
      <c r="L119" s="80" t="s">
        <v>461</v>
      </c>
      <c r="M119" s="87" t="s">
        <v>178</v>
      </c>
      <c r="N119" s="115">
        <f>VLOOKUP('MATRIZ DE RIESGOS DE SST'!M119,'MAPAS DE RIESGOS INHER Y RESID'!$E$3:$F$7,2,FALSE)</f>
        <v>3</v>
      </c>
      <c r="O119" s="87" t="s">
        <v>188</v>
      </c>
      <c r="P119" s="88">
        <f>VLOOKUP('MATRIZ DE RIESGOS DE SST'!O119,'MAPAS DE RIESGOS INHER Y RESID'!$O$3:$P$7,2,FALSE)</f>
        <v>16</v>
      </c>
      <c r="Q119" s="88">
        <f t="shared" si="25"/>
        <v>48</v>
      </c>
      <c r="R119" s="87" t="str">
        <f>IF(OR('MAPAS DE RIESGOS INHER Y RESID'!$G$7='MATRIZ DE RIESGOS DE SST'!Q119,Q119&lt;'MAPAS DE RIESGOS INHER Y RESID'!$G$3+1),'MAPAS DE RIESGOS INHER Y RESID'!$M$6,IF(OR('MAPAS DE RIESGOS INHER Y RESID'!$H$5='MATRIZ DE RIESGOS DE SST'!Q119,Q119&lt;'MAPAS DE RIESGOS INHER Y RESID'!$I$5+1),'MAPAS DE RIESGOS INHER Y RESID'!$M$5,IF(OR('MAPAS DE RIESGOS INHER Y RESID'!$I$4='MATRIZ DE RIESGOS DE SST'!Q119,Q119&lt;'MAPAS DE RIESGOS INHER Y RESID'!$J$4+1),'MAPAS DE RIESGOS INHER Y RESID'!$M$4,'MAPAS DE RIESGOS INHER Y RESID'!$M$3)))</f>
        <v>MODERADO</v>
      </c>
      <c r="S119" s="77"/>
      <c r="T119" s="77"/>
      <c r="U119" s="105" t="s">
        <v>315</v>
      </c>
      <c r="V119" s="105" t="s">
        <v>262</v>
      </c>
      <c r="W119" s="87" t="s">
        <v>179</v>
      </c>
      <c r="X119" s="89">
        <f>VLOOKUP(W119,'MAPAS DE RIESGOS INHER Y RESID'!$E$16:$F$18,2,FALSE)</f>
        <v>0.9</v>
      </c>
      <c r="Y119" s="90">
        <f t="shared" si="22"/>
        <v>4.7999999999999972</v>
      </c>
      <c r="Z119" s="87" t="str">
        <f>IF(OR('MAPAS DE RIESGOS INHER Y RESID'!$G$18='MATRIZ DE RIESGOS DE SST'!Y119,Y119&lt;'MAPAS DE RIESGOS INHER Y RESID'!$G$16+1),'MAPAS DE RIESGOS INHER Y RESID'!$M$19,IF(OR('MAPAS DE RIESGOS INHER Y RESID'!$H$17='MATRIZ DE RIESGOS DE SST'!Y119,Y119&lt;'MAPAS DE RIESGOS INHER Y RESID'!$I$18+1),'MAPAS DE RIESGOS INHER Y RESID'!$M$18,IF(OR('MAPAS DE RIESGOS INHER Y RESID'!$I$17='MATRIZ DE RIESGOS DE SST'!Y119,Y119&lt;'MAPAS DE RIESGOS INHER Y RESID'!$J$17+1),'MAPAS DE RIESGOS INHER Y RESID'!$M$17,'MAPAS DE RIESGOS INHER Y RESID'!$M$16)))</f>
        <v>BAJO</v>
      </c>
      <c r="AA119" s="77" t="str">
        <f>VLOOKUP('MATRIZ DE RIESGOS DE SST'!Z119,'TABLA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7" ht="156" x14ac:dyDescent="0.25">
      <c r="A120" s="120"/>
      <c r="B120" s="123"/>
      <c r="C120" s="123"/>
      <c r="D120" s="123"/>
      <c r="E120" s="123"/>
      <c r="F120" s="123"/>
      <c r="G120" s="123"/>
      <c r="H120" s="123"/>
      <c r="I120" s="123"/>
      <c r="J120" s="107" t="s">
        <v>95</v>
      </c>
      <c r="K120" s="79" t="s">
        <v>96</v>
      </c>
      <c r="L120" s="80" t="s">
        <v>468</v>
      </c>
      <c r="M120" s="87" t="s">
        <v>184</v>
      </c>
      <c r="N120" s="115">
        <f>VLOOKUP('MATRIZ DE RIESGOS DE SST'!M120,'MAPAS DE RIESGOS INHER Y RESID'!$E$3:$F$7,2,FALSE)</f>
        <v>2</v>
      </c>
      <c r="O120" s="87" t="s">
        <v>187</v>
      </c>
      <c r="P120" s="88">
        <f>VLOOKUP('MATRIZ DE RIESGOS DE SST'!O120,'MAPAS DE RIESGOS INHER Y RESID'!$O$3:$P$7,2,FALSE)</f>
        <v>4</v>
      </c>
      <c r="Q120" s="88">
        <f t="shared" si="25"/>
        <v>8</v>
      </c>
      <c r="R120" s="87" t="str">
        <f>IF(OR('MAPAS DE RIESGOS INHER Y RESID'!$G$7='MATRIZ DE RIESGOS DE SST'!Q120,Q120&lt;'MAPAS DE RIESGOS INHER Y RESID'!$G$3+1),'MAPAS DE RIESGOS INHER Y RESID'!$M$6,IF(OR('MAPAS DE RIESGOS INHER Y RESID'!$H$5='MATRIZ DE RIESGOS DE SST'!Q120,Q120&lt;'MAPAS DE RIESGOS INHER Y RESID'!$I$5+1),'MAPAS DE RIESGOS INHER Y RESID'!$M$5,IF(OR('MAPAS DE RIESGOS INHER Y RESID'!$I$4='MATRIZ DE RIESGOS DE SST'!Q120,Q120&lt;'MAPAS DE RIESGOS INHER Y RESID'!$J$4+1),'MAPAS DE RIESGOS INHER Y RESID'!$M$4,'MAPAS DE RIESGOS INHER Y RESID'!$M$3)))</f>
        <v>BAJO</v>
      </c>
      <c r="S120" s="77"/>
      <c r="T120" s="105" t="s">
        <v>266</v>
      </c>
      <c r="U120" s="105" t="s">
        <v>267</v>
      </c>
      <c r="V120" s="105" t="s">
        <v>268</v>
      </c>
      <c r="W120" s="87" t="s">
        <v>177</v>
      </c>
      <c r="X120" s="89">
        <f>VLOOKUP(W120,'MAPAS DE RIESGOS INHER Y RESID'!$E$16:$F$18,2,FALSE)</f>
        <v>0.15</v>
      </c>
      <c r="Y120" s="90">
        <f t="shared" si="22"/>
        <v>6.8</v>
      </c>
      <c r="Z120" s="87" t="str">
        <f>IF(OR('MAPAS DE RIESGOS INHER Y RESID'!$G$18='MATRIZ DE RIESGOS DE SST'!Y120,Y120&lt;'MAPAS DE RIESGOS INHER Y RESID'!$G$16+1),'MAPAS DE RIESGOS INHER Y RESID'!$M$19,IF(OR('MAPAS DE RIESGOS INHER Y RESID'!$H$17='MATRIZ DE RIESGOS DE SST'!Y120,Y120&lt;'MAPAS DE RIESGOS INHER Y RESID'!$I$18+1),'MAPAS DE RIESGOS INHER Y RESID'!$M$18,IF(OR('MAPAS DE RIESGOS INHER Y RESID'!$I$17='MATRIZ DE RIESGOS DE SST'!Y120,Y120&lt;'MAPAS DE RIESGOS INHER Y RESID'!$J$17+1),'MAPAS DE RIESGOS INHER Y RESID'!$M$17,'MAPAS DE RIESGOS INHER Y RESID'!$M$16)))</f>
        <v>BAJO</v>
      </c>
      <c r="AA120" s="77" t="str">
        <f>VLOOKUP('MATRIZ DE RIESGOS DE SST'!Z120,'TABLA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1" spans="1:27" ht="156" x14ac:dyDescent="0.25">
      <c r="A121" s="120"/>
      <c r="B121" s="123"/>
      <c r="C121" s="123"/>
      <c r="D121" s="123"/>
      <c r="E121" s="123"/>
      <c r="F121" s="123"/>
      <c r="G121" s="123"/>
      <c r="H121" s="123"/>
      <c r="I121" s="123"/>
      <c r="J121" s="107" t="s">
        <v>101</v>
      </c>
      <c r="K121" s="79" t="s">
        <v>366</v>
      </c>
      <c r="L121" s="80" t="s">
        <v>469</v>
      </c>
      <c r="M121" s="87" t="s">
        <v>178</v>
      </c>
      <c r="N121" s="115">
        <f>VLOOKUP('MATRIZ DE RIESGOS DE SST'!M121,'MAPAS DE RIESGOS INHER Y RESID'!$E$3:$F$7,2,FALSE)</f>
        <v>3</v>
      </c>
      <c r="O121" s="87" t="s">
        <v>188</v>
      </c>
      <c r="P121" s="88">
        <f>VLOOKUP('MATRIZ DE RIESGOS DE SST'!O121,'MAPAS DE RIESGOS INHER Y RESID'!$O$3:$P$7,2,FALSE)</f>
        <v>16</v>
      </c>
      <c r="Q121" s="88">
        <f t="shared" si="25"/>
        <v>48</v>
      </c>
      <c r="R121" s="87" t="str">
        <f>IF(OR('MAPAS DE RIESGOS INHER Y RESID'!$G$7='MATRIZ DE RIESGOS DE SST'!Q121,Q121&lt;'MAPAS DE RIESGOS INHER Y RESID'!$G$3+1),'MAPAS DE RIESGOS INHER Y RESID'!$M$6,IF(OR('MAPAS DE RIESGOS INHER Y RESID'!$H$5='MATRIZ DE RIESGOS DE SST'!Q121,Q121&lt;'MAPAS DE RIESGOS INHER Y RESID'!$I$5+1),'MAPAS DE RIESGOS INHER Y RESID'!$M$5,IF(OR('MAPAS DE RIESGOS INHER Y RESID'!$I$4='MATRIZ DE RIESGOS DE SST'!Q121,Q121&lt;'MAPAS DE RIESGOS INHER Y RESID'!$J$4+1),'MAPAS DE RIESGOS INHER Y RESID'!$M$4,'MAPAS DE RIESGOS INHER Y RESID'!$M$3)))</f>
        <v>MODERADO</v>
      </c>
      <c r="S121" s="77"/>
      <c r="T121" s="77"/>
      <c r="U121" s="105" t="s">
        <v>315</v>
      </c>
      <c r="V121" s="105" t="s">
        <v>284</v>
      </c>
      <c r="W121" s="87" t="s">
        <v>178</v>
      </c>
      <c r="X121" s="89">
        <f>VLOOKUP(W121,'MAPAS DE RIESGOS INHER Y RESID'!$E$16:$F$18,2,FALSE)</f>
        <v>0.4</v>
      </c>
      <c r="Y121" s="90">
        <f t="shared" si="22"/>
        <v>28.799999999999997</v>
      </c>
      <c r="Z121" s="87" t="str">
        <f>IF(OR('MAPAS DE RIESGOS INHER Y RESID'!$G$18='MATRIZ DE RIESGOS DE SST'!Y121,Y121&lt;'MAPAS DE RIESGOS INHER Y RESID'!$G$16+1),'MAPAS DE RIESGOS INHER Y RESID'!$M$19,IF(OR('MAPAS DE RIESGOS INHER Y RESID'!$H$17='MATRIZ DE RIESGOS DE SST'!Y121,Y121&lt;'MAPAS DE RIESGOS INHER Y RESID'!$I$18+1),'MAPAS DE RIESGOS INHER Y RESID'!$M$18,IF(OR('MAPAS DE RIESGOS INHER Y RESID'!$I$17='MATRIZ DE RIESGOS DE SST'!Y121,Y121&lt;'MAPAS DE RIESGOS INHER Y RESID'!$J$17+1),'MAPAS DE RIESGOS INHER Y RESID'!$M$17,'MAPAS DE RIESGOS INHER Y RESID'!$M$16)))</f>
        <v>MODERADO</v>
      </c>
      <c r="AA121" s="77" t="str">
        <f>VLOOKUP('MATRIZ DE RIESGOS DE SST'!Z121,'TABLA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2" spans="1:27" ht="156" x14ac:dyDescent="0.25">
      <c r="A122" s="120"/>
      <c r="B122" s="123"/>
      <c r="C122" s="123"/>
      <c r="D122" s="123"/>
      <c r="E122" s="123"/>
      <c r="F122" s="123"/>
      <c r="G122" s="123"/>
      <c r="H122" s="123"/>
      <c r="I122" s="123"/>
      <c r="J122" s="107" t="s">
        <v>112</v>
      </c>
      <c r="K122" s="79" t="s">
        <v>113</v>
      </c>
      <c r="L122" s="80" t="s">
        <v>470</v>
      </c>
      <c r="M122" s="87" t="s">
        <v>178</v>
      </c>
      <c r="N122" s="115">
        <f>VLOOKUP('MATRIZ DE RIESGOS DE SST'!M122,'MAPAS DE RIESGOS INHER Y RESID'!$E$3:$F$7,2,FALSE)</f>
        <v>3</v>
      </c>
      <c r="O122" s="87" t="s">
        <v>188</v>
      </c>
      <c r="P122" s="88">
        <f>VLOOKUP('MATRIZ DE RIESGOS DE SST'!O122,'MAPAS DE RIESGOS INHER Y RESID'!$O$3:$P$7,2,FALSE)</f>
        <v>16</v>
      </c>
      <c r="Q122" s="88">
        <f t="shared" si="25"/>
        <v>48</v>
      </c>
      <c r="R122" s="87" t="str">
        <f>IF(OR('MAPAS DE RIESGOS INHER Y RESID'!$G$7='MATRIZ DE RIESGOS DE SST'!Q122,Q122&lt;'MAPAS DE RIESGOS INHER Y RESID'!$G$3+1),'MAPAS DE RIESGOS INHER Y RESID'!$M$6,IF(OR('MAPAS DE RIESGOS INHER Y RESID'!$H$5='MATRIZ DE RIESGOS DE SST'!Q122,Q122&lt;'MAPAS DE RIESGOS INHER Y RESID'!$I$5+1),'MAPAS DE RIESGOS INHER Y RESID'!$M$5,IF(OR('MAPAS DE RIESGOS INHER Y RESID'!$I$4='MATRIZ DE RIESGOS DE SST'!Q122,Q122&lt;'MAPAS DE RIESGOS INHER Y RESID'!$J$4+1),'MAPAS DE RIESGOS INHER Y RESID'!$M$4,'MAPAS DE RIESGOS INHER Y RESID'!$M$3)))</f>
        <v>MODERADO</v>
      </c>
      <c r="S122" s="77"/>
      <c r="T122" s="77"/>
      <c r="U122" s="105" t="s">
        <v>315</v>
      </c>
      <c r="V122" s="105" t="s">
        <v>284</v>
      </c>
      <c r="W122" s="87" t="s">
        <v>179</v>
      </c>
      <c r="X122" s="89">
        <f>VLOOKUP(W122,'MAPAS DE RIESGOS INHER Y RESID'!$E$16:$F$18,2,FALSE)</f>
        <v>0.9</v>
      </c>
      <c r="Y122" s="90">
        <f>Q122-(Q122*X122)</f>
        <v>4.7999999999999972</v>
      </c>
      <c r="Z122" s="87" t="str">
        <f>IF(OR('MAPAS DE RIESGOS INHER Y RESID'!$G$18='MATRIZ DE RIESGOS DE SST'!Y122,Y122&lt;'MAPAS DE RIESGOS INHER Y RESID'!$G$16+1),'MAPAS DE RIESGOS INHER Y RESID'!$M$19,IF(OR('MAPAS DE RIESGOS INHER Y RESID'!$H$17='MATRIZ DE RIESGOS DE SST'!Y122,Y122&lt;'MAPAS DE RIESGOS INHER Y RESID'!$I$18+1),'MAPAS DE RIESGOS INHER Y RESID'!$M$18,IF(OR('MAPAS DE RIESGOS INHER Y RESID'!$I$17='MATRIZ DE RIESGOS DE SST'!Y122,Y122&lt;'MAPAS DE RIESGOS INHER Y RESID'!$J$17+1),'MAPAS DE RIESGOS INHER Y RESID'!$M$17,'MAPAS DE RIESGOS INHER Y RESID'!$M$16)))</f>
        <v>BAJO</v>
      </c>
      <c r="AA122" s="77" t="str">
        <f>VLOOKUP('MATRIZ DE RIESGOS DE SST'!Z122,'TABLA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3" spans="1:27" ht="130.5" customHeight="1" x14ac:dyDescent="0.25">
      <c r="A123" s="120"/>
      <c r="B123" s="123"/>
      <c r="C123" s="123"/>
      <c r="D123" s="123"/>
      <c r="E123" s="123"/>
      <c r="F123" s="123"/>
      <c r="G123" s="123"/>
      <c r="H123" s="123"/>
      <c r="I123" s="123"/>
      <c r="J123" s="107" t="s">
        <v>67</v>
      </c>
      <c r="K123" s="79" t="s">
        <v>390</v>
      </c>
      <c r="L123" s="80" t="s">
        <v>458</v>
      </c>
      <c r="M123" s="87" t="s">
        <v>184</v>
      </c>
      <c r="N123" s="115">
        <f>VLOOKUP('MATRIZ DE RIESGOS DE SST'!M123,'MAPAS DE RIESGOS INHER Y RESID'!$E$3:$F$7,2,FALSE)</f>
        <v>2</v>
      </c>
      <c r="O123" s="87" t="s">
        <v>188</v>
      </c>
      <c r="P123" s="88">
        <f>VLOOKUP('MATRIZ DE RIESGOS DE SST'!O123,'MAPAS DE RIESGOS INHER Y RESID'!$O$3:$P$7,2,FALSE)</f>
        <v>16</v>
      </c>
      <c r="Q123" s="88">
        <f t="shared" si="25"/>
        <v>32</v>
      </c>
      <c r="R123" s="87" t="str">
        <f>IF(OR('MAPAS DE RIESGOS INHER Y RESID'!$G$7='MATRIZ DE RIESGOS DE SST'!Q123,Q123&lt;'MAPAS DE RIESGOS INHER Y RESID'!$G$3+1),'MAPAS DE RIESGOS INHER Y RESID'!$M$6,IF(OR('MAPAS DE RIESGOS INHER Y RESID'!$H$5='MATRIZ DE RIESGOS DE SST'!Q123,Q123&lt;'MAPAS DE RIESGOS INHER Y RESID'!$I$5+1),'MAPAS DE RIESGOS INHER Y RESID'!$M$5,IF(OR('MAPAS DE RIESGOS INHER Y RESID'!$I$4='MATRIZ DE RIESGOS DE SST'!Q123,Q123&lt;'MAPAS DE RIESGOS INHER Y RESID'!$J$4+1),'MAPAS DE RIESGOS INHER Y RESID'!$M$4,'MAPAS DE RIESGOS INHER Y RESID'!$M$3)))</f>
        <v>MODERADO</v>
      </c>
      <c r="S123" s="77"/>
      <c r="T123" s="77"/>
      <c r="U123" s="105"/>
      <c r="V123" s="105" t="s">
        <v>391</v>
      </c>
      <c r="W123" s="87" t="s">
        <v>179</v>
      </c>
      <c r="X123" s="89">
        <f>VLOOKUP(W123,'MAPAS DE RIESGOS INHER Y RESID'!$E$16:$F$18,2,FALSE)</f>
        <v>0.9</v>
      </c>
      <c r="Y123" s="90">
        <f>Q123-(Q123*X123)</f>
        <v>3.1999999999999993</v>
      </c>
      <c r="Z123" s="87" t="str">
        <f>IF(OR('MAPAS DE RIESGOS INHER Y RESID'!$G$18='MATRIZ DE RIESGOS DE SST'!Y123,Y123&lt;'MAPAS DE RIESGOS INHER Y RESID'!$G$16+1),'MAPAS DE RIESGOS INHER Y RESID'!$M$19,IF(OR('MAPAS DE RIESGOS INHER Y RESID'!$H$17='MATRIZ DE RIESGOS DE SST'!Y123,Y123&lt;'MAPAS DE RIESGOS INHER Y RESID'!$I$18+1),'MAPAS DE RIESGOS INHER Y RESID'!$M$18,IF(OR('MAPAS DE RIESGOS INHER Y RESID'!$I$17='MATRIZ DE RIESGOS DE SST'!Y123,Y123&lt;'MAPAS DE RIESGOS INHER Y RESID'!$J$17+1),'MAPAS DE RIESGOS INHER Y RESID'!$M$17,'MAPAS DE RIESGOS INHER Y RESID'!$M$16)))</f>
        <v>BAJO</v>
      </c>
      <c r="AA123" s="77" t="str">
        <f>VLOOKUP('MATRIZ DE RIESGOS DE SST'!Z123,'TABLA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4" spans="1:27" ht="156" x14ac:dyDescent="0.25">
      <c r="A124" s="120"/>
      <c r="B124" s="123"/>
      <c r="C124" s="123"/>
      <c r="D124" s="123"/>
      <c r="E124" s="123"/>
      <c r="F124" s="123"/>
      <c r="G124" s="123"/>
      <c r="H124" s="123"/>
      <c r="I124" s="123"/>
      <c r="J124" s="107" t="s">
        <v>216</v>
      </c>
      <c r="K124" s="79" t="s">
        <v>367</v>
      </c>
      <c r="L124" s="80" t="s">
        <v>473</v>
      </c>
      <c r="M124" s="87" t="s">
        <v>184</v>
      </c>
      <c r="N124" s="115">
        <f>VLOOKUP('MATRIZ DE RIESGOS DE SST'!M124,'MAPAS DE RIESGOS INHER Y RESID'!$E$3:$F$7,2,FALSE)</f>
        <v>2</v>
      </c>
      <c r="O124" s="87" t="s">
        <v>187</v>
      </c>
      <c r="P124" s="88">
        <f>VLOOKUP('MATRIZ DE RIESGOS DE SST'!O124,'MAPAS DE RIESGOS INHER Y RESID'!$O$3:$P$7,2,FALSE)</f>
        <v>4</v>
      </c>
      <c r="Q124" s="88">
        <f t="shared" si="25"/>
        <v>8</v>
      </c>
      <c r="R124" s="87" t="str">
        <f>IF(OR('MAPAS DE RIESGOS INHER Y RESID'!$G$7='MATRIZ DE RIESGOS DE SST'!Q124,Q124&lt;'MAPAS DE RIESGOS INHER Y RESID'!$G$3+1),'MAPAS DE RIESGOS INHER Y RESID'!$M$6,IF(OR('MAPAS DE RIESGOS INHER Y RESID'!$H$5='MATRIZ DE RIESGOS DE SST'!Q124,Q124&lt;'MAPAS DE RIESGOS INHER Y RESID'!$I$5+1),'MAPAS DE RIESGOS INHER Y RESID'!$M$5,IF(OR('MAPAS DE RIESGOS INHER Y RESID'!$I$4='MATRIZ DE RIESGOS DE SST'!Q124,Q124&lt;'MAPAS DE RIESGOS INHER Y RESID'!$J$4+1),'MAPAS DE RIESGOS INHER Y RESID'!$M$4,'MAPAS DE RIESGOS INHER Y RESID'!$M$3)))</f>
        <v>BAJO</v>
      </c>
      <c r="S124" s="77"/>
      <c r="T124" s="77"/>
      <c r="U124" s="105" t="s">
        <v>315</v>
      </c>
      <c r="V124" s="105" t="s">
        <v>284</v>
      </c>
      <c r="W124" s="87" t="s">
        <v>178</v>
      </c>
      <c r="X124" s="89">
        <f>VLOOKUP(W124,'MAPAS DE RIESGOS INHER Y RESID'!$E$16:$F$18,2,FALSE)</f>
        <v>0.4</v>
      </c>
      <c r="Y124" s="90">
        <f>Q124-(Q124*X124)</f>
        <v>4.8</v>
      </c>
      <c r="Z124" s="87" t="str">
        <f>IF(OR('MAPAS DE RIESGOS INHER Y RESID'!$G$18='MATRIZ DE RIESGOS DE SST'!Y124,Y124&lt;'MAPAS DE RIESGOS INHER Y RESID'!$G$16+1),'MAPAS DE RIESGOS INHER Y RESID'!$M$19,IF(OR('MAPAS DE RIESGOS INHER Y RESID'!$H$17='MATRIZ DE RIESGOS DE SST'!Y124,Y124&lt;'MAPAS DE RIESGOS INHER Y RESID'!$I$18+1),'MAPAS DE RIESGOS INHER Y RESID'!$M$18,IF(OR('MAPAS DE RIESGOS INHER Y RESID'!$I$17='MATRIZ DE RIESGOS DE SST'!Y124,Y124&lt;'MAPAS DE RIESGOS INHER Y RESID'!$J$17+1),'MAPAS DE RIESGOS INHER Y RESID'!$M$17,'MAPAS DE RIESGOS INHER Y RESID'!$M$16)))</f>
        <v>BAJO</v>
      </c>
      <c r="AA124" s="77" t="str">
        <f>VLOOKUP('MATRIZ DE RIESGOS DE SST'!Z124,'TABLA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5" spans="1:27" ht="195" x14ac:dyDescent="0.25">
      <c r="A125" s="120" t="s">
        <v>385</v>
      </c>
      <c r="B125" s="122" t="s">
        <v>368</v>
      </c>
      <c r="C125" s="122" t="s">
        <v>344</v>
      </c>
      <c r="D125" s="122"/>
      <c r="E125" s="122" t="s">
        <v>344</v>
      </c>
      <c r="F125" s="122"/>
      <c r="G125" s="122"/>
      <c r="H125" s="122"/>
      <c r="I125" s="122" t="s">
        <v>444</v>
      </c>
      <c r="J125" s="107" t="s">
        <v>19</v>
      </c>
      <c r="K125" s="79" t="s">
        <v>448</v>
      </c>
      <c r="L125" s="80" t="s">
        <v>447</v>
      </c>
      <c r="M125" s="87" t="s">
        <v>184</v>
      </c>
      <c r="N125" s="115">
        <f>VLOOKUP('MATRIZ DE RIESGOS DE SST'!M125,'MAPAS DE RIESGOS INHER Y RESID'!$E$3:$F$7,2,FALSE)</f>
        <v>2</v>
      </c>
      <c r="O125" s="87" t="s">
        <v>189</v>
      </c>
      <c r="P125" s="88">
        <f>VLOOKUP('MATRIZ DE RIESGOS DE SST'!O125,'MAPAS DE RIESGOS INHER Y RESID'!$O$3:$P$7,2,FALSE)</f>
        <v>256</v>
      </c>
      <c r="Q125" s="88">
        <f t="shared" si="25"/>
        <v>512</v>
      </c>
      <c r="R125" s="87" t="str">
        <f>IF(OR('MAPAS DE RIESGOS INHER Y RESID'!$G$7='MATRIZ DE RIESGOS DE SST'!Q125,Q125&lt;'MAPAS DE RIESGOS INHER Y RESID'!$G$3+1),'MAPAS DE RIESGOS INHER Y RESID'!$M$6,IF(OR('MAPAS DE RIESGOS INHER Y RESID'!$H$5='MATRIZ DE RIESGOS DE SST'!Q125,Q125&lt;'MAPAS DE RIESGOS INHER Y RESID'!$I$5+1),'MAPAS DE RIESGOS INHER Y RESID'!$M$5,IF(OR('MAPAS DE RIESGOS INHER Y RESID'!$I$4='MATRIZ DE RIESGOS DE SST'!Q125,Q125&lt;'MAPAS DE RIESGOS INHER Y RESID'!$J$4+1),'MAPAS DE RIESGOS INHER Y RESID'!$M$4,'MAPAS DE RIESGOS INHER Y RESID'!$M$3)))</f>
        <v>ALTO</v>
      </c>
      <c r="S125" s="77"/>
      <c r="T125" s="77"/>
      <c r="U125" s="105" t="s">
        <v>404</v>
      </c>
      <c r="V125" s="105" t="s">
        <v>449</v>
      </c>
      <c r="W125" s="87" t="s">
        <v>179</v>
      </c>
      <c r="X125" s="89">
        <f>VLOOKUP(W125,'MAPAS DE RIESGOS INHER Y RESID'!$E$16:$F$18,2,FALSE)</f>
        <v>0.9</v>
      </c>
      <c r="Y125" s="90">
        <f>Q125-(X125*Q125)</f>
        <v>51.199999999999989</v>
      </c>
      <c r="Z125" s="87" t="str">
        <f>IF(OR('MAPAS DE RIESGOS INHER Y RESID'!$G$18='MATRIZ DE RIESGOS DE SST'!Y125,Y125&lt;'MAPAS DE RIESGOS INHER Y RESID'!$G$16+1),'MAPAS DE RIESGOS INHER Y RESID'!$M$19,IF(OR('MAPAS DE RIESGOS INHER Y RESID'!$H$17='MATRIZ DE RIESGOS DE SST'!Y125,Y125&lt;'MAPAS DE RIESGOS INHER Y RESID'!$I$18+1),'MAPAS DE RIESGOS INHER Y RESID'!$M$18,IF(OR('MAPAS DE RIESGOS INHER Y RESID'!$I$17='MATRIZ DE RIESGOS DE SST'!Y125,Y125&lt;'MAPAS DE RIESGOS INHER Y RESID'!$J$17+1),'MAPAS DE RIESGOS INHER Y RESID'!$M$17,'MAPAS DE RIESGOS INHER Y RESID'!$M$16)))</f>
        <v>MODERADO</v>
      </c>
      <c r="AA125" s="77" t="str">
        <f>VLOOKUP('MATRIZ DE RIESGOS DE SST'!Z125,'TABLA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6" spans="1:27" ht="153" x14ac:dyDescent="0.25">
      <c r="A126" s="120"/>
      <c r="B126" s="123"/>
      <c r="C126" s="123"/>
      <c r="D126" s="123"/>
      <c r="E126" s="123"/>
      <c r="F126" s="123"/>
      <c r="G126" s="123"/>
      <c r="H126" s="123"/>
      <c r="I126" s="123"/>
      <c r="J126" s="107" t="s">
        <v>478</v>
      </c>
      <c r="K126" s="79" t="s">
        <v>228</v>
      </c>
      <c r="L126" s="80" t="s">
        <v>465</v>
      </c>
      <c r="M126" s="87" t="s">
        <v>184</v>
      </c>
      <c r="N126" s="115">
        <f>VLOOKUP('MATRIZ DE RIESGOS DE SST'!M126,'MAPAS DE RIESGOS INHER Y RESID'!$E$3:$F$7,2,FALSE)</f>
        <v>2</v>
      </c>
      <c r="O126" s="87" t="s">
        <v>188</v>
      </c>
      <c r="P126" s="88">
        <f>VLOOKUP('MATRIZ DE RIESGOS DE SST'!O126,'MAPAS DE RIESGOS INHER Y RESID'!$O$3:$P$7,2,FALSE)</f>
        <v>16</v>
      </c>
      <c r="Q126" s="88">
        <f>+N126*P126</f>
        <v>32</v>
      </c>
      <c r="R126" s="87" t="str">
        <f>IF(OR('MAPAS DE RIESGOS INHER Y RESID'!$G$7='MATRIZ DE RIESGOS DE SST'!Q126,Q126&lt;'MAPAS DE RIESGOS INHER Y RESID'!$G$3+1),'MAPAS DE RIESGOS INHER Y RESID'!$M$6,IF(OR('MAPAS DE RIESGOS INHER Y RESID'!$H$5='MATRIZ DE RIESGOS DE SST'!Q126,Q126&lt;'MAPAS DE RIESGOS INHER Y RESID'!$I$5+1),'MAPAS DE RIESGOS INHER Y RESID'!$M$5,IF(OR('MAPAS DE RIESGOS INHER Y RESID'!$I$4='MATRIZ DE RIESGOS DE SST'!Q126,Q126&lt;'MAPAS DE RIESGOS INHER Y RESID'!$J$4+1),'MAPAS DE RIESGOS INHER Y RESID'!$M$4,'MAPAS DE RIESGOS INHER Y RESID'!$M$3)))</f>
        <v>MODERADO</v>
      </c>
      <c r="S126" s="77"/>
      <c r="T126" s="77"/>
      <c r="U126" s="105" t="s">
        <v>315</v>
      </c>
      <c r="V126" s="105" t="s">
        <v>284</v>
      </c>
      <c r="W126" s="87" t="s">
        <v>177</v>
      </c>
      <c r="X126" s="89">
        <f>VLOOKUP(W126,'MAPAS DE RIESGOS INHER Y RESID'!$E$16:$F$18,2,FALSE)</f>
        <v>0.15</v>
      </c>
      <c r="Y126" s="90">
        <f>Q126-(X126*Q126)</f>
        <v>27.2</v>
      </c>
      <c r="Z126" s="87" t="str">
        <f>IF(OR('MAPAS DE RIESGOS INHER Y RESID'!$G$18='MATRIZ DE RIESGOS DE SST'!Y126,Y126&lt;'MAPAS DE RIESGOS INHER Y RESID'!$G$16+1),'MAPAS DE RIESGOS INHER Y RESID'!$M$19,IF(OR('MAPAS DE RIESGOS INHER Y RESID'!$H$17='MATRIZ DE RIESGOS DE SST'!Y126,Y126&lt;'MAPAS DE RIESGOS INHER Y RESID'!$I$18+1),'MAPAS DE RIESGOS INHER Y RESID'!$M$18,IF(OR('MAPAS DE RIESGOS INHER Y RESID'!$I$17='MATRIZ DE RIESGOS DE SST'!Y126,Y126&lt;'MAPAS DE RIESGOS INHER Y RESID'!$J$17+1),'MAPAS DE RIESGOS INHER Y RESID'!$M$17,'MAPAS DE RIESGOS INHER Y RESID'!$M$16)))</f>
        <v>MODERADO</v>
      </c>
      <c r="AA126" s="77" t="str">
        <f>VLOOKUP('MATRIZ DE RIESGOS DE SST'!Z126,'TABLA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7" spans="1:27" ht="156" x14ac:dyDescent="0.25">
      <c r="A127" s="120"/>
      <c r="B127" s="123"/>
      <c r="C127" s="123"/>
      <c r="D127" s="123"/>
      <c r="E127" s="123"/>
      <c r="F127" s="123"/>
      <c r="G127" s="123"/>
      <c r="H127" s="123"/>
      <c r="I127" s="123"/>
      <c r="J127" s="107" t="s">
        <v>119</v>
      </c>
      <c r="K127" s="79" t="s">
        <v>324</v>
      </c>
      <c r="L127" s="80" t="s">
        <v>121</v>
      </c>
      <c r="M127" s="87" t="s">
        <v>185</v>
      </c>
      <c r="N127" s="115">
        <f>VLOOKUP('MATRIZ DE RIESGOS DE SST'!M127,'MAPAS DE RIESGOS INHER Y RESID'!$E$3:$F$7,2,FALSE)</f>
        <v>1</v>
      </c>
      <c r="O127" s="87" t="s">
        <v>187</v>
      </c>
      <c r="P127" s="88">
        <f>VLOOKUP('MATRIZ DE RIESGOS DE SST'!O127,'MAPAS DE RIESGOS INHER Y RESID'!$O$3:$P$7,2,FALSE)</f>
        <v>4</v>
      </c>
      <c r="Q127" s="88">
        <f>N127*P127</f>
        <v>4</v>
      </c>
      <c r="R127" s="87" t="str">
        <f>IF(OR('MAPAS DE RIESGOS INHER Y RESID'!$G$7='MATRIZ DE RIESGOS DE SST'!Q127,Q127&lt;'MAPAS DE RIESGOS INHER Y RESID'!$G$3+1),'MAPAS DE RIESGOS INHER Y RESID'!$M$6,IF(OR('MAPAS DE RIESGOS INHER Y RESID'!$H$5='MATRIZ DE RIESGOS DE SST'!Q127,Q127&lt;'MAPAS DE RIESGOS INHER Y RESID'!$I$5+1),'MAPAS DE RIESGOS INHER Y RESID'!$M$5,IF(OR('MAPAS DE RIESGOS INHER Y RESID'!$I$4='MATRIZ DE RIESGOS DE SST'!Q127,Q127&lt;'MAPAS DE RIESGOS INHER Y RESID'!$J$4+1),'MAPAS DE RIESGOS INHER Y RESID'!$M$4,'MAPAS DE RIESGOS INHER Y RESID'!$M$3)))</f>
        <v>BAJO</v>
      </c>
      <c r="S127" s="77"/>
      <c r="T127" s="77"/>
      <c r="U127" s="105" t="s">
        <v>315</v>
      </c>
      <c r="V127" s="105" t="s">
        <v>284</v>
      </c>
      <c r="W127" s="87" t="s">
        <v>177</v>
      </c>
      <c r="X127" s="89">
        <f>VLOOKUP(W127,'MAPAS DE RIESGOS INHER Y RESID'!$E$16:$F$18,2,FALSE)</f>
        <v>0.15</v>
      </c>
      <c r="Y127" s="90">
        <f>Q127-(X127*Q127)</f>
        <v>3.4</v>
      </c>
      <c r="Z127" s="87" t="str">
        <f>IF(OR('MAPAS DE RIESGOS INHER Y RESID'!$G$18='MATRIZ DE RIESGOS DE SST'!Y127,Y127&lt;'MAPAS DE RIESGOS INHER Y RESID'!$G$16+1),'MAPAS DE RIESGOS INHER Y RESID'!$M$19,IF(OR('MAPAS DE RIESGOS INHER Y RESID'!$H$17='MATRIZ DE RIESGOS DE SST'!Y127,Y127&lt;'MAPAS DE RIESGOS INHER Y RESID'!$I$18+1),'MAPAS DE RIESGOS INHER Y RESID'!$M$18,IF(OR('MAPAS DE RIESGOS INHER Y RESID'!$I$17='MATRIZ DE RIESGOS DE SST'!Y127,Y127&lt;'MAPAS DE RIESGOS INHER Y RESID'!$J$17+1),'MAPAS DE RIESGOS INHER Y RESID'!$M$17,'MAPAS DE RIESGOS INHER Y RESID'!$M$16)))</f>
        <v>BAJO</v>
      </c>
      <c r="AA127" s="77" t="str">
        <f>VLOOKUP('MATRIZ DE RIESGOS DE SST'!Z127,'TABLA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8" spans="1:27" ht="154.5" customHeight="1" x14ac:dyDescent="0.25">
      <c r="A128" s="120"/>
      <c r="B128" s="123"/>
      <c r="C128" s="123"/>
      <c r="D128" s="123"/>
      <c r="E128" s="123"/>
      <c r="F128" s="123"/>
      <c r="G128" s="123"/>
      <c r="H128" s="123"/>
      <c r="I128" s="123"/>
      <c r="J128" s="107" t="s">
        <v>67</v>
      </c>
      <c r="K128" s="79" t="s">
        <v>390</v>
      </c>
      <c r="L128" s="80" t="s">
        <v>458</v>
      </c>
      <c r="M128" s="87" t="s">
        <v>184</v>
      </c>
      <c r="N128" s="115">
        <f>VLOOKUP('MATRIZ DE RIESGOS DE SST'!M128,'MAPAS DE RIESGOS INHER Y RESID'!$E$3:$F$7,2,FALSE)</f>
        <v>2</v>
      </c>
      <c r="O128" s="87" t="s">
        <v>188</v>
      </c>
      <c r="P128" s="88">
        <f>VLOOKUP('MATRIZ DE RIESGOS DE SST'!O128,'MAPAS DE RIESGOS INHER Y RESID'!$O$3:$P$7,2,FALSE)</f>
        <v>16</v>
      </c>
      <c r="Q128" s="88">
        <f t="shared" ref="Q128" si="26">+N128*P128</f>
        <v>32</v>
      </c>
      <c r="R128" s="87" t="str">
        <f>IF(OR('MAPAS DE RIESGOS INHER Y RESID'!$G$7='MATRIZ DE RIESGOS DE SST'!Q128,Q128&lt;'MAPAS DE RIESGOS INHER Y RESID'!$G$3+1),'MAPAS DE RIESGOS INHER Y RESID'!$M$6,IF(OR('MAPAS DE RIESGOS INHER Y RESID'!$H$5='MATRIZ DE RIESGOS DE SST'!Q128,Q128&lt;'MAPAS DE RIESGOS INHER Y RESID'!$I$5+1),'MAPAS DE RIESGOS INHER Y RESID'!$M$5,IF(OR('MAPAS DE RIESGOS INHER Y RESID'!$I$4='MATRIZ DE RIESGOS DE SST'!Q128,Q128&lt;'MAPAS DE RIESGOS INHER Y RESID'!$J$4+1),'MAPAS DE RIESGOS INHER Y RESID'!$M$4,'MAPAS DE RIESGOS INHER Y RESID'!$M$3)))</f>
        <v>MODERADO</v>
      </c>
      <c r="S128" s="77"/>
      <c r="T128" s="77"/>
      <c r="U128" s="105" t="s">
        <v>317</v>
      </c>
      <c r="V128" s="105" t="s">
        <v>391</v>
      </c>
      <c r="W128" s="87" t="s">
        <v>179</v>
      </c>
      <c r="X128" s="89">
        <f>VLOOKUP(W128,'MAPAS DE RIESGOS INHER Y RESID'!$E$16:$F$18,2,FALSE)</f>
        <v>0.9</v>
      </c>
      <c r="Y128" s="90">
        <f>Q128-(Q128*X128)</f>
        <v>3.1999999999999993</v>
      </c>
      <c r="Z128" s="87" t="str">
        <f>IF(OR('MAPAS DE RIESGOS INHER Y RESID'!$G$18='MATRIZ DE RIESGOS DE SST'!Y128,Y128&lt;'MAPAS DE RIESGOS INHER Y RESID'!$G$16+1),'MAPAS DE RIESGOS INHER Y RESID'!$M$19,IF(OR('MAPAS DE RIESGOS INHER Y RESID'!$H$17='MATRIZ DE RIESGOS DE SST'!Y128,Y128&lt;'MAPAS DE RIESGOS INHER Y RESID'!$I$18+1),'MAPAS DE RIESGOS INHER Y RESID'!$M$18,IF(OR('MAPAS DE RIESGOS INHER Y RESID'!$I$17='MATRIZ DE RIESGOS DE SST'!Y128,Y128&lt;'MAPAS DE RIESGOS INHER Y RESID'!$J$17+1),'MAPAS DE RIESGOS INHER Y RESID'!$M$17,'MAPAS DE RIESGOS INHER Y RESID'!$M$16)))</f>
        <v>BAJO</v>
      </c>
      <c r="AA128" s="77" t="str">
        <f>VLOOKUP('MATRIZ DE RIESGOS DE SST'!Z128,'TABLA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7" ht="195" x14ac:dyDescent="0.25">
      <c r="A129" s="120"/>
      <c r="B129" s="123"/>
      <c r="C129" s="123"/>
      <c r="D129" s="123"/>
      <c r="E129" s="123"/>
      <c r="F129" s="123"/>
      <c r="G129" s="123"/>
      <c r="H129" s="123"/>
      <c r="I129" s="123"/>
      <c r="J129" s="107" t="s">
        <v>466</v>
      </c>
      <c r="K129" s="79" t="s">
        <v>370</v>
      </c>
      <c r="L129" s="99" t="s">
        <v>467</v>
      </c>
      <c r="M129" s="87" t="s">
        <v>184</v>
      </c>
      <c r="N129" s="115">
        <f>VLOOKUP('MATRIZ DE RIESGOS DE SST'!M129,'MAPAS DE RIESGOS INHER Y RESID'!$E$3:$F$7,2,FALSE)</f>
        <v>2</v>
      </c>
      <c r="O129" s="87" t="s">
        <v>190</v>
      </c>
      <c r="P129" s="88">
        <f>VLOOKUP('MATRIZ DE RIESGOS DE SST'!O129,'MAPAS DE RIESGOS INHER Y RESID'!$O$3:$P$7,2,FALSE)</f>
        <v>65536</v>
      </c>
      <c r="Q129" s="88">
        <f>+N129*P129</f>
        <v>131072</v>
      </c>
      <c r="R129" s="87" t="str">
        <f>IF(OR('MAPAS DE RIESGOS INHER Y RESID'!$G$7='MATRIZ DE RIESGOS DE SST'!Q129,Q129&lt;'MAPAS DE RIESGOS INHER Y RESID'!$G$3+1),'MAPAS DE RIESGOS INHER Y RESID'!$M$6,IF(OR('MAPAS DE RIESGOS INHER Y RESID'!$H$5='MATRIZ DE RIESGOS DE SST'!Q129,Q129&lt;'MAPAS DE RIESGOS INHER Y RESID'!$I$5+1),'MAPAS DE RIESGOS INHER Y RESID'!$M$5,IF(OR('MAPAS DE RIESGOS INHER Y RESID'!$I$4='MATRIZ DE RIESGOS DE SST'!Q129,Q129&lt;'MAPAS DE RIESGOS INHER Y RESID'!$J$4+1),'MAPAS DE RIESGOS INHER Y RESID'!$M$4,'MAPAS DE RIESGOS INHER Y RESID'!$M$3)))</f>
        <v xml:space="preserve">EXTREMO </v>
      </c>
      <c r="S129" s="77"/>
      <c r="T129" s="105"/>
      <c r="U129" s="105" t="s">
        <v>392</v>
      </c>
      <c r="V129" s="105" t="s">
        <v>262</v>
      </c>
      <c r="W129" s="87" t="s">
        <v>179</v>
      </c>
      <c r="X129" s="89">
        <f>VLOOKUP(W129,'MAPAS DE RIESGOS INHER Y RESID'!$E$16:$F$18,2,FALSE)</f>
        <v>0.9</v>
      </c>
      <c r="Y129" s="90">
        <f>Q129-(Q129*X129)</f>
        <v>13107.199999999997</v>
      </c>
      <c r="Z129" s="87" t="str">
        <f>IF(OR('MAPAS DE RIESGOS INHER Y RESID'!$G$18='MATRIZ DE RIESGOS DE SST'!Y129,Y129&lt;'MAPAS DE RIESGOS INHER Y RESID'!$G$16+1),'MAPAS DE RIESGOS INHER Y RESID'!$M$19,IF(OR('MAPAS DE RIESGOS INHER Y RESID'!$H$17='MATRIZ DE RIESGOS DE SST'!Y129,Y129&lt;'MAPAS DE RIESGOS INHER Y RESID'!$I$18+1),'MAPAS DE RIESGOS INHER Y RESID'!$M$18,IF(OR('MAPAS DE RIESGOS INHER Y RESID'!$I$17='MATRIZ DE RIESGOS DE SST'!Y129,Y129&lt;'MAPAS DE RIESGOS INHER Y RESID'!$J$17+1),'MAPAS DE RIESGOS INHER Y RESID'!$M$17,'MAPAS DE RIESGOS INHER Y RESID'!$M$16)))</f>
        <v>ALTO</v>
      </c>
      <c r="AA129" s="77" t="str">
        <f>VLOOKUP('MATRIZ DE RIESGOS DE SST'!Z129,'TABLA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30" spans="1:27" ht="156" x14ac:dyDescent="0.25">
      <c r="A130" s="120"/>
      <c r="B130" s="123"/>
      <c r="C130" s="123"/>
      <c r="D130" s="123"/>
      <c r="E130" s="123"/>
      <c r="F130" s="123"/>
      <c r="G130" s="123"/>
      <c r="H130" s="123"/>
      <c r="I130" s="123"/>
      <c r="J130" s="107" t="s">
        <v>112</v>
      </c>
      <c r="K130" s="79" t="s">
        <v>113</v>
      </c>
      <c r="L130" s="80" t="s">
        <v>470</v>
      </c>
      <c r="M130" s="87" t="s">
        <v>178</v>
      </c>
      <c r="N130" s="115">
        <f>VLOOKUP('MATRIZ DE RIESGOS DE SST'!M130,'MAPAS DE RIESGOS INHER Y RESID'!$E$3:$F$7,2,FALSE)</f>
        <v>3</v>
      </c>
      <c r="O130" s="87" t="s">
        <v>188</v>
      </c>
      <c r="P130" s="88">
        <f>VLOOKUP('MATRIZ DE RIESGOS DE SST'!O130,'MAPAS DE RIESGOS INHER Y RESID'!$O$3:$P$7,2,FALSE)</f>
        <v>16</v>
      </c>
      <c r="Q130" s="88">
        <f t="shared" ref="Q130:Q131" si="27">+N130*P130</f>
        <v>48</v>
      </c>
      <c r="R130" s="87" t="str">
        <f>IF(OR('MAPAS DE RIESGOS INHER Y RESID'!$G$7='MATRIZ DE RIESGOS DE SST'!Q130,Q130&lt;'MAPAS DE RIESGOS INHER Y RESID'!$G$3+1),'MAPAS DE RIESGOS INHER Y RESID'!$M$6,IF(OR('MAPAS DE RIESGOS INHER Y RESID'!$H$5='MATRIZ DE RIESGOS DE SST'!Q130,Q130&lt;'MAPAS DE RIESGOS INHER Y RESID'!$I$5+1),'MAPAS DE RIESGOS INHER Y RESID'!$M$5,IF(OR('MAPAS DE RIESGOS INHER Y RESID'!$I$4='MATRIZ DE RIESGOS DE SST'!Q130,Q130&lt;'MAPAS DE RIESGOS INHER Y RESID'!$J$4+1),'MAPAS DE RIESGOS INHER Y RESID'!$M$4,'MAPAS DE RIESGOS INHER Y RESID'!$M$3)))</f>
        <v>MODERADO</v>
      </c>
      <c r="S130" s="77"/>
      <c r="T130" s="77"/>
      <c r="U130" s="105" t="s">
        <v>315</v>
      </c>
      <c r="V130" s="105" t="s">
        <v>284</v>
      </c>
      <c r="W130" s="87" t="s">
        <v>179</v>
      </c>
      <c r="X130" s="89">
        <f>VLOOKUP(W130,'MAPAS DE RIESGOS INHER Y RESID'!$E$16:$F$18,2,FALSE)</f>
        <v>0.9</v>
      </c>
      <c r="Y130" s="90">
        <f>Q130-(Q130*X130)</f>
        <v>4.7999999999999972</v>
      </c>
      <c r="Z130" s="87" t="str">
        <f>IF(OR('MAPAS DE RIESGOS INHER Y RESID'!$G$18='MATRIZ DE RIESGOS DE SST'!Y130,Y130&lt;'MAPAS DE RIESGOS INHER Y RESID'!$G$16+1),'MAPAS DE RIESGOS INHER Y RESID'!$M$19,IF(OR('MAPAS DE RIESGOS INHER Y RESID'!$H$17='MATRIZ DE RIESGOS DE SST'!Y130,Y130&lt;'MAPAS DE RIESGOS INHER Y RESID'!$I$18+1),'MAPAS DE RIESGOS INHER Y RESID'!$M$18,IF(OR('MAPAS DE RIESGOS INHER Y RESID'!$I$17='MATRIZ DE RIESGOS DE SST'!Y130,Y130&lt;'MAPAS DE RIESGOS INHER Y RESID'!$J$17+1),'MAPAS DE RIESGOS INHER Y RESID'!$M$17,'MAPAS DE RIESGOS INHER Y RESID'!$M$16)))</f>
        <v>BAJO</v>
      </c>
      <c r="AA130" s="77" t="str">
        <f>VLOOKUP('MATRIZ DE RIESGOS DE SST'!Z130,'TABLA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7" ht="156" x14ac:dyDescent="0.25">
      <c r="A131" s="121" t="s">
        <v>385</v>
      </c>
      <c r="B131" s="126" t="s">
        <v>405</v>
      </c>
      <c r="C131" s="122" t="s">
        <v>344</v>
      </c>
      <c r="D131" s="122"/>
      <c r="E131" s="122" t="s">
        <v>344</v>
      </c>
      <c r="F131" s="122"/>
      <c r="G131" s="122"/>
      <c r="H131" s="122"/>
      <c r="I131" s="122" t="s">
        <v>445</v>
      </c>
      <c r="J131" s="107" t="s">
        <v>67</v>
      </c>
      <c r="K131" s="79" t="s">
        <v>390</v>
      </c>
      <c r="L131" s="80" t="s">
        <v>458</v>
      </c>
      <c r="M131" s="87" t="s">
        <v>184</v>
      </c>
      <c r="N131" s="115">
        <f>VLOOKUP('MATRIZ DE RIESGOS DE SST'!M131,'MAPAS DE RIESGOS INHER Y RESID'!$E$3:$F$7,2,FALSE)</f>
        <v>2</v>
      </c>
      <c r="O131" s="87" t="s">
        <v>188</v>
      </c>
      <c r="P131" s="88">
        <f>VLOOKUP('MATRIZ DE RIESGOS DE SST'!O131,'MAPAS DE RIESGOS INHER Y RESID'!$O$3:$P$7,2,FALSE)</f>
        <v>16</v>
      </c>
      <c r="Q131" s="88">
        <f t="shared" si="27"/>
        <v>32</v>
      </c>
      <c r="R131" s="87" t="str">
        <f>IF(OR('MAPAS DE RIESGOS INHER Y RESID'!$G$7='MATRIZ DE RIESGOS DE SST'!Q131,Q131&lt;'MAPAS DE RIESGOS INHER Y RESID'!$G$3+1),'MAPAS DE RIESGOS INHER Y RESID'!$M$6,IF(OR('MAPAS DE RIESGOS INHER Y RESID'!$H$5='MATRIZ DE RIESGOS DE SST'!Q131,Q131&lt;'MAPAS DE RIESGOS INHER Y RESID'!$I$5+1),'MAPAS DE RIESGOS INHER Y RESID'!$M$5,IF(OR('MAPAS DE RIESGOS INHER Y RESID'!$I$4='MATRIZ DE RIESGOS DE SST'!Q131,Q131&lt;'MAPAS DE RIESGOS INHER Y RESID'!$J$4+1),'MAPAS DE RIESGOS INHER Y RESID'!$M$4,'MAPAS DE RIESGOS INHER Y RESID'!$M$3)))</f>
        <v>MODERADO</v>
      </c>
      <c r="S131" s="77"/>
      <c r="T131" s="77"/>
      <c r="U131" s="105" t="s">
        <v>317</v>
      </c>
      <c r="V131" s="105" t="s">
        <v>391</v>
      </c>
      <c r="W131" s="87" t="s">
        <v>179</v>
      </c>
      <c r="X131" s="89">
        <f>VLOOKUP(W131,'MAPAS DE RIESGOS INHER Y RESID'!$E$16:$F$18,2,FALSE)</f>
        <v>0.9</v>
      </c>
      <c r="Y131" s="90">
        <f>Q131-(Q131*X131)</f>
        <v>3.1999999999999993</v>
      </c>
      <c r="Z131" s="87" t="str">
        <f>IF(OR('MAPAS DE RIESGOS INHER Y RESID'!$G$18='MATRIZ DE RIESGOS DE SST'!Y131,Y131&lt;'MAPAS DE RIESGOS INHER Y RESID'!$G$16+1),'MAPAS DE RIESGOS INHER Y RESID'!$M$19,IF(OR('MAPAS DE RIESGOS INHER Y RESID'!$H$17='MATRIZ DE RIESGOS DE SST'!Y131,Y131&lt;'MAPAS DE RIESGOS INHER Y RESID'!$I$18+1),'MAPAS DE RIESGOS INHER Y RESID'!$M$18,IF(OR('MAPAS DE RIESGOS INHER Y RESID'!$I$17='MATRIZ DE RIESGOS DE SST'!Y131,Y131&lt;'MAPAS DE RIESGOS INHER Y RESID'!$J$17+1),'MAPAS DE RIESGOS INHER Y RESID'!$M$17,'MAPAS DE RIESGOS INHER Y RESID'!$M$16)))</f>
        <v>BAJO</v>
      </c>
      <c r="AA131" s="77" t="str">
        <f>VLOOKUP('MATRIZ DE RIESGOS DE SST'!Z131,'TABLA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2" spans="1:27" ht="409.5" x14ac:dyDescent="0.25">
      <c r="A132" s="121"/>
      <c r="B132" s="127"/>
      <c r="C132" s="123"/>
      <c r="D132" s="123"/>
      <c r="E132" s="123"/>
      <c r="F132" s="123"/>
      <c r="G132" s="123"/>
      <c r="H132" s="123"/>
      <c r="I132" s="123"/>
      <c r="J132" s="112" t="s">
        <v>82</v>
      </c>
      <c r="K132" s="78" t="s">
        <v>415</v>
      </c>
      <c r="L132" s="80" t="s">
        <v>461</v>
      </c>
      <c r="M132" s="87" t="s">
        <v>183</v>
      </c>
      <c r="N132" s="115">
        <v>5</v>
      </c>
      <c r="O132" s="87" t="s">
        <v>189</v>
      </c>
      <c r="P132" s="88">
        <f>VLOOKUP('MATRIZ DE RIESGOS DE SST'!O132,'MAPAS DE RIESGOS INHER Y RESID'!$O$3:$P$7,2,FALSE)</f>
        <v>256</v>
      </c>
      <c r="Q132" s="88">
        <f>N132*P132</f>
        <v>1280</v>
      </c>
      <c r="R132" s="87" t="str">
        <f>IF(OR('MAPAS DE RIESGOS INHER Y RESID'!$G$7='MATRIZ DE RIESGOS DE SST'!Q132,Q132&lt;'MAPAS DE RIESGOS INHER Y RESID'!$G$3+1),'MAPAS DE RIESGOS INHER Y RESID'!$M$6,IF(OR('MAPAS DE RIESGOS INHER Y RESID'!$H$5='MATRIZ DE RIESGOS DE SST'!Q132,Q132&lt;'MAPAS DE RIESGOS INHER Y RESID'!$I$5+1),'MAPAS DE RIESGOS INHER Y RESID'!$M$5,IF(OR('MAPAS DE RIESGOS INHER Y RESID'!$I$4='MATRIZ DE RIESGOS DE SST'!Q132,Q132&lt;'MAPAS DE RIESGOS INHER Y RESID'!$J$4+1),'MAPAS DE RIESGOS INHER Y RESID'!$M$4,'MAPAS DE RIESGOS INHER Y RESID'!$M$3)))</f>
        <v xml:space="preserve">EXTREMO </v>
      </c>
      <c r="S132" s="77"/>
      <c r="T132" s="77"/>
      <c r="U132" s="77" t="s">
        <v>363</v>
      </c>
      <c r="V132" s="77"/>
      <c r="W132" s="87" t="s">
        <v>179</v>
      </c>
      <c r="X132" s="89">
        <f>VLOOKUP(W132,'MAPAS DE RIESGOS INHER Y RESID'!$E$16:$F$18,2,FALSE)</f>
        <v>0.9</v>
      </c>
      <c r="Y132" s="90">
        <f t="shared" ref="Y132:Y133" si="28">Q132-(X132*Q132)</f>
        <v>128</v>
      </c>
      <c r="Z132" s="87" t="str">
        <f>IF(OR('MAPAS DE RIESGOS INHER Y RESID'!$G$18='MATRIZ DE RIESGOS DE SST'!Y132,Y132&lt;'MAPAS DE RIESGOS INHER Y RESID'!$G$16+1),'MAPAS DE RIESGOS INHER Y RESID'!$M$19,IF(OR('MAPAS DE RIESGOS INHER Y RESID'!$H$17='MATRIZ DE RIESGOS DE SST'!Y132,Y132&lt;'MAPAS DE RIESGOS INHER Y RESID'!$I$18+1),'MAPAS DE RIESGOS INHER Y RESID'!$M$18,IF(OR('MAPAS DE RIESGOS INHER Y RESID'!$I$17='MATRIZ DE RIESGOS DE SST'!Y132,Y132&lt;'MAPAS DE RIESGOS INHER Y RESID'!$J$17+1),'MAPAS DE RIESGOS INHER Y RESID'!$M$17,'MAPAS DE RIESGOS INHER Y RESID'!$M$16)))</f>
        <v>ALTO</v>
      </c>
      <c r="AA132" s="77" t="str">
        <f>VLOOKUP('MATRIZ DE RIESGOS DE SST'!Z132,'TABLA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33" spans="1:27" ht="156" x14ac:dyDescent="0.25">
      <c r="A133" s="121"/>
      <c r="B133" s="127"/>
      <c r="C133" s="123"/>
      <c r="D133" s="123"/>
      <c r="E133" s="123"/>
      <c r="F133" s="123"/>
      <c r="G133" s="123"/>
      <c r="H133" s="123"/>
      <c r="I133" s="123"/>
      <c r="J133" s="107" t="s">
        <v>109</v>
      </c>
      <c r="K133" s="79" t="s">
        <v>110</v>
      </c>
      <c r="L133" s="80" t="s">
        <v>470</v>
      </c>
      <c r="M133" s="87" t="s">
        <v>178</v>
      </c>
      <c r="N133" s="115">
        <f>VLOOKUP('MATRIZ DE RIESGOS DE SST'!M133,'MAPAS DE RIESGOS INHER Y RESID'!$E$3:$F$7,2,FALSE)</f>
        <v>3</v>
      </c>
      <c r="O133" s="87" t="s">
        <v>188</v>
      </c>
      <c r="P133" s="88">
        <f>VLOOKUP('MATRIZ DE RIESGOS DE SST'!O133,'MAPAS DE RIESGOS INHER Y RESID'!$O$3:$P$7,2,FALSE)</f>
        <v>16</v>
      </c>
      <c r="Q133" s="88">
        <f>N133*P133</f>
        <v>48</v>
      </c>
      <c r="R133" s="87" t="str">
        <f>IF(OR('MAPAS DE RIESGOS INHER Y RESID'!$G$7='MATRIZ DE RIESGOS DE SST'!Q133,Q133&lt;'MAPAS DE RIESGOS INHER Y RESID'!$G$3+1),'MAPAS DE RIESGOS INHER Y RESID'!$M$6,IF(OR('MAPAS DE RIESGOS INHER Y RESID'!$H$5='MATRIZ DE RIESGOS DE SST'!Q133,Q133&lt;'MAPAS DE RIESGOS INHER Y RESID'!$I$5+1),'MAPAS DE RIESGOS INHER Y RESID'!$M$5,IF(OR('MAPAS DE RIESGOS INHER Y RESID'!$I$4='MATRIZ DE RIESGOS DE SST'!Q133,Q133&lt;'MAPAS DE RIESGOS INHER Y RESID'!$J$4+1),'MAPAS DE RIESGOS INHER Y RESID'!$M$4,'MAPAS DE RIESGOS INHER Y RESID'!$M$3)))</f>
        <v>MODERADO</v>
      </c>
      <c r="S133" s="77"/>
      <c r="T133" s="77"/>
      <c r="U133" s="105" t="s">
        <v>418</v>
      </c>
      <c r="V133" s="105" t="s">
        <v>256</v>
      </c>
      <c r="W133" s="87" t="s">
        <v>179</v>
      </c>
      <c r="X133" s="89">
        <f>VLOOKUP(W133,'MAPAS DE RIESGOS INHER Y RESID'!$E$16:$F$18,2,FALSE)</f>
        <v>0.9</v>
      </c>
      <c r="Y133" s="90">
        <f t="shared" si="28"/>
        <v>4.7999999999999972</v>
      </c>
      <c r="Z133" s="87" t="str">
        <f>IF(OR('MAPAS DE RIESGOS INHER Y RESID'!$G$18='MATRIZ DE RIESGOS DE SST'!Y133,Y133&lt;'MAPAS DE RIESGOS INHER Y RESID'!$G$16+1),'MAPAS DE RIESGOS INHER Y RESID'!$M$19,IF(OR('MAPAS DE RIESGOS INHER Y RESID'!$H$17='MATRIZ DE RIESGOS DE SST'!Y133,Y133&lt;'MAPAS DE RIESGOS INHER Y RESID'!$I$18+1),'MAPAS DE RIESGOS INHER Y RESID'!$M$18,IF(OR('MAPAS DE RIESGOS INHER Y RESID'!$I$17='MATRIZ DE RIESGOS DE SST'!Y133,Y133&lt;'MAPAS DE RIESGOS INHER Y RESID'!$J$17+1),'MAPAS DE RIESGOS INHER Y RESID'!$M$17,'MAPAS DE RIESGOS INHER Y RESID'!$M$16)))</f>
        <v>BAJO</v>
      </c>
      <c r="AA133" s="77" t="str">
        <f>VLOOKUP('MATRIZ DE RIESGOS DE SST'!Z133,'TABLA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4" spans="1:27" ht="153" x14ac:dyDescent="0.25">
      <c r="A134" s="121"/>
      <c r="B134" s="127"/>
      <c r="C134" s="123"/>
      <c r="D134" s="123"/>
      <c r="E134" s="123"/>
      <c r="F134" s="123"/>
      <c r="G134" s="123"/>
      <c r="H134" s="123"/>
      <c r="I134" s="123"/>
      <c r="J134" s="107" t="s">
        <v>477</v>
      </c>
      <c r="K134" s="79" t="s">
        <v>228</v>
      </c>
      <c r="L134" s="80" t="s">
        <v>465</v>
      </c>
      <c r="M134" s="87" t="s">
        <v>184</v>
      </c>
      <c r="N134" s="115">
        <f>VLOOKUP('MATRIZ DE RIESGOS DE SST'!M134,'MAPAS DE RIESGOS INHER Y RESID'!$E$3:$F$7,2,FALSE)</f>
        <v>2</v>
      </c>
      <c r="O134" s="87" t="s">
        <v>188</v>
      </c>
      <c r="P134" s="88">
        <f>VLOOKUP('MATRIZ DE RIESGOS DE SST'!O134,'MAPAS DE RIESGOS INHER Y RESID'!$O$3:$P$7,2,FALSE)</f>
        <v>16</v>
      </c>
      <c r="Q134" s="88">
        <f>+N134*P134</f>
        <v>32</v>
      </c>
      <c r="R134" s="87" t="str">
        <f>IF(OR('MAPAS DE RIESGOS INHER Y RESID'!$G$7='MATRIZ DE RIESGOS DE SST'!Q134,Q134&lt;'MAPAS DE RIESGOS INHER Y RESID'!$G$3+1),'MAPAS DE RIESGOS INHER Y RESID'!$M$6,IF(OR('MAPAS DE RIESGOS INHER Y RESID'!$H$5='MATRIZ DE RIESGOS DE SST'!Q134,Q134&lt;'MAPAS DE RIESGOS INHER Y RESID'!$I$5+1),'MAPAS DE RIESGOS INHER Y RESID'!$M$5,IF(OR('MAPAS DE RIESGOS INHER Y RESID'!$I$4='MATRIZ DE RIESGOS DE SST'!Q134,Q134&lt;'MAPAS DE RIESGOS INHER Y RESID'!$J$4+1),'MAPAS DE RIESGOS INHER Y RESID'!$M$4,'MAPAS DE RIESGOS INHER Y RESID'!$M$3)))</f>
        <v>MODERADO</v>
      </c>
      <c r="S134" s="77"/>
      <c r="T134" s="77"/>
      <c r="U134" s="105" t="s">
        <v>315</v>
      </c>
      <c r="V134" s="105" t="s">
        <v>284</v>
      </c>
      <c r="W134" s="87" t="s">
        <v>177</v>
      </c>
      <c r="X134" s="89">
        <f>VLOOKUP(W134,'MAPAS DE RIESGOS INHER Y RESID'!$E$16:$F$18,2,FALSE)</f>
        <v>0.15</v>
      </c>
      <c r="Y134" s="90">
        <f>Q134-(X134*Q134)</f>
        <v>27.2</v>
      </c>
      <c r="Z134" s="87" t="str">
        <f>IF(OR('MAPAS DE RIESGOS INHER Y RESID'!$G$18='MATRIZ DE RIESGOS DE SST'!Y134,Y134&lt;'MAPAS DE RIESGOS INHER Y RESID'!$G$16+1),'MAPAS DE RIESGOS INHER Y RESID'!$M$19,IF(OR('MAPAS DE RIESGOS INHER Y RESID'!$H$17='MATRIZ DE RIESGOS DE SST'!Y134,Y134&lt;'MAPAS DE RIESGOS INHER Y RESID'!$I$18+1),'MAPAS DE RIESGOS INHER Y RESID'!$M$18,IF(OR('MAPAS DE RIESGOS INHER Y RESID'!$I$17='MATRIZ DE RIESGOS DE SST'!Y134,Y134&lt;'MAPAS DE RIESGOS INHER Y RESID'!$J$17+1),'MAPAS DE RIESGOS INHER Y RESID'!$M$17,'MAPAS DE RIESGOS INHER Y RESID'!$M$16)))</f>
        <v>MODERADO</v>
      </c>
      <c r="AA134" s="77" t="str">
        <f>VLOOKUP('MATRIZ DE RIESGOS DE SST'!Z134,'TABLA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5" spans="1:27" ht="87" customHeight="1" x14ac:dyDescent="0.25">
      <c r="A135" s="121"/>
      <c r="B135" s="127"/>
      <c r="C135" s="123"/>
      <c r="D135" s="123"/>
      <c r="E135" s="123"/>
      <c r="F135" s="123"/>
      <c r="G135" s="123"/>
      <c r="H135" s="123"/>
      <c r="I135" s="123"/>
      <c r="J135" s="107" t="s">
        <v>119</v>
      </c>
      <c r="K135" s="79" t="s">
        <v>324</v>
      </c>
      <c r="L135" s="80" t="s">
        <v>121</v>
      </c>
      <c r="M135" s="87" t="s">
        <v>185</v>
      </c>
      <c r="N135" s="115">
        <f>VLOOKUP('MATRIZ DE RIESGOS DE SST'!M135,'MAPAS DE RIESGOS INHER Y RESID'!$E$3:$F$7,2,FALSE)</f>
        <v>1</v>
      </c>
      <c r="O135" s="87" t="s">
        <v>187</v>
      </c>
      <c r="P135" s="88">
        <f>VLOOKUP('MATRIZ DE RIESGOS DE SST'!O135,'MAPAS DE RIESGOS INHER Y RESID'!$O$3:$P$7,2,FALSE)</f>
        <v>4</v>
      </c>
      <c r="Q135" s="88">
        <f>N135*P135</f>
        <v>4</v>
      </c>
      <c r="R135" s="87" t="str">
        <f>IF(OR('MAPAS DE RIESGOS INHER Y RESID'!$G$7='MATRIZ DE RIESGOS DE SST'!Q135,Q135&lt;'MAPAS DE RIESGOS INHER Y RESID'!$G$3+1),'MAPAS DE RIESGOS INHER Y RESID'!$M$6,IF(OR('MAPAS DE RIESGOS INHER Y RESID'!$H$5='MATRIZ DE RIESGOS DE SST'!Q135,Q135&lt;'MAPAS DE RIESGOS INHER Y RESID'!$I$5+1),'MAPAS DE RIESGOS INHER Y RESID'!$M$5,IF(OR('MAPAS DE RIESGOS INHER Y RESID'!$I$4='MATRIZ DE RIESGOS DE SST'!Q135,Q135&lt;'MAPAS DE RIESGOS INHER Y RESID'!$J$4+1),'MAPAS DE RIESGOS INHER Y RESID'!$M$4,'MAPAS DE RIESGOS INHER Y RESID'!$M$3)))</f>
        <v>BAJO</v>
      </c>
      <c r="S135" s="77"/>
      <c r="T135" s="77"/>
      <c r="U135" s="105" t="s">
        <v>315</v>
      </c>
      <c r="V135" s="105" t="s">
        <v>284</v>
      </c>
      <c r="W135" s="87" t="s">
        <v>177</v>
      </c>
      <c r="X135" s="89">
        <f>VLOOKUP(W135,'MAPAS DE RIESGOS INHER Y RESID'!$E$16:$F$18,2,FALSE)</f>
        <v>0.15</v>
      </c>
      <c r="Y135" s="90">
        <f>Q135-(X135*Q135)</f>
        <v>3.4</v>
      </c>
      <c r="Z135" s="87" t="str">
        <f>IF(OR('MAPAS DE RIESGOS INHER Y RESID'!$G$18='MATRIZ DE RIESGOS DE SST'!Y135,Y135&lt;'MAPAS DE RIESGOS INHER Y RESID'!$G$16+1),'MAPAS DE RIESGOS INHER Y RESID'!$M$19,IF(OR('MAPAS DE RIESGOS INHER Y RESID'!$H$17='MATRIZ DE RIESGOS DE SST'!Y135,Y135&lt;'MAPAS DE RIESGOS INHER Y RESID'!$I$18+1),'MAPAS DE RIESGOS INHER Y RESID'!$M$18,IF(OR('MAPAS DE RIESGOS INHER Y RESID'!$I$17='MATRIZ DE RIESGOS DE SST'!Y135,Y135&lt;'MAPAS DE RIESGOS INHER Y RESID'!$J$17+1),'MAPAS DE RIESGOS INHER Y RESID'!$M$17,'MAPAS DE RIESGOS INHER Y RESID'!$M$16)))</f>
        <v>BAJO</v>
      </c>
      <c r="AA135" s="77" t="str">
        <f>VLOOKUP('MATRIZ DE RIESGOS DE SST'!Z135,'TABLA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6" spans="1:27" ht="124.5" customHeight="1" x14ac:dyDescent="0.25">
      <c r="A136" s="121"/>
      <c r="B136" s="127"/>
      <c r="C136" s="123"/>
      <c r="D136" s="123"/>
      <c r="E136" s="123"/>
      <c r="F136" s="123"/>
      <c r="G136" s="123"/>
      <c r="H136" s="123"/>
      <c r="I136" s="123"/>
      <c r="J136" s="107" t="s">
        <v>19</v>
      </c>
      <c r="K136" s="79" t="s">
        <v>448</v>
      </c>
      <c r="L136" s="80" t="s">
        <v>447</v>
      </c>
      <c r="M136" s="87" t="s">
        <v>184</v>
      </c>
      <c r="N136" s="115">
        <f>VLOOKUP('MATRIZ DE RIESGOS DE SST'!M136,'MAPAS DE RIESGOS INHER Y RESID'!$E$3:$F$7,2,FALSE)</f>
        <v>2</v>
      </c>
      <c r="O136" s="87" t="s">
        <v>189</v>
      </c>
      <c r="P136" s="88">
        <f>VLOOKUP('MATRIZ DE RIESGOS DE SST'!O136,'MAPAS DE RIESGOS INHER Y RESID'!$O$3:$P$7,2,FALSE)</f>
        <v>256</v>
      </c>
      <c r="Q136" s="88">
        <f t="shared" ref="Q136:Q138" si="29">+N136*P136</f>
        <v>512</v>
      </c>
      <c r="R136" s="87" t="str">
        <f>IF(OR('MAPAS DE RIESGOS INHER Y RESID'!$G$7='MATRIZ DE RIESGOS DE SST'!Q136,Q136&lt;'MAPAS DE RIESGOS INHER Y RESID'!$G$3+1),'MAPAS DE RIESGOS INHER Y RESID'!$M$6,IF(OR('MAPAS DE RIESGOS INHER Y RESID'!$H$5='MATRIZ DE RIESGOS DE SST'!Q136,Q136&lt;'MAPAS DE RIESGOS INHER Y RESID'!$I$5+1),'MAPAS DE RIESGOS INHER Y RESID'!$M$5,IF(OR('MAPAS DE RIESGOS INHER Y RESID'!$I$4='MATRIZ DE RIESGOS DE SST'!Q136,Q136&lt;'MAPAS DE RIESGOS INHER Y RESID'!$J$4+1),'MAPAS DE RIESGOS INHER Y RESID'!$M$4,'MAPAS DE RIESGOS INHER Y RESID'!$M$3)))</f>
        <v>ALTO</v>
      </c>
      <c r="S136" s="77"/>
      <c r="T136" s="77"/>
      <c r="U136" s="105" t="s">
        <v>404</v>
      </c>
      <c r="V136" s="105" t="s">
        <v>449</v>
      </c>
      <c r="W136" s="87" t="s">
        <v>179</v>
      </c>
      <c r="X136" s="89">
        <f>VLOOKUP(W136,'MAPAS DE RIESGOS INHER Y RESID'!$E$16:$F$18,2,FALSE)</f>
        <v>0.9</v>
      </c>
      <c r="Y136" s="90">
        <f>Q136-(X136*Q136)</f>
        <v>51.199999999999989</v>
      </c>
      <c r="Z136" s="87" t="str">
        <f>IF(OR('MAPAS DE RIESGOS INHER Y RESID'!$G$18='MATRIZ DE RIESGOS DE SST'!Y136,Y136&lt;'MAPAS DE RIESGOS INHER Y RESID'!$G$16+1),'MAPAS DE RIESGOS INHER Y RESID'!$M$19,IF(OR('MAPAS DE RIESGOS INHER Y RESID'!$H$17='MATRIZ DE RIESGOS DE SST'!Y136,Y136&lt;'MAPAS DE RIESGOS INHER Y RESID'!$I$18+1),'MAPAS DE RIESGOS INHER Y RESID'!$M$18,IF(OR('MAPAS DE RIESGOS INHER Y RESID'!$I$17='MATRIZ DE RIESGOS DE SST'!Y136,Y136&lt;'MAPAS DE RIESGOS INHER Y RESID'!$J$17+1),'MAPAS DE RIESGOS INHER Y RESID'!$M$17,'MAPAS DE RIESGOS INHER Y RESID'!$M$16)))</f>
        <v>MODERADO</v>
      </c>
      <c r="AA136" s="77" t="str">
        <f>VLOOKUP('MATRIZ DE RIESGOS DE SST'!Z136,'TABLA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7" spans="1:27" ht="123" customHeight="1" x14ac:dyDescent="0.25">
      <c r="A137" s="121"/>
      <c r="B137" s="127"/>
      <c r="C137" s="123"/>
      <c r="D137" s="123"/>
      <c r="E137" s="123"/>
      <c r="F137" s="123"/>
      <c r="G137" s="123"/>
      <c r="H137" s="123"/>
      <c r="I137" s="123"/>
      <c r="J137" s="107" t="s">
        <v>216</v>
      </c>
      <c r="K137" s="79" t="s">
        <v>367</v>
      </c>
      <c r="L137" s="80" t="s">
        <v>473</v>
      </c>
      <c r="M137" s="87" t="s">
        <v>184</v>
      </c>
      <c r="N137" s="115">
        <f>VLOOKUP('MATRIZ DE RIESGOS DE SST'!M137,'MAPAS DE RIESGOS INHER Y RESID'!$E$3:$F$7,2,FALSE)</f>
        <v>2</v>
      </c>
      <c r="O137" s="87" t="s">
        <v>187</v>
      </c>
      <c r="P137" s="88">
        <f>VLOOKUP('MATRIZ DE RIESGOS DE SST'!O137,'MAPAS DE RIESGOS INHER Y RESID'!$O$3:$P$7,2,FALSE)</f>
        <v>4</v>
      </c>
      <c r="Q137" s="88">
        <f t="shared" si="29"/>
        <v>8</v>
      </c>
      <c r="R137" s="87" t="str">
        <f>IF(OR('MAPAS DE RIESGOS INHER Y RESID'!$G$7='MATRIZ DE RIESGOS DE SST'!Q137,Q137&lt;'MAPAS DE RIESGOS INHER Y RESID'!$G$3+1),'MAPAS DE RIESGOS INHER Y RESID'!$M$6,IF(OR('MAPAS DE RIESGOS INHER Y RESID'!$H$5='MATRIZ DE RIESGOS DE SST'!Q137,Q137&lt;'MAPAS DE RIESGOS INHER Y RESID'!$I$5+1),'MAPAS DE RIESGOS INHER Y RESID'!$M$5,IF(OR('MAPAS DE RIESGOS INHER Y RESID'!$I$4='MATRIZ DE RIESGOS DE SST'!Q137,Q137&lt;'MAPAS DE RIESGOS INHER Y RESID'!$J$4+1),'MAPAS DE RIESGOS INHER Y RESID'!$M$4,'MAPAS DE RIESGOS INHER Y RESID'!$M$3)))</f>
        <v>BAJO</v>
      </c>
      <c r="S137" s="77"/>
      <c r="T137" s="77"/>
      <c r="U137" s="105" t="s">
        <v>315</v>
      </c>
      <c r="V137" s="105" t="s">
        <v>284</v>
      </c>
      <c r="W137" s="87" t="s">
        <v>178</v>
      </c>
      <c r="X137" s="89">
        <f>VLOOKUP(W137,'MAPAS DE RIESGOS INHER Y RESID'!$E$16:$F$18,2,FALSE)</f>
        <v>0.4</v>
      </c>
      <c r="Y137" s="90">
        <f>Q137-(Q137*X137)</f>
        <v>4.8</v>
      </c>
      <c r="Z137" s="87" t="str">
        <f>IF(OR('MAPAS DE RIESGOS INHER Y RESID'!$G$18='MATRIZ DE RIESGOS DE SST'!Y137,Y137&lt;'MAPAS DE RIESGOS INHER Y RESID'!$G$16+1),'MAPAS DE RIESGOS INHER Y RESID'!$M$19,IF(OR('MAPAS DE RIESGOS INHER Y RESID'!$H$17='MATRIZ DE RIESGOS DE SST'!Y137,Y137&lt;'MAPAS DE RIESGOS INHER Y RESID'!$I$18+1),'MAPAS DE RIESGOS INHER Y RESID'!$M$18,IF(OR('MAPAS DE RIESGOS INHER Y RESID'!$I$17='MATRIZ DE RIESGOS DE SST'!Y137,Y137&lt;'MAPAS DE RIESGOS INHER Y RESID'!$J$17+1),'MAPAS DE RIESGOS INHER Y RESID'!$M$17,'MAPAS DE RIESGOS INHER Y RESID'!$M$16)))</f>
        <v>BAJO</v>
      </c>
      <c r="AA137" s="77" t="str">
        <f>VLOOKUP('MATRIZ DE RIESGOS DE SST'!Z137,'TABLA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7" ht="156" x14ac:dyDescent="0.25">
      <c r="A138" s="121"/>
      <c r="B138" s="127"/>
      <c r="C138" s="123"/>
      <c r="D138" s="123"/>
      <c r="E138" s="123"/>
      <c r="F138" s="123"/>
      <c r="G138" s="123"/>
      <c r="H138" s="123"/>
      <c r="I138" s="123"/>
      <c r="J138" s="107" t="s">
        <v>95</v>
      </c>
      <c r="K138" s="79" t="s">
        <v>96</v>
      </c>
      <c r="L138" s="80" t="s">
        <v>468</v>
      </c>
      <c r="M138" s="87" t="s">
        <v>184</v>
      </c>
      <c r="N138" s="115">
        <f>VLOOKUP('MATRIZ DE RIESGOS DE SST'!M138,'MAPAS DE RIESGOS INHER Y RESID'!$E$3:$F$7,2,FALSE)</f>
        <v>2</v>
      </c>
      <c r="O138" s="87" t="s">
        <v>187</v>
      </c>
      <c r="P138" s="88">
        <f>VLOOKUP('MATRIZ DE RIESGOS DE SST'!O138,'MAPAS DE RIESGOS INHER Y RESID'!$O$3:$P$7,2,FALSE)</f>
        <v>4</v>
      </c>
      <c r="Q138" s="88">
        <f t="shared" si="29"/>
        <v>8</v>
      </c>
      <c r="R138" s="87" t="str">
        <f>IF(OR('MAPAS DE RIESGOS INHER Y RESID'!$G$7='MATRIZ DE RIESGOS DE SST'!Q138,Q138&lt;'MAPAS DE RIESGOS INHER Y RESID'!$G$3+1),'MAPAS DE RIESGOS INHER Y RESID'!$M$6,IF(OR('MAPAS DE RIESGOS INHER Y RESID'!$H$5='MATRIZ DE RIESGOS DE SST'!Q138,Q138&lt;'MAPAS DE RIESGOS INHER Y RESID'!$I$5+1),'MAPAS DE RIESGOS INHER Y RESID'!$M$5,IF(OR('MAPAS DE RIESGOS INHER Y RESID'!$I$4='MATRIZ DE RIESGOS DE SST'!Q138,Q138&lt;'MAPAS DE RIESGOS INHER Y RESID'!$J$4+1),'MAPAS DE RIESGOS INHER Y RESID'!$M$4,'MAPAS DE RIESGOS INHER Y RESID'!$M$3)))</f>
        <v>BAJO</v>
      </c>
      <c r="S138" s="77"/>
      <c r="T138" s="105" t="s">
        <v>266</v>
      </c>
      <c r="U138" s="105" t="s">
        <v>267</v>
      </c>
      <c r="V138" s="105" t="s">
        <v>268</v>
      </c>
      <c r="W138" s="87" t="s">
        <v>177</v>
      </c>
      <c r="X138" s="89">
        <f>VLOOKUP(W138,'MAPAS DE RIESGOS INHER Y RESID'!$E$16:$F$18,2,FALSE)</f>
        <v>0.15</v>
      </c>
      <c r="Y138" s="90">
        <f t="shared" ref="Y138" si="30">Q138-(X138*Q138)</f>
        <v>6.8</v>
      </c>
      <c r="Z138" s="87" t="str">
        <f>IF(OR('MAPAS DE RIESGOS INHER Y RESID'!$G$18='MATRIZ DE RIESGOS DE SST'!Y138,Y138&lt;'MAPAS DE RIESGOS INHER Y RESID'!$G$16+1),'MAPAS DE RIESGOS INHER Y RESID'!$M$19,IF(OR('MAPAS DE RIESGOS INHER Y RESID'!$H$17='MATRIZ DE RIESGOS DE SST'!Y138,Y138&lt;'MAPAS DE RIESGOS INHER Y RESID'!$I$18+1),'MAPAS DE RIESGOS INHER Y RESID'!$M$18,IF(OR('MAPAS DE RIESGOS INHER Y RESID'!$I$17='MATRIZ DE RIESGOS DE SST'!Y138,Y138&lt;'MAPAS DE RIESGOS INHER Y RESID'!$J$17+1),'MAPAS DE RIESGOS INHER Y RESID'!$M$17,'MAPAS DE RIESGOS INHER Y RESID'!$M$16)))</f>
        <v>BAJO</v>
      </c>
      <c r="AA138" s="77" t="str">
        <f>VLOOKUP('MATRIZ DE RIESGOS DE SST'!Z138,'TABLA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7" ht="156" x14ac:dyDescent="0.25">
      <c r="A139" s="121"/>
      <c r="B139" s="127"/>
      <c r="C139" s="123"/>
      <c r="D139" s="123"/>
      <c r="E139" s="123"/>
      <c r="F139" s="123"/>
      <c r="G139" s="123"/>
      <c r="H139" s="123"/>
      <c r="I139" s="123"/>
      <c r="J139" s="107" t="s">
        <v>60</v>
      </c>
      <c r="K139" s="79" t="s">
        <v>341</v>
      </c>
      <c r="L139" s="80" t="s">
        <v>457</v>
      </c>
      <c r="M139" s="87" t="s">
        <v>178</v>
      </c>
      <c r="N139" s="115">
        <f>VLOOKUP('MATRIZ DE RIESGOS DE SST'!M139,'MAPAS DE RIESGOS INHER Y RESID'!$E$3:$F$7,2,FALSE)</f>
        <v>3</v>
      </c>
      <c r="O139" s="87" t="s">
        <v>188</v>
      </c>
      <c r="P139" s="88">
        <f>VLOOKUP('MATRIZ DE RIESGOS DE SST'!O139,'MAPAS DE RIESGOS INHER Y RESID'!$O$3:$P$7,2,FALSE)</f>
        <v>16</v>
      </c>
      <c r="Q139" s="88">
        <f>+N139*P139</f>
        <v>48</v>
      </c>
      <c r="R139" s="87" t="str">
        <f>IF(OR('MAPAS DE RIESGOS INHER Y RESID'!$G$7='MATRIZ DE RIESGOS DE SST'!Q139,Q139&lt;'MAPAS DE RIESGOS INHER Y RESID'!$G$3+1),'MAPAS DE RIESGOS INHER Y RESID'!$M$6,IF(OR('MAPAS DE RIESGOS INHER Y RESID'!$H$5='MATRIZ DE RIESGOS DE SST'!Q139,Q139&lt;'MAPAS DE RIESGOS INHER Y RESID'!$I$5+1),'MAPAS DE RIESGOS INHER Y RESID'!$M$5,IF(OR('MAPAS DE RIESGOS INHER Y RESID'!$I$4='MATRIZ DE RIESGOS DE SST'!Q139,Q139&lt;'MAPAS DE RIESGOS INHER Y RESID'!$J$4+1),'MAPAS DE RIESGOS INHER Y RESID'!$M$4,'MAPAS DE RIESGOS INHER Y RESID'!$M$3)))</f>
        <v>MODERADO</v>
      </c>
      <c r="S139" s="77"/>
      <c r="T139" s="77"/>
      <c r="U139" s="105" t="s">
        <v>255</v>
      </c>
      <c r="V139" s="105" t="s">
        <v>256</v>
      </c>
      <c r="W139" s="87" t="s">
        <v>179</v>
      </c>
      <c r="X139" s="89">
        <f>VLOOKUP(W139,'MAPAS DE RIESGOS INHER Y RESID'!$E$16:$F$18,2,FALSE)</f>
        <v>0.9</v>
      </c>
      <c r="Y139" s="90">
        <f>Q139-(X139*Q139)</f>
        <v>4.7999999999999972</v>
      </c>
      <c r="Z139" s="87" t="str">
        <f>IF(OR('MAPAS DE RIESGOS INHER Y RESID'!$G$18='MATRIZ DE RIESGOS DE SST'!Y139,Y139&lt;'MAPAS DE RIESGOS INHER Y RESID'!$G$16+1),'MAPAS DE RIESGOS INHER Y RESID'!$M$19,IF(OR('MAPAS DE RIESGOS INHER Y RESID'!$H$17='MATRIZ DE RIESGOS DE SST'!Y139,Y139&lt;'MAPAS DE RIESGOS INHER Y RESID'!$I$18+1),'MAPAS DE RIESGOS INHER Y RESID'!$M$18,IF(OR('MAPAS DE RIESGOS INHER Y RESID'!$I$17='MATRIZ DE RIESGOS DE SST'!Y139,Y139&lt;'MAPAS DE RIESGOS INHER Y RESID'!$J$17+1),'MAPAS DE RIESGOS INHER Y RESID'!$M$17,'MAPAS DE RIESGOS INHER Y RESID'!$M$16)))</f>
        <v>BAJO</v>
      </c>
      <c r="AA139" s="77" t="str">
        <f>VLOOKUP('MATRIZ DE RIESGOS DE SST'!Z139,'TABLA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0" spans="1:27" ht="156" x14ac:dyDescent="0.25">
      <c r="A140" s="121" t="s">
        <v>385</v>
      </c>
      <c r="B140" s="122" t="s">
        <v>408</v>
      </c>
      <c r="C140" s="122" t="s">
        <v>344</v>
      </c>
      <c r="D140" s="122"/>
      <c r="E140" s="122" t="s">
        <v>344</v>
      </c>
      <c r="F140" s="122"/>
      <c r="G140" s="122"/>
      <c r="H140" s="122"/>
      <c r="I140" s="122" t="s">
        <v>445</v>
      </c>
      <c r="J140" s="107" t="s">
        <v>67</v>
      </c>
      <c r="K140" s="79" t="s">
        <v>390</v>
      </c>
      <c r="L140" s="80" t="s">
        <v>458</v>
      </c>
      <c r="M140" s="87" t="s">
        <v>184</v>
      </c>
      <c r="N140" s="115">
        <f>VLOOKUP('MATRIZ DE RIESGOS DE SST'!M140,'MAPAS DE RIESGOS INHER Y RESID'!$E$3:$F$7,2,FALSE)</f>
        <v>2</v>
      </c>
      <c r="O140" s="87" t="s">
        <v>188</v>
      </c>
      <c r="P140" s="88">
        <f>VLOOKUP('MATRIZ DE RIESGOS DE SST'!O140,'MAPAS DE RIESGOS INHER Y RESID'!$O$3:$P$7,2,FALSE)</f>
        <v>16</v>
      </c>
      <c r="Q140" s="88">
        <f t="shared" ref="Q140" si="31">+N140*P140</f>
        <v>32</v>
      </c>
      <c r="R140" s="87" t="str">
        <f>IF(OR('MAPAS DE RIESGOS INHER Y RESID'!$G$7='MATRIZ DE RIESGOS DE SST'!Q140,Q140&lt;'MAPAS DE RIESGOS INHER Y RESID'!$G$3+1),'MAPAS DE RIESGOS INHER Y RESID'!$M$6,IF(OR('MAPAS DE RIESGOS INHER Y RESID'!$H$5='MATRIZ DE RIESGOS DE SST'!Q140,Q140&lt;'MAPAS DE RIESGOS INHER Y RESID'!$I$5+1),'MAPAS DE RIESGOS INHER Y RESID'!$M$5,IF(OR('MAPAS DE RIESGOS INHER Y RESID'!$I$4='MATRIZ DE RIESGOS DE SST'!Q140,Q140&lt;'MAPAS DE RIESGOS INHER Y RESID'!$J$4+1),'MAPAS DE RIESGOS INHER Y RESID'!$M$4,'MAPAS DE RIESGOS INHER Y RESID'!$M$3)))</f>
        <v>MODERADO</v>
      </c>
      <c r="S140" s="77"/>
      <c r="T140" s="77"/>
      <c r="U140" s="105" t="s">
        <v>317</v>
      </c>
      <c r="V140" s="105" t="s">
        <v>391</v>
      </c>
      <c r="W140" s="87" t="s">
        <v>179</v>
      </c>
      <c r="X140" s="89">
        <f>VLOOKUP(W140,'MAPAS DE RIESGOS INHER Y RESID'!$E$16:$F$18,2,FALSE)</f>
        <v>0.9</v>
      </c>
      <c r="Y140" s="90">
        <f>Q140-(Q140*X140)</f>
        <v>3.1999999999999993</v>
      </c>
      <c r="Z140" s="87" t="str">
        <f>IF(OR('MAPAS DE RIESGOS INHER Y RESID'!$G$18='MATRIZ DE RIESGOS DE SST'!Y140,Y140&lt;'MAPAS DE RIESGOS INHER Y RESID'!$G$16+1),'MAPAS DE RIESGOS INHER Y RESID'!$M$19,IF(OR('MAPAS DE RIESGOS INHER Y RESID'!$H$17='MATRIZ DE RIESGOS DE SST'!Y140,Y140&lt;'MAPAS DE RIESGOS INHER Y RESID'!$I$18+1),'MAPAS DE RIESGOS INHER Y RESID'!$M$18,IF(OR('MAPAS DE RIESGOS INHER Y RESID'!$I$17='MATRIZ DE RIESGOS DE SST'!Y140,Y140&lt;'MAPAS DE RIESGOS INHER Y RESID'!$J$17+1),'MAPAS DE RIESGOS INHER Y RESID'!$M$17,'MAPAS DE RIESGOS INHER Y RESID'!$M$16)))</f>
        <v>BAJO</v>
      </c>
      <c r="AA140" s="77" t="str">
        <f>VLOOKUP('MATRIZ DE RIESGOS DE SST'!Z140,'TABLA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7" ht="156" x14ac:dyDescent="0.25">
      <c r="A141" s="121"/>
      <c r="B141" s="123"/>
      <c r="C141" s="123"/>
      <c r="D141" s="123"/>
      <c r="E141" s="123"/>
      <c r="F141" s="123"/>
      <c r="G141" s="123"/>
      <c r="H141" s="123"/>
      <c r="I141" s="123"/>
      <c r="J141" s="107" t="s">
        <v>478</v>
      </c>
      <c r="K141" s="79" t="s">
        <v>228</v>
      </c>
      <c r="L141" s="80" t="s">
        <v>465</v>
      </c>
      <c r="M141" s="87" t="s">
        <v>184</v>
      </c>
      <c r="N141" s="115">
        <f>VLOOKUP('MATRIZ DE RIESGOS DE SST'!M141,'MAPAS DE RIESGOS INHER Y RESID'!$E$3:$F$7,2,FALSE)</f>
        <v>2</v>
      </c>
      <c r="O141" s="87" t="s">
        <v>188</v>
      </c>
      <c r="P141" s="88">
        <f>VLOOKUP('MATRIZ DE RIESGOS DE SST'!O141,'MAPAS DE RIESGOS INHER Y RESID'!$O$3:$P$7,2,FALSE)</f>
        <v>16</v>
      </c>
      <c r="Q141" s="88">
        <f>+N141*P141</f>
        <v>32</v>
      </c>
      <c r="R141" s="87" t="str">
        <f>IF(OR('MAPAS DE RIESGOS INHER Y RESID'!$G$7='MATRIZ DE RIESGOS DE SST'!Q141,Q141&lt;'MAPAS DE RIESGOS INHER Y RESID'!$G$3+1),'MAPAS DE RIESGOS INHER Y RESID'!$M$6,IF(OR('MAPAS DE RIESGOS INHER Y RESID'!$H$5='MATRIZ DE RIESGOS DE SST'!Q141,Q141&lt;'MAPAS DE RIESGOS INHER Y RESID'!$I$5+1),'MAPAS DE RIESGOS INHER Y RESID'!$M$5,IF(OR('MAPAS DE RIESGOS INHER Y RESID'!$I$4='MATRIZ DE RIESGOS DE SST'!Q141,Q141&lt;'MAPAS DE RIESGOS INHER Y RESID'!$J$4+1),'MAPAS DE RIESGOS INHER Y RESID'!$M$4,'MAPAS DE RIESGOS INHER Y RESID'!$M$3)))</f>
        <v>MODERADO</v>
      </c>
      <c r="S141" s="77"/>
      <c r="T141" s="77"/>
      <c r="U141" s="105" t="s">
        <v>315</v>
      </c>
      <c r="V141" s="105" t="s">
        <v>284</v>
      </c>
      <c r="W141" s="87" t="s">
        <v>177</v>
      </c>
      <c r="X141" s="89">
        <f>VLOOKUP(W141,'MAPAS DE RIESGOS INHER Y RESID'!$E$16:$F$18,2,FALSE)</f>
        <v>0.15</v>
      </c>
      <c r="Y141" s="90">
        <f>Q141-(X141*Q141)</f>
        <v>27.2</v>
      </c>
      <c r="Z141" s="87" t="str">
        <f>IF(OR('MAPAS DE RIESGOS INHER Y RESID'!$G$18='MATRIZ DE RIESGOS DE SST'!Y141,Y141&lt;'MAPAS DE RIESGOS INHER Y RESID'!$G$16+1),'MAPAS DE RIESGOS INHER Y RESID'!$M$19,IF(OR('MAPAS DE RIESGOS INHER Y RESID'!$H$17='MATRIZ DE RIESGOS DE SST'!Y141,Y141&lt;'MAPAS DE RIESGOS INHER Y RESID'!$I$18+1),'MAPAS DE RIESGOS INHER Y RESID'!$M$18,IF(OR('MAPAS DE RIESGOS INHER Y RESID'!$I$17='MATRIZ DE RIESGOS DE SST'!Y141,Y141&lt;'MAPAS DE RIESGOS INHER Y RESID'!$J$17+1),'MAPAS DE RIESGOS INHER Y RESID'!$M$17,'MAPAS DE RIESGOS INHER Y RESID'!$M$16)))</f>
        <v>MODERADO</v>
      </c>
      <c r="AA141" s="77" t="str">
        <f>VLOOKUP('MATRIZ DE RIESGOS DE SST'!Z141,'TABLA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2" spans="1:27" ht="156" x14ac:dyDescent="0.25">
      <c r="A142" s="121"/>
      <c r="B142" s="123"/>
      <c r="C142" s="123"/>
      <c r="D142" s="123"/>
      <c r="E142" s="123"/>
      <c r="F142" s="123"/>
      <c r="G142" s="123"/>
      <c r="H142" s="123"/>
      <c r="I142" s="123"/>
      <c r="J142" s="107" t="s">
        <v>109</v>
      </c>
      <c r="K142" s="79" t="s">
        <v>110</v>
      </c>
      <c r="L142" s="80" t="s">
        <v>470</v>
      </c>
      <c r="M142" s="87" t="s">
        <v>178</v>
      </c>
      <c r="N142" s="115">
        <f>VLOOKUP('MATRIZ DE RIESGOS DE SST'!M142,'MAPAS DE RIESGOS INHER Y RESID'!$E$3:$F$7,2,FALSE)</f>
        <v>3</v>
      </c>
      <c r="O142" s="87" t="s">
        <v>188</v>
      </c>
      <c r="P142" s="88">
        <f>VLOOKUP('MATRIZ DE RIESGOS DE SST'!O142,'MAPAS DE RIESGOS INHER Y RESID'!$O$3:$P$7,2,FALSE)</f>
        <v>16</v>
      </c>
      <c r="Q142" s="88">
        <f>N142*P142</f>
        <v>48</v>
      </c>
      <c r="R142" s="87" t="str">
        <f>IF(OR('MAPAS DE RIESGOS INHER Y RESID'!$G$7='MATRIZ DE RIESGOS DE SST'!Q142,Q142&lt;'MAPAS DE RIESGOS INHER Y RESID'!$G$3+1),'MAPAS DE RIESGOS INHER Y RESID'!$M$6,IF(OR('MAPAS DE RIESGOS INHER Y RESID'!$H$5='MATRIZ DE RIESGOS DE SST'!Q142,Q142&lt;'MAPAS DE RIESGOS INHER Y RESID'!$I$5+1),'MAPAS DE RIESGOS INHER Y RESID'!$M$5,IF(OR('MAPAS DE RIESGOS INHER Y RESID'!$I$4='MATRIZ DE RIESGOS DE SST'!Q142,Q142&lt;'MAPAS DE RIESGOS INHER Y RESID'!$J$4+1),'MAPAS DE RIESGOS INHER Y RESID'!$M$4,'MAPAS DE RIESGOS INHER Y RESID'!$M$3)))</f>
        <v>MODERADO</v>
      </c>
      <c r="S142" s="77"/>
      <c r="T142" s="77"/>
      <c r="U142" s="105" t="s">
        <v>255</v>
      </c>
      <c r="V142" s="105" t="s">
        <v>256</v>
      </c>
      <c r="W142" s="87" t="s">
        <v>179</v>
      </c>
      <c r="X142" s="89">
        <f>VLOOKUP(W142,'MAPAS DE RIESGOS INHER Y RESID'!$E$16:$F$18,2,FALSE)</f>
        <v>0.9</v>
      </c>
      <c r="Y142" s="90">
        <f t="shared" ref="Y142" si="32">Q142-(X142*Q142)</f>
        <v>4.7999999999999972</v>
      </c>
      <c r="Z142" s="87" t="str">
        <f>IF(OR('MAPAS DE RIESGOS INHER Y RESID'!$G$18='MATRIZ DE RIESGOS DE SST'!Y142,Y142&lt;'MAPAS DE RIESGOS INHER Y RESID'!$G$16+1),'MAPAS DE RIESGOS INHER Y RESID'!$M$19,IF(OR('MAPAS DE RIESGOS INHER Y RESID'!$H$17='MATRIZ DE RIESGOS DE SST'!Y142,Y142&lt;'MAPAS DE RIESGOS INHER Y RESID'!$I$18+1),'MAPAS DE RIESGOS INHER Y RESID'!$M$18,IF(OR('MAPAS DE RIESGOS INHER Y RESID'!$I$17='MATRIZ DE RIESGOS DE SST'!Y142,Y142&lt;'MAPAS DE RIESGOS INHER Y RESID'!$J$17+1),'MAPAS DE RIESGOS INHER Y RESID'!$M$17,'MAPAS DE RIESGOS INHER Y RESID'!$M$16)))</f>
        <v>BAJO</v>
      </c>
      <c r="AA142" s="77" t="str">
        <f>VLOOKUP('MATRIZ DE RIESGOS DE SST'!Z142,'TABLA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7" ht="156" x14ac:dyDescent="0.25">
      <c r="A143" s="121"/>
      <c r="B143" s="123"/>
      <c r="C143" s="123"/>
      <c r="D143" s="123"/>
      <c r="E143" s="123"/>
      <c r="F143" s="123"/>
      <c r="G143" s="123"/>
      <c r="H143" s="123"/>
      <c r="I143" s="123"/>
      <c r="J143" s="107" t="s">
        <v>216</v>
      </c>
      <c r="K143" s="79" t="s">
        <v>367</v>
      </c>
      <c r="L143" s="80" t="s">
        <v>473</v>
      </c>
      <c r="M143" s="87" t="s">
        <v>184</v>
      </c>
      <c r="N143" s="115">
        <f>VLOOKUP('MATRIZ DE RIESGOS DE SST'!M143,'MAPAS DE RIESGOS INHER Y RESID'!$E$3:$F$7,2,FALSE)</f>
        <v>2</v>
      </c>
      <c r="O143" s="87" t="s">
        <v>187</v>
      </c>
      <c r="P143" s="88">
        <f>VLOOKUP('MATRIZ DE RIESGOS DE SST'!O143,'MAPAS DE RIESGOS INHER Y RESID'!$O$3:$P$7,2,FALSE)</f>
        <v>4</v>
      </c>
      <c r="Q143" s="88">
        <f t="shared" ref="Q143:Q144" si="33">+N143*P143</f>
        <v>8</v>
      </c>
      <c r="R143" s="87" t="str">
        <f>IF(OR('MAPAS DE RIESGOS INHER Y RESID'!$G$7='MATRIZ DE RIESGOS DE SST'!Q143,Q143&lt;'MAPAS DE RIESGOS INHER Y RESID'!$G$3+1),'MAPAS DE RIESGOS INHER Y RESID'!$M$6,IF(OR('MAPAS DE RIESGOS INHER Y RESID'!$H$5='MATRIZ DE RIESGOS DE SST'!Q143,Q143&lt;'MAPAS DE RIESGOS INHER Y RESID'!$I$5+1),'MAPAS DE RIESGOS INHER Y RESID'!$M$5,IF(OR('MAPAS DE RIESGOS INHER Y RESID'!$I$4='MATRIZ DE RIESGOS DE SST'!Q143,Q143&lt;'MAPAS DE RIESGOS INHER Y RESID'!$J$4+1),'MAPAS DE RIESGOS INHER Y RESID'!$M$4,'MAPAS DE RIESGOS INHER Y RESID'!$M$3)))</f>
        <v>BAJO</v>
      </c>
      <c r="S143" s="77"/>
      <c r="T143" s="77"/>
      <c r="U143" s="105" t="s">
        <v>315</v>
      </c>
      <c r="V143" s="105" t="s">
        <v>284</v>
      </c>
      <c r="W143" s="87" t="s">
        <v>178</v>
      </c>
      <c r="X143" s="89">
        <f>VLOOKUP(W143,'MAPAS DE RIESGOS INHER Y RESID'!$E$16:$F$18,2,FALSE)</f>
        <v>0.4</v>
      </c>
      <c r="Y143" s="90">
        <f>Q143-(Q143*X143)</f>
        <v>4.8</v>
      </c>
      <c r="Z143" s="87" t="str">
        <f>IF(OR('MAPAS DE RIESGOS INHER Y RESID'!$G$18='MATRIZ DE RIESGOS DE SST'!Y143,Y143&lt;'MAPAS DE RIESGOS INHER Y RESID'!$G$16+1),'MAPAS DE RIESGOS INHER Y RESID'!$M$19,IF(OR('MAPAS DE RIESGOS INHER Y RESID'!$H$17='MATRIZ DE RIESGOS DE SST'!Y143,Y143&lt;'MAPAS DE RIESGOS INHER Y RESID'!$I$18+1),'MAPAS DE RIESGOS INHER Y RESID'!$M$18,IF(OR('MAPAS DE RIESGOS INHER Y RESID'!$I$17='MATRIZ DE RIESGOS DE SST'!Y143,Y143&lt;'MAPAS DE RIESGOS INHER Y RESID'!$J$17+1),'MAPAS DE RIESGOS INHER Y RESID'!$M$17,'MAPAS DE RIESGOS INHER Y RESID'!$M$16)))</f>
        <v>BAJO</v>
      </c>
      <c r="AA143" s="77" t="str">
        <f>VLOOKUP('MATRIZ DE RIESGOS DE SST'!Z143,'TABLA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4" spans="1:27" ht="195" x14ac:dyDescent="0.25">
      <c r="A144" s="121"/>
      <c r="B144" s="123"/>
      <c r="C144" s="123"/>
      <c r="D144" s="123"/>
      <c r="E144" s="123"/>
      <c r="F144" s="123"/>
      <c r="G144" s="123"/>
      <c r="H144" s="123"/>
      <c r="I144" s="123"/>
      <c r="J144" s="107" t="s">
        <v>19</v>
      </c>
      <c r="K144" s="79" t="s">
        <v>448</v>
      </c>
      <c r="L144" s="80" t="s">
        <v>447</v>
      </c>
      <c r="M144" s="87" t="s">
        <v>184</v>
      </c>
      <c r="N144" s="115">
        <f>VLOOKUP('MATRIZ DE RIESGOS DE SST'!M144,'MAPAS DE RIESGOS INHER Y RESID'!$E$3:$F$7,2,FALSE)</f>
        <v>2</v>
      </c>
      <c r="O144" s="87" t="s">
        <v>189</v>
      </c>
      <c r="P144" s="88">
        <f>VLOOKUP('MATRIZ DE RIESGOS DE SST'!O144,'MAPAS DE RIESGOS INHER Y RESID'!$O$3:$P$7,2,FALSE)</f>
        <v>256</v>
      </c>
      <c r="Q144" s="88">
        <f t="shared" si="33"/>
        <v>512</v>
      </c>
      <c r="R144" s="87" t="str">
        <f>IF(OR('MAPAS DE RIESGOS INHER Y RESID'!$G$7='MATRIZ DE RIESGOS DE SST'!Q144,Q144&lt;'MAPAS DE RIESGOS INHER Y RESID'!$G$3+1),'MAPAS DE RIESGOS INHER Y RESID'!$M$6,IF(OR('MAPAS DE RIESGOS INHER Y RESID'!$H$5='MATRIZ DE RIESGOS DE SST'!Q144,Q144&lt;'MAPAS DE RIESGOS INHER Y RESID'!$I$5+1),'MAPAS DE RIESGOS INHER Y RESID'!$M$5,IF(OR('MAPAS DE RIESGOS INHER Y RESID'!$I$4='MATRIZ DE RIESGOS DE SST'!Q144,Q144&lt;'MAPAS DE RIESGOS INHER Y RESID'!$J$4+1),'MAPAS DE RIESGOS INHER Y RESID'!$M$4,'MAPAS DE RIESGOS INHER Y RESID'!$M$3)))</f>
        <v>ALTO</v>
      </c>
      <c r="S144" s="77"/>
      <c r="T144" s="77"/>
      <c r="U144" s="105" t="s">
        <v>412</v>
      </c>
      <c r="V144" s="105" t="s">
        <v>449</v>
      </c>
      <c r="W144" s="87" t="s">
        <v>179</v>
      </c>
      <c r="X144" s="89">
        <f>VLOOKUP(W144,'MAPAS DE RIESGOS INHER Y RESID'!$E$16:$F$18,2,FALSE)</f>
        <v>0.9</v>
      </c>
      <c r="Y144" s="90">
        <f>Q144-(X144*Q144)</f>
        <v>51.199999999999989</v>
      </c>
      <c r="Z144" s="87" t="str">
        <f>IF(OR('MAPAS DE RIESGOS INHER Y RESID'!$G$18='MATRIZ DE RIESGOS DE SST'!Y144,Y144&lt;'MAPAS DE RIESGOS INHER Y RESID'!$G$16+1),'MAPAS DE RIESGOS INHER Y RESID'!$M$19,IF(OR('MAPAS DE RIESGOS INHER Y RESID'!$H$17='MATRIZ DE RIESGOS DE SST'!Y144,Y144&lt;'MAPAS DE RIESGOS INHER Y RESID'!$I$18+1),'MAPAS DE RIESGOS INHER Y RESID'!$M$18,IF(OR('MAPAS DE RIESGOS INHER Y RESID'!$I$17='MATRIZ DE RIESGOS DE SST'!Y144,Y144&lt;'MAPAS DE RIESGOS INHER Y RESID'!$J$17+1),'MAPAS DE RIESGOS INHER Y RESID'!$M$17,'MAPAS DE RIESGOS INHER Y RESID'!$M$16)))</f>
        <v>MODERADO</v>
      </c>
      <c r="AA144" s="77" t="str">
        <f>VLOOKUP('MATRIZ DE RIESGOS DE SST'!Z144,'TABLA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5" spans="1:27" ht="214.5" x14ac:dyDescent="0.25">
      <c r="A145" s="121"/>
      <c r="B145" s="123"/>
      <c r="C145" s="123"/>
      <c r="D145" s="123"/>
      <c r="E145" s="123"/>
      <c r="F145" s="123"/>
      <c r="G145" s="123"/>
      <c r="H145" s="123"/>
      <c r="I145" s="123"/>
      <c r="J145" s="107" t="s">
        <v>214</v>
      </c>
      <c r="K145" s="79" t="s">
        <v>409</v>
      </c>
      <c r="L145" s="80" t="s">
        <v>475</v>
      </c>
      <c r="M145" s="87" t="s">
        <v>178</v>
      </c>
      <c r="N145" s="115">
        <f>VLOOKUP('MATRIZ DE RIESGOS DE SST'!M145,'MAPAS DE RIESGOS INHER Y RESID'!$E$3:$F$7,2,FALSE)</f>
        <v>3</v>
      </c>
      <c r="O145" s="87" t="s">
        <v>188</v>
      </c>
      <c r="P145" s="88">
        <f>VLOOKUP('MATRIZ DE RIESGOS DE SST'!O145,'MAPAS DE RIESGOS INHER Y RESID'!$O$3:$P$7,2,FALSE)</f>
        <v>16</v>
      </c>
      <c r="Q145" s="88">
        <f>N145*P145</f>
        <v>48</v>
      </c>
      <c r="R145" s="87" t="str">
        <f>IF(OR('MAPAS DE RIESGOS INHER Y RESID'!$G$7='MATRIZ DE RIESGOS DE SST'!Q145,Q145&lt;'MAPAS DE RIESGOS INHER Y RESID'!$G$3+1),'MAPAS DE RIESGOS INHER Y RESID'!$M$6,IF(OR('MAPAS DE RIESGOS INHER Y RESID'!$H$5='MATRIZ DE RIESGOS DE SST'!Q145,Q145&lt;'MAPAS DE RIESGOS INHER Y RESID'!$I$5+1),'MAPAS DE RIESGOS INHER Y RESID'!$M$5,IF(OR('MAPAS DE RIESGOS INHER Y RESID'!$I$4='MATRIZ DE RIESGOS DE SST'!Q145,Q145&lt;'MAPAS DE RIESGOS INHER Y RESID'!$J$4+1),'MAPAS DE RIESGOS INHER Y RESID'!$M$4,'MAPAS DE RIESGOS INHER Y RESID'!$M$3)))</f>
        <v>MODERADO</v>
      </c>
      <c r="S145" s="77" t="s">
        <v>410</v>
      </c>
      <c r="T145" s="77" t="s">
        <v>411</v>
      </c>
      <c r="U145" s="105" t="s">
        <v>413</v>
      </c>
      <c r="V145" s="105" t="s">
        <v>256</v>
      </c>
      <c r="W145" s="87" t="s">
        <v>179</v>
      </c>
      <c r="X145" s="89">
        <f>VLOOKUP(W145,'MAPAS DE RIESGOS INHER Y RESID'!$E$16:$F$18,2,FALSE)</f>
        <v>0.9</v>
      </c>
      <c r="Y145" s="90">
        <f>Q145-(X145*Q145)</f>
        <v>4.7999999999999972</v>
      </c>
      <c r="Z145" s="87" t="str">
        <f>IF(OR('MAPAS DE RIESGOS INHER Y RESID'!$G$18='MATRIZ DE RIESGOS DE SST'!Y145,Y145&lt;'MAPAS DE RIESGOS INHER Y RESID'!$G$16+1),'MAPAS DE RIESGOS INHER Y RESID'!$M$19,IF(OR('MAPAS DE RIESGOS INHER Y RESID'!$H$17='MATRIZ DE RIESGOS DE SST'!Y145,Y145&lt;'MAPAS DE RIESGOS INHER Y RESID'!$I$18+1),'MAPAS DE RIESGOS INHER Y RESID'!$M$18,IF(OR('MAPAS DE RIESGOS INHER Y RESID'!$I$17='MATRIZ DE RIESGOS DE SST'!Y145,Y145&lt;'MAPAS DE RIESGOS INHER Y RESID'!$J$17+1),'MAPAS DE RIESGOS INHER Y RESID'!$M$17,'MAPAS DE RIESGOS INHER Y RESID'!$M$16)))</f>
        <v>BAJO</v>
      </c>
      <c r="AA145" s="77" t="str">
        <f>VLOOKUP('MATRIZ DE RIESGOS DE SST'!Z145,'TABLA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7" ht="156" x14ac:dyDescent="0.25">
      <c r="A146" s="120" t="s">
        <v>385</v>
      </c>
      <c r="B146" s="120" t="s">
        <v>414</v>
      </c>
      <c r="C146" s="120" t="s">
        <v>344</v>
      </c>
      <c r="D146" s="120"/>
      <c r="E146" s="120" t="s">
        <v>344</v>
      </c>
      <c r="F146" s="120"/>
      <c r="G146" s="120"/>
      <c r="H146" s="120"/>
      <c r="I146" s="120" t="s">
        <v>446</v>
      </c>
      <c r="J146" s="107" t="s">
        <v>67</v>
      </c>
      <c r="K146" s="79" t="s">
        <v>390</v>
      </c>
      <c r="L146" s="80" t="s">
        <v>458</v>
      </c>
      <c r="M146" s="87" t="s">
        <v>184</v>
      </c>
      <c r="N146" s="115">
        <f>VLOOKUP('MATRIZ DE RIESGOS DE SST'!M146,'MAPAS DE RIESGOS INHER Y RESID'!$E$3:$F$7,2,FALSE)</f>
        <v>2</v>
      </c>
      <c r="O146" s="87" t="s">
        <v>188</v>
      </c>
      <c r="P146" s="88">
        <f>VLOOKUP('MATRIZ DE RIESGOS DE SST'!O146,'MAPAS DE RIESGOS INHER Y RESID'!$O$3:$P$7,2,FALSE)</f>
        <v>16</v>
      </c>
      <c r="Q146" s="88">
        <f t="shared" ref="Q146:Q149" si="34">+N146*P146</f>
        <v>32</v>
      </c>
      <c r="R146" s="87" t="str">
        <f>IF(OR('MAPAS DE RIESGOS INHER Y RESID'!$G$7='MATRIZ DE RIESGOS DE SST'!Q146,Q146&lt;'MAPAS DE RIESGOS INHER Y RESID'!$G$3+1),'MAPAS DE RIESGOS INHER Y RESID'!$M$6,IF(OR('MAPAS DE RIESGOS INHER Y RESID'!$H$5='MATRIZ DE RIESGOS DE SST'!Q146,Q146&lt;'MAPAS DE RIESGOS INHER Y RESID'!$I$5+1),'MAPAS DE RIESGOS INHER Y RESID'!$M$5,IF(OR('MAPAS DE RIESGOS INHER Y RESID'!$I$4='MATRIZ DE RIESGOS DE SST'!Q146,Q146&lt;'MAPAS DE RIESGOS INHER Y RESID'!$J$4+1),'MAPAS DE RIESGOS INHER Y RESID'!$M$4,'MAPAS DE RIESGOS INHER Y RESID'!$M$3)))</f>
        <v>MODERADO</v>
      </c>
      <c r="S146" s="77"/>
      <c r="T146" s="77"/>
      <c r="U146" s="105" t="s">
        <v>317</v>
      </c>
      <c r="V146" s="105" t="s">
        <v>391</v>
      </c>
      <c r="W146" s="87" t="s">
        <v>179</v>
      </c>
      <c r="X146" s="89">
        <f>VLOOKUP(W146,'MAPAS DE RIESGOS INHER Y RESID'!$E$16:$F$18,2,FALSE)</f>
        <v>0.9</v>
      </c>
      <c r="Y146" s="90">
        <f>Q146-(Q146*X146)</f>
        <v>3.1999999999999993</v>
      </c>
      <c r="Z146" s="87" t="str">
        <f>IF(OR('MAPAS DE RIESGOS INHER Y RESID'!$G$18='MATRIZ DE RIESGOS DE SST'!Y146,Y146&lt;'MAPAS DE RIESGOS INHER Y RESID'!$G$16+1),'MAPAS DE RIESGOS INHER Y RESID'!$M$19,IF(OR('MAPAS DE RIESGOS INHER Y RESID'!$H$17='MATRIZ DE RIESGOS DE SST'!Y146,Y146&lt;'MAPAS DE RIESGOS INHER Y RESID'!$I$18+1),'MAPAS DE RIESGOS INHER Y RESID'!$M$18,IF(OR('MAPAS DE RIESGOS INHER Y RESID'!$I$17='MATRIZ DE RIESGOS DE SST'!Y146,Y146&lt;'MAPAS DE RIESGOS INHER Y RESID'!$J$17+1),'MAPAS DE RIESGOS INHER Y RESID'!$M$17,'MAPAS DE RIESGOS INHER Y RESID'!$M$16)))</f>
        <v>BAJO</v>
      </c>
      <c r="AA146" s="77" t="str">
        <f>VLOOKUP('MATRIZ DE RIESGOS DE SST'!Z146,'TABLA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7" ht="195" x14ac:dyDescent="0.25">
      <c r="A147" s="120"/>
      <c r="B147" s="120"/>
      <c r="C147" s="120"/>
      <c r="D147" s="120"/>
      <c r="E147" s="120"/>
      <c r="F147" s="120"/>
      <c r="G147" s="120"/>
      <c r="H147" s="120"/>
      <c r="I147" s="120"/>
      <c r="J147" s="107" t="s">
        <v>19</v>
      </c>
      <c r="K147" s="79" t="s">
        <v>448</v>
      </c>
      <c r="L147" s="80" t="s">
        <v>447</v>
      </c>
      <c r="M147" s="87" t="s">
        <v>184</v>
      </c>
      <c r="N147" s="115">
        <f>VLOOKUP('MATRIZ DE RIESGOS DE SST'!M147,'MAPAS DE RIESGOS INHER Y RESID'!$E$3:$F$7,2,FALSE)</f>
        <v>2</v>
      </c>
      <c r="O147" s="87" t="s">
        <v>189</v>
      </c>
      <c r="P147" s="88">
        <f>VLOOKUP('MATRIZ DE RIESGOS DE SST'!O147,'MAPAS DE RIESGOS INHER Y RESID'!$O$3:$P$7,2,FALSE)</f>
        <v>256</v>
      </c>
      <c r="Q147" s="88">
        <f t="shared" si="34"/>
        <v>512</v>
      </c>
      <c r="R147" s="87" t="str">
        <f>IF(OR('MAPAS DE RIESGOS INHER Y RESID'!$G$7='MATRIZ DE RIESGOS DE SST'!Q147,Q147&lt;'MAPAS DE RIESGOS INHER Y RESID'!$G$3+1),'MAPAS DE RIESGOS INHER Y RESID'!$M$6,IF(OR('MAPAS DE RIESGOS INHER Y RESID'!$H$5='MATRIZ DE RIESGOS DE SST'!Q147,Q147&lt;'MAPAS DE RIESGOS INHER Y RESID'!$I$5+1),'MAPAS DE RIESGOS INHER Y RESID'!$M$5,IF(OR('MAPAS DE RIESGOS INHER Y RESID'!$I$4='MATRIZ DE RIESGOS DE SST'!Q147,Q147&lt;'MAPAS DE RIESGOS INHER Y RESID'!$J$4+1),'MAPAS DE RIESGOS INHER Y RESID'!$M$4,'MAPAS DE RIESGOS INHER Y RESID'!$M$3)))</f>
        <v>ALTO</v>
      </c>
      <c r="S147" s="77"/>
      <c r="T147" s="77"/>
      <c r="U147" s="105" t="s">
        <v>404</v>
      </c>
      <c r="V147" s="105" t="s">
        <v>449</v>
      </c>
      <c r="W147" s="87" t="s">
        <v>179</v>
      </c>
      <c r="X147" s="89">
        <f>VLOOKUP(W147,'MAPAS DE RIESGOS INHER Y RESID'!$E$16:$F$18,2,FALSE)</f>
        <v>0.9</v>
      </c>
      <c r="Y147" s="90">
        <f>Q147-(X147*Q147)</f>
        <v>51.199999999999989</v>
      </c>
      <c r="Z147" s="87" t="str">
        <f>IF(OR('MAPAS DE RIESGOS INHER Y RESID'!$G$18='MATRIZ DE RIESGOS DE SST'!Y147,Y147&lt;'MAPAS DE RIESGOS INHER Y RESID'!$G$16+1),'MAPAS DE RIESGOS INHER Y RESID'!$M$19,IF(OR('MAPAS DE RIESGOS INHER Y RESID'!$H$17='MATRIZ DE RIESGOS DE SST'!Y147,Y147&lt;'MAPAS DE RIESGOS INHER Y RESID'!$I$18+1),'MAPAS DE RIESGOS INHER Y RESID'!$M$18,IF(OR('MAPAS DE RIESGOS INHER Y RESID'!$I$17='MATRIZ DE RIESGOS DE SST'!Y147,Y147&lt;'MAPAS DE RIESGOS INHER Y RESID'!$J$17+1),'MAPAS DE RIESGOS INHER Y RESID'!$M$17,'MAPAS DE RIESGOS INHER Y RESID'!$M$16)))</f>
        <v>MODERADO</v>
      </c>
      <c r="AA147" s="77" t="str">
        <f>VLOOKUP('MATRIZ DE RIESGOS DE SST'!Z147,'TABLA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8" spans="1:27" ht="156" x14ac:dyDescent="0.25">
      <c r="A148" s="120"/>
      <c r="B148" s="120"/>
      <c r="C148" s="120"/>
      <c r="D148" s="120"/>
      <c r="E148" s="120"/>
      <c r="F148" s="120"/>
      <c r="G148" s="120"/>
      <c r="H148" s="120"/>
      <c r="I148" s="120"/>
      <c r="J148" s="107" t="s">
        <v>216</v>
      </c>
      <c r="K148" s="79" t="s">
        <v>367</v>
      </c>
      <c r="L148" s="80" t="s">
        <v>473</v>
      </c>
      <c r="M148" s="87" t="s">
        <v>184</v>
      </c>
      <c r="N148" s="115">
        <f>VLOOKUP('MATRIZ DE RIESGOS DE SST'!M148,'MAPAS DE RIESGOS INHER Y RESID'!$E$3:$F$7,2,FALSE)</f>
        <v>2</v>
      </c>
      <c r="O148" s="87" t="s">
        <v>187</v>
      </c>
      <c r="P148" s="88">
        <f>VLOOKUP('MATRIZ DE RIESGOS DE SST'!O148,'MAPAS DE RIESGOS INHER Y RESID'!$O$3:$P$7,2,FALSE)</f>
        <v>4</v>
      </c>
      <c r="Q148" s="88">
        <f t="shared" si="34"/>
        <v>8</v>
      </c>
      <c r="R148" s="87" t="str">
        <f>IF(OR('MAPAS DE RIESGOS INHER Y RESID'!$G$7='MATRIZ DE RIESGOS DE SST'!Q148,Q148&lt;'MAPAS DE RIESGOS INHER Y RESID'!$G$3+1),'MAPAS DE RIESGOS INHER Y RESID'!$M$6,IF(OR('MAPAS DE RIESGOS INHER Y RESID'!$H$5='MATRIZ DE RIESGOS DE SST'!Q148,Q148&lt;'MAPAS DE RIESGOS INHER Y RESID'!$I$5+1),'MAPAS DE RIESGOS INHER Y RESID'!$M$5,IF(OR('MAPAS DE RIESGOS INHER Y RESID'!$I$4='MATRIZ DE RIESGOS DE SST'!Q148,Q148&lt;'MAPAS DE RIESGOS INHER Y RESID'!$J$4+1),'MAPAS DE RIESGOS INHER Y RESID'!$M$4,'MAPAS DE RIESGOS INHER Y RESID'!$M$3)))</f>
        <v>BAJO</v>
      </c>
      <c r="S148" s="77"/>
      <c r="T148" s="77"/>
      <c r="U148" s="105" t="s">
        <v>315</v>
      </c>
      <c r="V148" s="105" t="s">
        <v>284</v>
      </c>
      <c r="W148" s="87" t="s">
        <v>178</v>
      </c>
      <c r="X148" s="89">
        <f>VLOOKUP(W148,'MAPAS DE RIESGOS INHER Y RESID'!$E$16:$F$18,2,FALSE)</f>
        <v>0.4</v>
      </c>
      <c r="Y148" s="90">
        <f>Q148-(Q148*X148)</f>
        <v>4.8</v>
      </c>
      <c r="Z148" s="87" t="str">
        <f>IF(OR('MAPAS DE RIESGOS INHER Y RESID'!$G$18='MATRIZ DE RIESGOS DE SST'!Y148,Y148&lt;'MAPAS DE RIESGOS INHER Y RESID'!$G$16+1),'MAPAS DE RIESGOS INHER Y RESID'!$M$19,IF(OR('MAPAS DE RIESGOS INHER Y RESID'!$H$17='MATRIZ DE RIESGOS DE SST'!Y148,Y148&lt;'MAPAS DE RIESGOS INHER Y RESID'!$I$18+1),'MAPAS DE RIESGOS INHER Y RESID'!$M$18,IF(OR('MAPAS DE RIESGOS INHER Y RESID'!$I$17='MATRIZ DE RIESGOS DE SST'!Y148,Y148&lt;'MAPAS DE RIESGOS INHER Y RESID'!$J$17+1),'MAPAS DE RIESGOS INHER Y RESID'!$M$17,'MAPAS DE RIESGOS INHER Y RESID'!$M$16)))</f>
        <v>BAJO</v>
      </c>
      <c r="AA148" s="77" t="str">
        <f>VLOOKUP('MATRIZ DE RIESGOS DE SST'!Z148,'TABLA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9" spans="1:27" ht="156" x14ac:dyDescent="0.25">
      <c r="A149" s="120"/>
      <c r="B149" s="120"/>
      <c r="C149" s="120"/>
      <c r="D149" s="120"/>
      <c r="E149" s="120"/>
      <c r="F149" s="120"/>
      <c r="G149" s="120"/>
      <c r="H149" s="120"/>
      <c r="I149" s="120"/>
      <c r="J149" s="107" t="s">
        <v>95</v>
      </c>
      <c r="K149" s="79" t="s">
        <v>96</v>
      </c>
      <c r="L149" s="80" t="s">
        <v>468</v>
      </c>
      <c r="M149" s="87" t="s">
        <v>184</v>
      </c>
      <c r="N149" s="115">
        <f>VLOOKUP('MATRIZ DE RIESGOS DE SST'!M149,'MAPAS DE RIESGOS INHER Y RESID'!$E$3:$F$7,2,FALSE)</f>
        <v>2</v>
      </c>
      <c r="O149" s="87" t="s">
        <v>187</v>
      </c>
      <c r="P149" s="88">
        <f>VLOOKUP('MATRIZ DE RIESGOS DE SST'!O149,'MAPAS DE RIESGOS INHER Y RESID'!$O$3:$P$7,2,FALSE)</f>
        <v>4</v>
      </c>
      <c r="Q149" s="88">
        <f t="shared" si="34"/>
        <v>8</v>
      </c>
      <c r="R149" s="87" t="str">
        <f>IF(OR('MAPAS DE RIESGOS INHER Y RESID'!$G$7='MATRIZ DE RIESGOS DE SST'!Q149,Q149&lt;'MAPAS DE RIESGOS INHER Y RESID'!$G$3+1),'MAPAS DE RIESGOS INHER Y RESID'!$M$6,IF(OR('MAPAS DE RIESGOS INHER Y RESID'!$H$5='MATRIZ DE RIESGOS DE SST'!Q149,Q149&lt;'MAPAS DE RIESGOS INHER Y RESID'!$I$5+1),'MAPAS DE RIESGOS INHER Y RESID'!$M$5,IF(OR('MAPAS DE RIESGOS INHER Y RESID'!$I$4='MATRIZ DE RIESGOS DE SST'!Q149,Q149&lt;'MAPAS DE RIESGOS INHER Y RESID'!$J$4+1),'MAPAS DE RIESGOS INHER Y RESID'!$M$4,'MAPAS DE RIESGOS INHER Y RESID'!$M$3)))</f>
        <v>BAJO</v>
      </c>
      <c r="S149" s="77"/>
      <c r="T149" s="105" t="s">
        <v>266</v>
      </c>
      <c r="U149" s="105" t="s">
        <v>267</v>
      </c>
      <c r="V149" s="105" t="s">
        <v>268</v>
      </c>
      <c r="W149" s="87" t="s">
        <v>177</v>
      </c>
      <c r="X149" s="89">
        <f>VLOOKUP(W149,'MAPAS DE RIESGOS INHER Y RESID'!$E$16:$F$18,2,FALSE)</f>
        <v>0.15</v>
      </c>
      <c r="Y149" s="90">
        <f t="shared" ref="Y149" si="35">Q149-(X149*Q149)</f>
        <v>6.8</v>
      </c>
      <c r="Z149" s="87" t="str">
        <f>IF(OR('MAPAS DE RIESGOS INHER Y RESID'!$G$18='MATRIZ DE RIESGOS DE SST'!Y149,Y149&lt;'MAPAS DE RIESGOS INHER Y RESID'!$G$16+1),'MAPAS DE RIESGOS INHER Y RESID'!$M$19,IF(OR('MAPAS DE RIESGOS INHER Y RESID'!$H$17='MATRIZ DE RIESGOS DE SST'!Y149,Y149&lt;'MAPAS DE RIESGOS INHER Y RESID'!$I$18+1),'MAPAS DE RIESGOS INHER Y RESID'!$M$18,IF(OR('MAPAS DE RIESGOS INHER Y RESID'!$I$17='MATRIZ DE RIESGOS DE SST'!Y149,Y149&lt;'MAPAS DE RIESGOS INHER Y RESID'!$J$17+1),'MAPAS DE RIESGOS INHER Y RESID'!$M$17,'MAPAS DE RIESGOS INHER Y RESID'!$M$16)))</f>
        <v>BAJO</v>
      </c>
      <c r="AA149" s="77" t="str">
        <f>VLOOKUP('MATRIZ DE RIESGOS DE SST'!Z149,'TABLA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0" spans="1:27" ht="156" x14ac:dyDescent="0.25">
      <c r="A150" s="120"/>
      <c r="B150" s="120"/>
      <c r="C150" s="120"/>
      <c r="D150" s="120"/>
      <c r="E150" s="120"/>
      <c r="F150" s="120"/>
      <c r="G150" s="120"/>
      <c r="H150" s="120"/>
      <c r="I150" s="120"/>
      <c r="J150" s="107" t="s">
        <v>60</v>
      </c>
      <c r="K150" s="79" t="s">
        <v>417</v>
      </c>
      <c r="L150" s="80" t="s">
        <v>457</v>
      </c>
      <c r="M150" s="87" t="s">
        <v>178</v>
      </c>
      <c r="N150" s="115">
        <f>VLOOKUP('MATRIZ DE RIESGOS DE SST'!M150,'MAPAS DE RIESGOS INHER Y RESID'!$E$3:$F$7,2,FALSE)</f>
        <v>3</v>
      </c>
      <c r="O150" s="87" t="s">
        <v>188</v>
      </c>
      <c r="P150" s="88">
        <f>VLOOKUP('MATRIZ DE RIESGOS DE SST'!O150,'MAPAS DE RIESGOS INHER Y RESID'!$O$3:$P$7,2,FALSE)</f>
        <v>16</v>
      </c>
      <c r="Q150" s="88">
        <f>+N150*P150</f>
        <v>48</v>
      </c>
      <c r="R150" s="87" t="str">
        <f>IF(OR('MAPAS DE RIESGOS INHER Y RESID'!$G$7='MATRIZ DE RIESGOS DE SST'!Q150,Q150&lt;'MAPAS DE RIESGOS INHER Y RESID'!$G$3+1),'MAPAS DE RIESGOS INHER Y RESID'!$M$6,IF(OR('MAPAS DE RIESGOS INHER Y RESID'!$H$5='MATRIZ DE RIESGOS DE SST'!Q150,Q150&lt;'MAPAS DE RIESGOS INHER Y RESID'!$I$5+1),'MAPAS DE RIESGOS INHER Y RESID'!$M$5,IF(OR('MAPAS DE RIESGOS INHER Y RESID'!$I$4='MATRIZ DE RIESGOS DE SST'!Q150,Q150&lt;'MAPAS DE RIESGOS INHER Y RESID'!$J$4+1),'MAPAS DE RIESGOS INHER Y RESID'!$M$4,'MAPAS DE RIESGOS INHER Y RESID'!$M$3)))</f>
        <v>MODERADO</v>
      </c>
      <c r="S150" s="77"/>
      <c r="T150" s="77"/>
      <c r="U150" s="105" t="s">
        <v>315</v>
      </c>
      <c r="V150" s="105" t="s">
        <v>256</v>
      </c>
      <c r="W150" s="87" t="s">
        <v>179</v>
      </c>
      <c r="X150" s="89">
        <f>VLOOKUP(W150,'MAPAS DE RIESGOS INHER Y RESID'!$E$16:$F$18,2,FALSE)</f>
        <v>0.9</v>
      </c>
      <c r="Y150" s="90">
        <f>Q150-(X150*Q150)</f>
        <v>4.7999999999999972</v>
      </c>
      <c r="Z150" s="87" t="str">
        <f>IF(OR('MAPAS DE RIESGOS INHER Y RESID'!$G$18='MATRIZ DE RIESGOS DE SST'!Y150,Y150&lt;'MAPAS DE RIESGOS INHER Y RESID'!$G$16+1),'MAPAS DE RIESGOS INHER Y RESID'!$M$19,IF(OR('MAPAS DE RIESGOS INHER Y RESID'!$H$17='MATRIZ DE RIESGOS DE SST'!Y150,Y150&lt;'MAPAS DE RIESGOS INHER Y RESID'!$I$18+1),'MAPAS DE RIESGOS INHER Y RESID'!$M$18,IF(OR('MAPAS DE RIESGOS INHER Y RESID'!$I$17='MATRIZ DE RIESGOS DE SST'!Y150,Y150&lt;'MAPAS DE RIESGOS INHER Y RESID'!$J$17+1),'MAPAS DE RIESGOS INHER Y RESID'!$M$17,'MAPAS DE RIESGOS INHER Y RESID'!$M$16)))</f>
        <v>BAJO</v>
      </c>
      <c r="AA150" s="77" t="str">
        <f>VLOOKUP('MATRIZ DE RIESGOS DE SST'!Z150,'TABLA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1" spans="1:27" ht="234" x14ac:dyDescent="0.25">
      <c r="A151" s="120"/>
      <c r="B151" s="120"/>
      <c r="C151" s="120"/>
      <c r="D151" s="120"/>
      <c r="E151" s="120"/>
      <c r="F151" s="120"/>
      <c r="G151" s="120"/>
      <c r="H151" s="120"/>
      <c r="I151" s="120"/>
      <c r="J151" s="107" t="s">
        <v>84</v>
      </c>
      <c r="K151" s="79" t="s">
        <v>419</v>
      </c>
      <c r="L151" s="80" t="s">
        <v>461</v>
      </c>
      <c r="M151" s="87" t="s">
        <v>178</v>
      </c>
      <c r="N151" s="115">
        <f>VLOOKUP('MATRIZ DE RIESGOS DE SST'!M151,'MAPAS DE RIESGOS INHER Y RESID'!$E$3:$F$7,2,FALSE)</f>
        <v>3</v>
      </c>
      <c r="O151" s="87" t="s">
        <v>188</v>
      </c>
      <c r="P151" s="88">
        <f>VLOOKUP('MATRIZ DE RIESGOS DE SST'!O151,'MAPAS DE RIESGOS INHER Y RESID'!$O$3:$P$7,2,FALSE)</f>
        <v>16</v>
      </c>
      <c r="Q151" s="88">
        <f t="shared" ref="Q151" si="36">+N151*P151</f>
        <v>48</v>
      </c>
      <c r="R151" s="87" t="str">
        <f>IF(OR('MAPAS DE RIESGOS INHER Y RESID'!$G$7='MATRIZ DE RIESGOS DE SST'!Q151,Q151&lt;'MAPAS DE RIESGOS INHER Y RESID'!$G$3+1),'MAPAS DE RIESGOS INHER Y RESID'!$M$6,IF(OR('MAPAS DE RIESGOS INHER Y RESID'!$H$5='MATRIZ DE RIESGOS DE SST'!Q151,Q151&lt;'MAPAS DE RIESGOS INHER Y RESID'!$I$5+1),'MAPAS DE RIESGOS INHER Y RESID'!$M$5,IF(OR('MAPAS DE RIESGOS INHER Y RESID'!$I$4='MATRIZ DE RIESGOS DE SST'!Q151,Q151&lt;'MAPAS DE RIESGOS INHER Y RESID'!$J$4+1),'MAPAS DE RIESGOS INHER Y RESID'!$M$4,'MAPAS DE RIESGOS INHER Y RESID'!$M$3)))</f>
        <v>MODERADO</v>
      </c>
      <c r="S151" s="77"/>
      <c r="T151" s="77"/>
      <c r="U151" s="105" t="s">
        <v>315</v>
      </c>
      <c r="V151" s="105" t="s">
        <v>262</v>
      </c>
      <c r="W151" s="87" t="s">
        <v>179</v>
      </c>
      <c r="X151" s="89">
        <f>VLOOKUP(W151,'MAPAS DE RIESGOS INHER Y RESID'!$E$16:$F$18,2,FALSE)</f>
        <v>0.9</v>
      </c>
      <c r="Y151" s="90">
        <f t="shared" ref="Y151" si="37">Q151-(X151*Q151)</f>
        <v>4.7999999999999972</v>
      </c>
      <c r="Z151" s="87" t="str">
        <f>IF(OR('MAPAS DE RIESGOS INHER Y RESID'!$G$18='MATRIZ DE RIESGOS DE SST'!Y151,Y151&lt;'MAPAS DE RIESGOS INHER Y RESID'!$G$16+1),'MAPAS DE RIESGOS INHER Y RESID'!$M$19,IF(OR('MAPAS DE RIESGOS INHER Y RESID'!$H$17='MATRIZ DE RIESGOS DE SST'!Y151,Y151&lt;'MAPAS DE RIESGOS INHER Y RESID'!$I$18+1),'MAPAS DE RIESGOS INHER Y RESID'!$M$18,IF(OR('MAPAS DE RIESGOS INHER Y RESID'!$I$17='MATRIZ DE RIESGOS DE SST'!Y151,Y151&lt;'MAPAS DE RIESGOS INHER Y RESID'!$J$17+1),'MAPAS DE RIESGOS INHER Y RESID'!$M$17,'MAPAS DE RIESGOS INHER Y RESID'!$M$16)))</f>
        <v>BAJO</v>
      </c>
      <c r="AA151" s="77" t="str">
        <f>VLOOKUP('MATRIZ DE RIESGOS DE SST'!Z151,'TABLA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2" spans="1:27" ht="258.75" customHeight="1" x14ac:dyDescent="0.25">
      <c r="A152" s="120"/>
      <c r="B152" s="120"/>
      <c r="C152" s="120"/>
      <c r="D152" s="120"/>
      <c r="E152" s="120"/>
      <c r="F152" s="120"/>
      <c r="G152" s="120"/>
      <c r="H152" s="120"/>
      <c r="I152" s="120"/>
      <c r="J152" s="107" t="s">
        <v>82</v>
      </c>
      <c r="K152" s="79" t="s">
        <v>416</v>
      </c>
      <c r="L152" s="80" t="s">
        <v>461</v>
      </c>
      <c r="M152" s="87" t="s">
        <v>178</v>
      </c>
      <c r="N152" s="115">
        <f>VLOOKUP('MATRIZ DE RIESGOS DE SST'!M152,'MAPAS DE RIESGOS INHER Y RESID'!$E$3:$F$7,2,FALSE)</f>
        <v>3</v>
      </c>
      <c r="O152" s="87" t="s">
        <v>188</v>
      </c>
      <c r="P152" s="88">
        <f>VLOOKUP('MATRIZ DE RIESGOS DE SST'!O152,'MAPAS DE RIESGOS INHER Y RESID'!$O$3:$P$7,2,FALSE)</f>
        <v>16</v>
      </c>
      <c r="Q152" s="88">
        <f t="shared" ref="Q152:Q155" si="38">+N152*P152</f>
        <v>48</v>
      </c>
      <c r="R152" s="87" t="str">
        <f>IF(OR('MAPAS DE RIESGOS INHER Y RESID'!$G$7='MATRIZ DE RIESGOS DE SST'!Q152,Q152&lt;'MAPAS DE RIESGOS INHER Y RESID'!$G$3+1),'MAPAS DE RIESGOS INHER Y RESID'!$M$6,IF(OR('MAPAS DE RIESGOS INHER Y RESID'!$H$5='MATRIZ DE RIESGOS DE SST'!Q152,Q152&lt;'MAPAS DE RIESGOS INHER Y RESID'!$I$5+1),'MAPAS DE RIESGOS INHER Y RESID'!$M$5,IF(OR('MAPAS DE RIESGOS INHER Y RESID'!$I$4='MATRIZ DE RIESGOS DE SST'!Q152,Q152&lt;'MAPAS DE RIESGOS INHER Y RESID'!$J$4+1),'MAPAS DE RIESGOS INHER Y RESID'!$M$4,'MAPAS DE RIESGOS INHER Y RESID'!$M$3)))</f>
        <v>MODERADO</v>
      </c>
      <c r="S152" s="77"/>
      <c r="T152" s="77"/>
      <c r="U152" s="105" t="s">
        <v>420</v>
      </c>
      <c r="V152" s="105" t="s">
        <v>262</v>
      </c>
      <c r="W152" s="87" t="s">
        <v>179</v>
      </c>
      <c r="X152" s="89">
        <f>VLOOKUP(W152,'MAPAS DE RIESGOS INHER Y RESID'!$E$16:$F$18,2,FALSE)</f>
        <v>0.9</v>
      </c>
      <c r="Y152" s="90">
        <f t="shared" ref="Y152" si="39">Q152-(X152*Q152)</f>
        <v>4.7999999999999972</v>
      </c>
      <c r="Z152" s="87" t="str">
        <f>IF(OR('MAPAS DE RIESGOS INHER Y RESID'!$G$18='MATRIZ DE RIESGOS DE SST'!Y152,Y152&lt;'MAPAS DE RIESGOS INHER Y RESID'!$G$16+1),'MAPAS DE RIESGOS INHER Y RESID'!$M$19,IF(OR('MAPAS DE RIESGOS INHER Y RESID'!$H$17='MATRIZ DE RIESGOS DE SST'!Y152,Y152&lt;'MAPAS DE RIESGOS INHER Y RESID'!$I$18+1),'MAPAS DE RIESGOS INHER Y RESID'!$M$18,IF(OR('MAPAS DE RIESGOS INHER Y RESID'!$I$17='MATRIZ DE RIESGOS DE SST'!Y152,Y152&lt;'MAPAS DE RIESGOS INHER Y RESID'!$J$17+1),'MAPAS DE RIESGOS INHER Y RESID'!$M$17,'MAPAS DE RIESGOS INHER Y RESID'!$M$16)))</f>
        <v>BAJO</v>
      </c>
      <c r="AA152" s="77" t="str">
        <f>VLOOKUP('MATRIZ DE RIESGOS DE SST'!Z152,'TABLA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7" ht="156" x14ac:dyDescent="0.25">
      <c r="A153" s="120" t="s">
        <v>393</v>
      </c>
      <c r="B153" s="120" t="s">
        <v>423</v>
      </c>
      <c r="C153" s="120" t="s">
        <v>344</v>
      </c>
      <c r="D153" s="120"/>
      <c r="E153" s="120" t="s">
        <v>344</v>
      </c>
      <c r="F153" s="120"/>
      <c r="G153" s="120"/>
      <c r="H153" s="120"/>
      <c r="I153" s="120" t="s">
        <v>427</v>
      </c>
      <c r="J153" s="107" t="s">
        <v>67</v>
      </c>
      <c r="K153" s="79" t="s">
        <v>390</v>
      </c>
      <c r="L153" s="80" t="s">
        <v>458</v>
      </c>
      <c r="M153" s="87" t="s">
        <v>184</v>
      </c>
      <c r="N153" s="115">
        <f>VLOOKUP('MATRIZ DE RIESGOS DE SST'!M153,'MAPAS DE RIESGOS INHER Y RESID'!$E$3:$F$7,2,FALSE)</f>
        <v>2</v>
      </c>
      <c r="O153" s="87" t="s">
        <v>188</v>
      </c>
      <c r="P153" s="88">
        <f>VLOOKUP('MATRIZ DE RIESGOS DE SST'!O153,'MAPAS DE RIESGOS INHER Y RESID'!$O$3:$P$7,2,FALSE)</f>
        <v>16</v>
      </c>
      <c r="Q153" s="88">
        <f t="shared" si="38"/>
        <v>32</v>
      </c>
      <c r="R153" s="87" t="str">
        <f>IF(OR('MAPAS DE RIESGOS INHER Y RESID'!$G$7='MATRIZ DE RIESGOS DE SST'!Q153,Q153&lt;'MAPAS DE RIESGOS INHER Y RESID'!$G$3+1),'MAPAS DE RIESGOS INHER Y RESID'!$M$6,IF(OR('MAPAS DE RIESGOS INHER Y RESID'!$H$5='MATRIZ DE RIESGOS DE SST'!Q153,Q153&lt;'MAPAS DE RIESGOS INHER Y RESID'!$I$5+1),'MAPAS DE RIESGOS INHER Y RESID'!$M$5,IF(OR('MAPAS DE RIESGOS INHER Y RESID'!$I$4='MATRIZ DE RIESGOS DE SST'!Q153,Q153&lt;'MAPAS DE RIESGOS INHER Y RESID'!$J$4+1),'MAPAS DE RIESGOS INHER Y RESID'!$M$4,'MAPAS DE RIESGOS INHER Y RESID'!$M$3)))</f>
        <v>MODERADO</v>
      </c>
      <c r="S153" s="77"/>
      <c r="T153" s="77"/>
      <c r="U153" s="105" t="s">
        <v>317</v>
      </c>
      <c r="V153" s="105" t="s">
        <v>391</v>
      </c>
      <c r="W153" s="87" t="s">
        <v>179</v>
      </c>
      <c r="X153" s="89">
        <f>VLOOKUP(W153,'MAPAS DE RIESGOS INHER Y RESID'!$E$16:$F$18,2,FALSE)</f>
        <v>0.9</v>
      </c>
      <c r="Y153" s="90">
        <f>Q153-(Q153*X153)</f>
        <v>3.1999999999999993</v>
      </c>
      <c r="Z153" s="87" t="str">
        <f>IF(OR('MAPAS DE RIESGOS INHER Y RESID'!$G$18='MATRIZ DE RIESGOS DE SST'!Y153,Y153&lt;'MAPAS DE RIESGOS INHER Y RESID'!$G$16+1),'MAPAS DE RIESGOS INHER Y RESID'!$M$19,IF(OR('MAPAS DE RIESGOS INHER Y RESID'!$H$17='MATRIZ DE RIESGOS DE SST'!Y153,Y153&lt;'MAPAS DE RIESGOS INHER Y RESID'!$I$18+1),'MAPAS DE RIESGOS INHER Y RESID'!$M$18,IF(OR('MAPAS DE RIESGOS INHER Y RESID'!$I$17='MATRIZ DE RIESGOS DE SST'!Y153,Y153&lt;'MAPAS DE RIESGOS INHER Y RESID'!$J$17+1),'MAPAS DE RIESGOS INHER Y RESID'!$M$17,'MAPAS DE RIESGOS INHER Y RESID'!$M$16)))</f>
        <v>BAJO</v>
      </c>
      <c r="AA153" s="77" t="str">
        <f>VLOOKUP('MATRIZ DE RIESGOS DE SST'!Z153,'TABLA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4" spans="1:27" ht="195" x14ac:dyDescent="0.25">
      <c r="A154" s="120"/>
      <c r="B154" s="120"/>
      <c r="C154" s="120"/>
      <c r="D154" s="120"/>
      <c r="E154" s="120"/>
      <c r="F154" s="120"/>
      <c r="G154" s="120"/>
      <c r="H154" s="120"/>
      <c r="I154" s="120"/>
      <c r="J154" s="107" t="s">
        <v>19</v>
      </c>
      <c r="K154" s="79" t="s">
        <v>448</v>
      </c>
      <c r="L154" s="80" t="s">
        <v>447</v>
      </c>
      <c r="M154" s="87" t="s">
        <v>184</v>
      </c>
      <c r="N154" s="115">
        <f>VLOOKUP('MATRIZ DE RIESGOS DE SST'!M154,'MAPAS DE RIESGOS INHER Y RESID'!$E$3:$F$7,2,FALSE)</f>
        <v>2</v>
      </c>
      <c r="O154" s="87" t="s">
        <v>189</v>
      </c>
      <c r="P154" s="88">
        <f>VLOOKUP('MATRIZ DE RIESGOS DE SST'!O154,'MAPAS DE RIESGOS INHER Y RESID'!$O$3:$P$7,2,FALSE)</f>
        <v>256</v>
      </c>
      <c r="Q154" s="88">
        <f t="shared" si="38"/>
        <v>512</v>
      </c>
      <c r="R154" s="87" t="str">
        <f>IF(OR('MAPAS DE RIESGOS INHER Y RESID'!$G$7='MATRIZ DE RIESGOS DE SST'!Q154,Q154&lt;'MAPAS DE RIESGOS INHER Y RESID'!$G$3+1),'MAPAS DE RIESGOS INHER Y RESID'!$M$6,IF(OR('MAPAS DE RIESGOS INHER Y RESID'!$H$5='MATRIZ DE RIESGOS DE SST'!Q154,Q154&lt;'MAPAS DE RIESGOS INHER Y RESID'!$I$5+1),'MAPAS DE RIESGOS INHER Y RESID'!$M$5,IF(OR('MAPAS DE RIESGOS INHER Y RESID'!$I$4='MATRIZ DE RIESGOS DE SST'!Q154,Q154&lt;'MAPAS DE RIESGOS INHER Y RESID'!$J$4+1),'MAPAS DE RIESGOS INHER Y RESID'!$M$4,'MAPAS DE RIESGOS INHER Y RESID'!$M$3)))</f>
        <v>ALTO</v>
      </c>
      <c r="S154" s="77"/>
      <c r="T154" s="77"/>
      <c r="U154" s="105" t="s">
        <v>404</v>
      </c>
      <c r="V154" s="105" t="s">
        <v>449</v>
      </c>
      <c r="W154" s="87" t="s">
        <v>179</v>
      </c>
      <c r="X154" s="89">
        <f>VLOOKUP(W154,'MAPAS DE RIESGOS INHER Y RESID'!$E$16:$F$18,2,FALSE)</f>
        <v>0.9</v>
      </c>
      <c r="Y154" s="90">
        <f>Q154-(X154*Q154)</f>
        <v>51.199999999999989</v>
      </c>
      <c r="Z154" s="87" t="str">
        <f>IF(OR('MAPAS DE RIESGOS INHER Y RESID'!$G$18='MATRIZ DE RIESGOS DE SST'!Y154,Y154&lt;'MAPAS DE RIESGOS INHER Y RESID'!$G$16+1),'MAPAS DE RIESGOS INHER Y RESID'!$M$19,IF(OR('MAPAS DE RIESGOS INHER Y RESID'!$H$17='MATRIZ DE RIESGOS DE SST'!Y154,Y154&lt;'MAPAS DE RIESGOS INHER Y RESID'!$I$18+1),'MAPAS DE RIESGOS INHER Y RESID'!$M$18,IF(OR('MAPAS DE RIESGOS INHER Y RESID'!$I$17='MATRIZ DE RIESGOS DE SST'!Y154,Y154&lt;'MAPAS DE RIESGOS INHER Y RESID'!$J$17+1),'MAPAS DE RIESGOS INHER Y RESID'!$M$17,'MAPAS DE RIESGOS INHER Y RESID'!$M$16)))</f>
        <v>MODERADO</v>
      </c>
      <c r="AA154" s="77" t="str">
        <f>VLOOKUP('MATRIZ DE RIESGOS DE SST'!Z154,'TABLA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5" spans="1:27" ht="156" x14ac:dyDescent="0.25">
      <c r="A155" s="120"/>
      <c r="B155" s="120"/>
      <c r="C155" s="120"/>
      <c r="D155" s="120"/>
      <c r="E155" s="120"/>
      <c r="F155" s="120"/>
      <c r="G155" s="120"/>
      <c r="H155" s="120"/>
      <c r="I155" s="120"/>
      <c r="J155" s="107" t="s">
        <v>95</v>
      </c>
      <c r="K155" s="79" t="s">
        <v>96</v>
      </c>
      <c r="L155" s="80" t="s">
        <v>468</v>
      </c>
      <c r="M155" s="87" t="s">
        <v>184</v>
      </c>
      <c r="N155" s="115">
        <f>VLOOKUP('MATRIZ DE RIESGOS DE SST'!M155,'MAPAS DE RIESGOS INHER Y RESID'!$E$3:$F$7,2,FALSE)</f>
        <v>2</v>
      </c>
      <c r="O155" s="87" t="s">
        <v>187</v>
      </c>
      <c r="P155" s="88">
        <f>VLOOKUP('MATRIZ DE RIESGOS DE SST'!O155,'MAPAS DE RIESGOS INHER Y RESID'!$O$3:$P$7,2,FALSE)</f>
        <v>4</v>
      </c>
      <c r="Q155" s="88">
        <f t="shared" si="38"/>
        <v>8</v>
      </c>
      <c r="R155" s="87" t="str">
        <f>IF(OR('MAPAS DE RIESGOS INHER Y RESID'!$G$7='MATRIZ DE RIESGOS DE SST'!Q155,Q155&lt;'MAPAS DE RIESGOS INHER Y RESID'!$G$3+1),'MAPAS DE RIESGOS INHER Y RESID'!$M$6,IF(OR('MAPAS DE RIESGOS INHER Y RESID'!$H$5='MATRIZ DE RIESGOS DE SST'!Q155,Q155&lt;'MAPAS DE RIESGOS INHER Y RESID'!$I$5+1),'MAPAS DE RIESGOS INHER Y RESID'!$M$5,IF(OR('MAPAS DE RIESGOS INHER Y RESID'!$I$4='MATRIZ DE RIESGOS DE SST'!Q155,Q155&lt;'MAPAS DE RIESGOS INHER Y RESID'!$J$4+1),'MAPAS DE RIESGOS INHER Y RESID'!$M$4,'MAPAS DE RIESGOS INHER Y RESID'!$M$3)))</f>
        <v>BAJO</v>
      </c>
      <c r="S155" s="77"/>
      <c r="T155" s="105" t="s">
        <v>266</v>
      </c>
      <c r="U155" s="105" t="s">
        <v>267</v>
      </c>
      <c r="V155" s="105" t="s">
        <v>268</v>
      </c>
      <c r="W155" s="87" t="s">
        <v>177</v>
      </c>
      <c r="X155" s="89">
        <f>VLOOKUP(W155,'MAPAS DE RIESGOS INHER Y RESID'!$E$16:$F$18,2,FALSE)</f>
        <v>0.15</v>
      </c>
      <c r="Y155" s="90">
        <f t="shared" ref="Y155" si="40">Q155-(X155*Q155)</f>
        <v>6.8</v>
      </c>
      <c r="Z155" s="87" t="str">
        <f>IF(OR('MAPAS DE RIESGOS INHER Y RESID'!$G$18='MATRIZ DE RIESGOS DE SST'!Y155,Y155&lt;'MAPAS DE RIESGOS INHER Y RESID'!$G$16+1),'MAPAS DE RIESGOS INHER Y RESID'!$M$19,IF(OR('MAPAS DE RIESGOS INHER Y RESID'!$H$17='MATRIZ DE RIESGOS DE SST'!Y155,Y155&lt;'MAPAS DE RIESGOS INHER Y RESID'!$I$18+1),'MAPAS DE RIESGOS INHER Y RESID'!$M$18,IF(OR('MAPAS DE RIESGOS INHER Y RESID'!$I$17='MATRIZ DE RIESGOS DE SST'!Y155,Y155&lt;'MAPAS DE RIESGOS INHER Y RESID'!$J$17+1),'MAPAS DE RIESGOS INHER Y RESID'!$M$17,'MAPAS DE RIESGOS INHER Y RESID'!$M$16)))</f>
        <v>BAJO</v>
      </c>
      <c r="AA155" s="77" t="str">
        <f>VLOOKUP('MATRIZ DE RIESGOS DE SST'!Z155,'TABLA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7" ht="156" x14ac:dyDescent="0.25">
      <c r="A156" s="120"/>
      <c r="B156" s="120"/>
      <c r="C156" s="120"/>
      <c r="D156" s="120"/>
      <c r="E156" s="120"/>
      <c r="F156" s="120"/>
      <c r="G156" s="120"/>
      <c r="H156" s="120"/>
      <c r="I156" s="120"/>
      <c r="J156" s="107" t="s">
        <v>60</v>
      </c>
      <c r="K156" s="79" t="s">
        <v>417</v>
      </c>
      <c r="L156" s="80" t="s">
        <v>457</v>
      </c>
      <c r="M156" s="87" t="s">
        <v>178</v>
      </c>
      <c r="N156" s="115">
        <f>VLOOKUP('MATRIZ DE RIESGOS DE SST'!M156,'MAPAS DE RIESGOS INHER Y RESID'!$E$3:$F$7,2,FALSE)</f>
        <v>3</v>
      </c>
      <c r="O156" s="87" t="s">
        <v>188</v>
      </c>
      <c r="P156" s="88">
        <f>VLOOKUP('MATRIZ DE RIESGOS DE SST'!O156,'MAPAS DE RIESGOS INHER Y RESID'!$O$3:$P$7,2,FALSE)</f>
        <v>16</v>
      </c>
      <c r="Q156" s="88">
        <f>+N156*P156</f>
        <v>48</v>
      </c>
      <c r="R156" s="87" t="str">
        <f>IF(OR('MAPAS DE RIESGOS INHER Y RESID'!$G$7='MATRIZ DE RIESGOS DE SST'!Q156,Q156&lt;'MAPAS DE RIESGOS INHER Y RESID'!$G$3+1),'MAPAS DE RIESGOS INHER Y RESID'!$M$6,IF(OR('MAPAS DE RIESGOS INHER Y RESID'!$H$5='MATRIZ DE RIESGOS DE SST'!Q156,Q156&lt;'MAPAS DE RIESGOS INHER Y RESID'!$I$5+1),'MAPAS DE RIESGOS INHER Y RESID'!$M$5,IF(OR('MAPAS DE RIESGOS INHER Y RESID'!$I$4='MATRIZ DE RIESGOS DE SST'!Q156,Q156&lt;'MAPAS DE RIESGOS INHER Y RESID'!$J$4+1),'MAPAS DE RIESGOS INHER Y RESID'!$M$4,'MAPAS DE RIESGOS INHER Y RESID'!$M$3)))</f>
        <v>MODERADO</v>
      </c>
      <c r="S156" s="77"/>
      <c r="T156" s="77"/>
      <c r="U156" s="105" t="s">
        <v>315</v>
      </c>
      <c r="V156" s="105" t="s">
        <v>256</v>
      </c>
      <c r="W156" s="87" t="s">
        <v>179</v>
      </c>
      <c r="X156" s="89">
        <f>VLOOKUP(W156,'MAPAS DE RIESGOS INHER Y RESID'!$E$16:$F$18,2,FALSE)</f>
        <v>0.9</v>
      </c>
      <c r="Y156" s="90">
        <f>Q156-(X156*Q156)</f>
        <v>4.7999999999999972</v>
      </c>
      <c r="Z156" s="87" t="str">
        <f>IF(OR('MAPAS DE RIESGOS INHER Y RESID'!$G$18='MATRIZ DE RIESGOS DE SST'!Y156,Y156&lt;'MAPAS DE RIESGOS INHER Y RESID'!$G$16+1),'MAPAS DE RIESGOS INHER Y RESID'!$M$19,IF(OR('MAPAS DE RIESGOS INHER Y RESID'!$H$17='MATRIZ DE RIESGOS DE SST'!Y156,Y156&lt;'MAPAS DE RIESGOS INHER Y RESID'!$I$18+1),'MAPAS DE RIESGOS INHER Y RESID'!$M$18,IF(OR('MAPAS DE RIESGOS INHER Y RESID'!$I$17='MATRIZ DE RIESGOS DE SST'!Y156,Y156&lt;'MAPAS DE RIESGOS INHER Y RESID'!$J$17+1),'MAPAS DE RIESGOS INHER Y RESID'!$M$17,'MAPAS DE RIESGOS INHER Y RESID'!$M$16)))</f>
        <v>BAJO</v>
      </c>
      <c r="AA156" s="77" t="str">
        <f>VLOOKUP('MATRIZ DE RIESGOS DE SST'!Z156,'TABLA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7" spans="1:27" ht="195" x14ac:dyDescent="0.25">
      <c r="A157" s="120"/>
      <c r="B157" s="120"/>
      <c r="C157" s="120"/>
      <c r="D157" s="120"/>
      <c r="E157" s="120"/>
      <c r="F157" s="120"/>
      <c r="G157" s="120"/>
      <c r="H157" s="120"/>
      <c r="I157" s="120"/>
      <c r="J157" s="107" t="s">
        <v>84</v>
      </c>
      <c r="K157" s="79" t="s">
        <v>424</v>
      </c>
      <c r="L157" s="80" t="s">
        <v>461</v>
      </c>
      <c r="M157" s="87" t="s">
        <v>178</v>
      </c>
      <c r="N157" s="115">
        <f>VLOOKUP('MATRIZ DE RIESGOS DE SST'!M157,'MAPAS DE RIESGOS INHER Y RESID'!$E$3:$F$7,2,FALSE)</f>
        <v>3</v>
      </c>
      <c r="O157" s="87" t="s">
        <v>188</v>
      </c>
      <c r="P157" s="88">
        <f>VLOOKUP('MATRIZ DE RIESGOS DE SST'!O157,'MAPAS DE RIESGOS INHER Y RESID'!$O$3:$P$7,2,FALSE)</f>
        <v>16</v>
      </c>
      <c r="Q157" s="88">
        <f t="shared" ref="Q157:Q160" si="41">+N157*P157</f>
        <v>48</v>
      </c>
      <c r="R157" s="87" t="str">
        <f>IF(OR('MAPAS DE RIESGOS INHER Y RESID'!$G$7='MATRIZ DE RIESGOS DE SST'!Q157,Q157&lt;'MAPAS DE RIESGOS INHER Y RESID'!$G$3+1),'MAPAS DE RIESGOS INHER Y RESID'!$M$6,IF(OR('MAPAS DE RIESGOS INHER Y RESID'!$H$5='MATRIZ DE RIESGOS DE SST'!Q157,Q157&lt;'MAPAS DE RIESGOS INHER Y RESID'!$I$5+1),'MAPAS DE RIESGOS INHER Y RESID'!$M$5,IF(OR('MAPAS DE RIESGOS INHER Y RESID'!$I$4='MATRIZ DE RIESGOS DE SST'!Q157,Q157&lt;'MAPAS DE RIESGOS INHER Y RESID'!$J$4+1),'MAPAS DE RIESGOS INHER Y RESID'!$M$4,'MAPAS DE RIESGOS INHER Y RESID'!$M$3)))</f>
        <v>MODERADO</v>
      </c>
      <c r="S157" s="77"/>
      <c r="T157" s="77"/>
      <c r="U157" s="105" t="s">
        <v>315</v>
      </c>
      <c r="V157" s="105" t="s">
        <v>262</v>
      </c>
      <c r="W157" s="87" t="s">
        <v>179</v>
      </c>
      <c r="X157" s="89">
        <f>VLOOKUP(W157,'MAPAS DE RIESGOS INHER Y RESID'!$E$16:$F$18,2,FALSE)</f>
        <v>0.9</v>
      </c>
      <c r="Y157" s="90">
        <f t="shared" ref="Y157:Y160" si="42">Q157-(X157*Q157)</f>
        <v>4.7999999999999972</v>
      </c>
      <c r="Z157" s="87" t="str">
        <f>IF(OR('MAPAS DE RIESGOS INHER Y RESID'!$G$18='MATRIZ DE RIESGOS DE SST'!Y157,Y157&lt;'MAPAS DE RIESGOS INHER Y RESID'!$G$16+1),'MAPAS DE RIESGOS INHER Y RESID'!$M$19,IF(OR('MAPAS DE RIESGOS INHER Y RESID'!$H$17='MATRIZ DE RIESGOS DE SST'!Y157,Y157&lt;'MAPAS DE RIESGOS INHER Y RESID'!$I$18+1),'MAPAS DE RIESGOS INHER Y RESID'!$M$18,IF(OR('MAPAS DE RIESGOS INHER Y RESID'!$I$17='MATRIZ DE RIESGOS DE SST'!Y157,Y157&lt;'MAPAS DE RIESGOS INHER Y RESID'!$J$17+1),'MAPAS DE RIESGOS INHER Y RESID'!$M$17,'MAPAS DE RIESGOS INHER Y RESID'!$M$16)))</f>
        <v>BAJO</v>
      </c>
      <c r="AA157" s="77" t="str">
        <f>VLOOKUP('MATRIZ DE RIESGOS DE SST'!Z157,'TABLA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8" spans="1:27" ht="153" customHeight="1" x14ac:dyDescent="0.25">
      <c r="A158" s="120"/>
      <c r="B158" s="120"/>
      <c r="C158" s="120"/>
      <c r="D158" s="120"/>
      <c r="E158" s="120"/>
      <c r="F158" s="120"/>
      <c r="G158" s="120"/>
      <c r="H158" s="120"/>
      <c r="I158" s="120"/>
      <c r="J158" s="107" t="s">
        <v>77</v>
      </c>
      <c r="K158" s="106" t="s">
        <v>338</v>
      </c>
      <c r="L158" s="105" t="s">
        <v>460</v>
      </c>
      <c r="M158" s="87" t="s">
        <v>184</v>
      </c>
      <c r="N158" s="115">
        <f>VLOOKUP('MATRIZ DE RIESGOS DE SST'!M158,'MAPAS DE RIESGOS INHER Y RESID'!$E$3:$F$7,2,FALSE)</f>
        <v>2</v>
      </c>
      <c r="O158" s="87" t="s">
        <v>188</v>
      </c>
      <c r="P158" s="88">
        <f>VLOOKUP('MATRIZ DE RIESGOS DE SST'!O158,'MAPAS DE RIESGOS INHER Y RESID'!$O$3:$P$7,2,FALSE)</f>
        <v>16</v>
      </c>
      <c r="Q158" s="88">
        <f>+N158*P158</f>
        <v>32</v>
      </c>
      <c r="R158" s="87" t="str">
        <f>IF(OR('MAPAS DE RIESGOS INHER Y RESID'!$G$7='MATRIZ DE RIESGOS DE SST'!Q158,Q158&lt;'MAPAS DE RIESGOS INHER Y RESID'!$G$3+1),'MAPAS DE RIESGOS INHER Y RESID'!$M$6,IF(OR('MAPAS DE RIESGOS INHER Y RESID'!$H$5='MATRIZ DE RIESGOS DE SST'!Q158,Q158&lt;'MAPAS DE RIESGOS INHER Y RESID'!$I$5+1),'MAPAS DE RIESGOS INHER Y RESID'!$M$5,IF(OR('MAPAS DE RIESGOS INHER Y RESID'!$I$4='MATRIZ DE RIESGOS DE SST'!Q158,Q158&lt;'MAPAS DE RIESGOS INHER Y RESID'!$J$4+1),'MAPAS DE RIESGOS INHER Y RESID'!$M$4,'MAPAS DE RIESGOS INHER Y RESID'!$M$3)))</f>
        <v>MODERADO</v>
      </c>
      <c r="S158" s="77"/>
      <c r="T158" s="27" t="s">
        <v>332</v>
      </c>
      <c r="U158" s="81"/>
      <c r="V158" s="27" t="s">
        <v>333</v>
      </c>
      <c r="W158" s="87" t="s">
        <v>179</v>
      </c>
      <c r="X158" s="89">
        <f>VLOOKUP(W158,'MAPAS DE RIESGOS INHER Y RESID'!$E$16:$F$18,2,FALSE)</f>
        <v>0.9</v>
      </c>
      <c r="Y158" s="90">
        <f>Q158-(X158*Q158)</f>
        <v>3.1999999999999993</v>
      </c>
      <c r="Z158" s="87" t="str">
        <f>IF(OR('MAPAS DE RIESGOS INHER Y RESID'!$G$18='MATRIZ DE RIESGOS DE SST'!Y158,Y158&lt;'MAPAS DE RIESGOS INHER Y RESID'!$G$16+1),'MAPAS DE RIESGOS INHER Y RESID'!$M$19,IF(OR('MAPAS DE RIESGOS INHER Y RESID'!$H$17='MATRIZ DE RIESGOS DE SST'!Y158,Y158&lt;'MAPAS DE RIESGOS INHER Y RESID'!$I$18+1),'MAPAS DE RIESGOS INHER Y RESID'!$M$18,IF(OR('MAPAS DE RIESGOS INHER Y RESID'!$I$17='MATRIZ DE RIESGOS DE SST'!Y158,Y158&lt;'MAPAS DE RIESGOS INHER Y RESID'!$J$17+1),'MAPAS DE RIESGOS INHER Y RESID'!$M$17,'MAPAS DE RIESGOS INHER Y RESID'!$M$16)))</f>
        <v>BAJO</v>
      </c>
      <c r="AA158" s="77" t="str">
        <f>VLOOKUP('MATRIZ DE RIESGOS DE SST'!Z158,'TABLA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9" spans="1:27" ht="198" customHeight="1" x14ac:dyDescent="0.25">
      <c r="A159" s="120"/>
      <c r="B159" s="120"/>
      <c r="C159" s="120"/>
      <c r="D159" s="120"/>
      <c r="E159" s="120"/>
      <c r="F159" s="120"/>
      <c r="G159" s="120"/>
      <c r="H159" s="120"/>
      <c r="I159" s="120"/>
      <c r="J159" s="107" t="s">
        <v>86</v>
      </c>
      <c r="K159" s="106" t="s">
        <v>330</v>
      </c>
      <c r="L159" s="105" t="s">
        <v>464</v>
      </c>
      <c r="M159" s="87" t="s">
        <v>184</v>
      </c>
      <c r="N159" s="115">
        <f>VLOOKUP('MATRIZ DE RIESGOS DE SST'!M159,'MAPAS DE RIESGOS INHER Y RESID'!$E$3:$F$7,2,FALSE)</f>
        <v>2</v>
      </c>
      <c r="O159" s="87" t="s">
        <v>188</v>
      </c>
      <c r="P159" s="88">
        <f>VLOOKUP('MATRIZ DE RIESGOS DE SST'!O159,'MAPAS DE RIESGOS INHER Y RESID'!$O$3:$P$7,2,FALSE)</f>
        <v>16</v>
      </c>
      <c r="Q159" s="88">
        <f>N159*P159</f>
        <v>32</v>
      </c>
      <c r="R159" s="87" t="str">
        <f>IF(OR('MAPAS DE RIESGOS INHER Y RESID'!$G$7='MATRIZ DE RIESGOS DE SST'!Q159,Q159&lt;'MAPAS DE RIESGOS INHER Y RESID'!$G$3+1),'MAPAS DE RIESGOS INHER Y RESID'!$M$6,IF(OR('MAPAS DE RIESGOS INHER Y RESID'!$H$5='MATRIZ DE RIESGOS DE SST'!Q159,Q159&lt;'MAPAS DE RIESGOS INHER Y RESID'!$I$5+1),'MAPAS DE RIESGOS INHER Y RESID'!$M$5,IF(OR('MAPAS DE RIESGOS INHER Y RESID'!$I$4='MATRIZ DE RIESGOS DE SST'!Q159,Q159&lt;'MAPAS DE RIESGOS INHER Y RESID'!$J$4+1),'MAPAS DE RIESGOS INHER Y RESID'!$M$4,'MAPAS DE RIESGOS INHER Y RESID'!$M$3)))</f>
        <v>MODERADO</v>
      </c>
      <c r="S159" s="27" t="s">
        <v>311</v>
      </c>
      <c r="T159" s="27" t="s">
        <v>312</v>
      </c>
      <c r="U159" s="81"/>
      <c r="V159" s="27" t="s">
        <v>331</v>
      </c>
      <c r="W159" s="87" t="s">
        <v>179</v>
      </c>
      <c r="X159" s="89">
        <f>VLOOKUP(W159,'MAPAS DE RIESGOS INHER Y RESID'!$E$16:$F$18,2,FALSE)</f>
        <v>0.9</v>
      </c>
      <c r="Y159" s="90">
        <f>Q159-(X159*Q159)</f>
        <v>3.1999999999999993</v>
      </c>
      <c r="Z159" s="87" t="str">
        <f>IF(OR('MAPAS DE RIESGOS INHER Y RESID'!$G$18='MATRIZ DE RIESGOS DE SST'!Y159,Y159&lt;'MAPAS DE RIESGOS INHER Y RESID'!$G$16+1),'MAPAS DE RIESGOS INHER Y RESID'!$M$19,IF(OR('MAPAS DE RIESGOS INHER Y RESID'!$H$17='MATRIZ DE RIESGOS DE SST'!Y159,Y159&lt;'MAPAS DE RIESGOS INHER Y RESID'!$I$18+1),'MAPAS DE RIESGOS INHER Y RESID'!$M$18,IF(OR('MAPAS DE RIESGOS INHER Y RESID'!$I$17='MATRIZ DE RIESGOS DE SST'!Y159,Y159&lt;'MAPAS DE RIESGOS INHER Y RESID'!$J$17+1),'MAPAS DE RIESGOS INHER Y RESID'!$M$17,'MAPAS DE RIESGOS INHER Y RESID'!$M$16)))</f>
        <v>BAJO</v>
      </c>
      <c r="AA159" s="77" t="str">
        <f>VLOOKUP('MATRIZ DE RIESGOS DE SST'!Z159,'TABLA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0" spans="1:27" ht="258.75" customHeight="1" x14ac:dyDescent="0.25">
      <c r="A160" s="120"/>
      <c r="B160" s="120"/>
      <c r="C160" s="120"/>
      <c r="D160" s="120"/>
      <c r="E160" s="120"/>
      <c r="F160" s="120"/>
      <c r="G160" s="120"/>
      <c r="H160" s="120"/>
      <c r="I160" s="120"/>
      <c r="J160" s="107" t="s">
        <v>82</v>
      </c>
      <c r="K160" s="79" t="s">
        <v>425</v>
      </c>
      <c r="L160" s="80" t="s">
        <v>461</v>
      </c>
      <c r="M160" s="87" t="s">
        <v>178</v>
      </c>
      <c r="N160" s="115">
        <f>VLOOKUP('MATRIZ DE RIESGOS DE SST'!M160,'MAPAS DE RIESGOS INHER Y RESID'!$E$3:$F$7,2,FALSE)</f>
        <v>3</v>
      </c>
      <c r="O160" s="87" t="s">
        <v>188</v>
      </c>
      <c r="P160" s="88">
        <f>VLOOKUP('MATRIZ DE RIESGOS DE SST'!O160,'MAPAS DE RIESGOS INHER Y RESID'!$O$3:$P$7,2,FALSE)</f>
        <v>16</v>
      </c>
      <c r="Q160" s="88">
        <f t="shared" si="41"/>
        <v>48</v>
      </c>
      <c r="R160" s="87" t="str">
        <f>IF(OR('MAPAS DE RIESGOS INHER Y RESID'!$G$7='MATRIZ DE RIESGOS DE SST'!Q160,Q160&lt;'MAPAS DE RIESGOS INHER Y RESID'!$G$3+1),'MAPAS DE RIESGOS INHER Y RESID'!$M$6,IF(OR('MAPAS DE RIESGOS INHER Y RESID'!$H$5='MATRIZ DE RIESGOS DE SST'!Q160,Q160&lt;'MAPAS DE RIESGOS INHER Y RESID'!$I$5+1),'MAPAS DE RIESGOS INHER Y RESID'!$M$5,IF(OR('MAPAS DE RIESGOS INHER Y RESID'!$I$4='MATRIZ DE RIESGOS DE SST'!Q160,Q160&lt;'MAPAS DE RIESGOS INHER Y RESID'!$J$4+1),'MAPAS DE RIESGOS INHER Y RESID'!$M$4,'MAPAS DE RIESGOS INHER Y RESID'!$M$3)))</f>
        <v>MODERADO</v>
      </c>
      <c r="S160" s="77"/>
      <c r="T160" s="77"/>
      <c r="U160" s="105" t="s">
        <v>426</v>
      </c>
      <c r="V160" s="105" t="s">
        <v>262</v>
      </c>
      <c r="W160" s="87" t="s">
        <v>179</v>
      </c>
      <c r="X160" s="89">
        <f>VLOOKUP(W160,'MAPAS DE RIESGOS INHER Y RESID'!$E$16:$F$18,2,FALSE)</f>
        <v>0.9</v>
      </c>
      <c r="Y160" s="90">
        <f t="shared" si="42"/>
        <v>4.7999999999999972</v>
      </c>
      <c r="Z160" s="87" t="str">
        <f>IF(OR('MAPAS DE RIESGOS INHER Y RESID'!$G$18='MATRIZ DE RIESGOS DE SST'!Y160,Y160&lt;'MAPAS DE RIESGOS INHER Y RESID'!$G$16+1),'MAPAS DE RIESGOS INHER Y RESID'!$M$19,IF(OR('MAPAS DE RIESGOS INHER Y RESID'!$H$17='MATRIZ DE RIESGOS DE SST'!Y160,Y160&lt;'MAPAS DE RIESGOS INHER Y RESID'!$I$18+1),'MAPAS DE RIESGOS INHER Y RESID'!$M$18,IF(OR('MAPAS DE RIESGOS INHER Y RESID'!$I$17='MATRIZ DE RIESGOS DE SST'!Y160,Y160&lt;'MAPAS DE RIESGOS INHER Y RESID'!$J$17+1),'MAPAS DE RIESGOS INHER Y RESID'!$M$17,'MAPAS DE RIESGOS INHER Y RESID'!$M$16)))</f>
        <v>BAJO</v>
      </c>
      <c r="AA160" s="77" t="str">
        <f>VLOOKUP('MATRIZ DE RIESGOS DE SST'!Z160,'TABLA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AB160"/>
  <mergeCells count="226">
    <mergeCell ref="B36:B39"/>
    <mergeCell ref="A29:A35"/>
    <mergeCell ref="B1:Z1"/>
    <mergeCell ref="B3:AA3"/>
    <mergeCell ref="B2:AA2"/>
    <mergeCell ref="B27:B35"/>
    <mergeCell ref="B140:B145"/>
    <mergeCell ref="C140:C145"/>
    <mergeCell ref="D140:D145"/>
    <mergeCell ref="E140:E145"/>
    <mergeCell ref="F140:F145"/>
    <mergeCell ref="G140:G145"/>
    <mergeCell ref="H140:H145"/>
    <mergeCell ref="I140:I145"/>
    <mergeCell ref="B146:B152"/>
    <mergeCell ref="C146:C152"/>
    <mergeCell ref="D146:D152"/>
    <mergeCell ref="E146:E152"/>
    <mergeCell ref="F146:F152"/>
    <mergeCell ref="G146:G152"/>
    <mergeCell ref="H146:H152"/>
    <mergeCell ref="I146:I152"/>
    <mergeCell ref="E125:E130"/>
    <mergeCell ref="F125:F130"/>
    <mergeCell ref="G125:G130"/>
    <mergeCell ref="H125:H130"/>
    <mergeCell ref="I125:I130"/>
    <mergeCell ref="B131:B139"/>
    <mergeCell ref="C131:C139"/>
    <mergeCell ref="D131:D139"/>
    <mergeCell ref="E131:E139"/>
    <mergeCell ref="F131:F139"/>
    <mergeCell ref="G131:G139"/>
    <mergeCell ref="H131:H139"/>
    <mergeCell ref="I131:I139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B100:B106"/>
    <mergeCell ref="C100:C106"/>
    <mergeCell ref="D100:D106"/>
    <mergeCell ref="E100:E106"/>
    <mergeCell ref="F100:F106"/>
    <mergeCell ref="G100:G106"/>
    <mergeCell ref="H100:H106"/>
    <mergeCell ref="I100:I106"/>
    <mergeCell ref="B107:B112"/>
    <mergeCell ref="C107:C112"/>
    <mergeCell ref="D107:D112"/>
    <mergeCell ref="E107:E112"/>
    <mergeCell ref="F107:F112"/>
    <mergeCell ref="G107:G112"/>
    <mergeCell ref="H107:H112"/>
    <mergeCell ref="I107:I112"/>
    <mergeCell ref="B88:B93"/>
    <mergeCell ref="C88:C93"/>
    <mergeCell ref="D88:D93"/>
    <mergeCell ref="E88:E93"/>
    <mergeCell ref="F88:F93"/>
    <mergeCell ref="G88:G93"/>
    <mergeCell ref="H88:H93"/>
    <mergeCell ref="I88:I93"/>
    <mergeCell ref="B94:B99"/>
    <mergeCell ref="C94:C99"/>
    <mergeCell ref="D94:D99"/>
    <mergeCell ref="E94:E99"/>
    <mergeCell ref="F94:F99"/>
    <mergeCell ref="G94:G99"/>
    <mergeCell ref="H94:H99"/>
    <mergeCell ref="I94:I99"/>
    <mergeCell ref="D6:D12"/>
    <mergeCell ref="F6:F12"/>
    <mergeCell ref="G27:G35"/>
    <mergeCell ref="G47:G52"/>
    <mergeCell ref="H47:H52"/>
    <mergeCell ref="I47:I52"/>
    <mergeCell ref="B53:B67"/>
    <mergeCell ref="C53:C67"/>
    <mergeCell ref="D53:D67"/>
    <mergeCell ref="E53:E67"/>
    <mergeCell ref="F53:F67"/>
    <mergeCell ref="G53:G67"/>
    <mergeCell ref="H53:H67"/>
    <mergeCell ref="I53:I67"/>
    <mergeCell ref="B47:B52"/>
    <mergeCell ref="C47:C52"/>
    <mergeCell ref="D47:D52"/>
    <mergeCell ref="E47:E52"/>
    <mergeCell ref="F47:F52"/>
    <mergeCell ref="G36:G39"/>
    <mergeCell ref="H36:H39"/>
    <mergeCell ref="I36:I39"/>
    <mergeCell ref="B40:B46"/>
    <mergeCell ref="C40:C46"/>
    <mergeCell ref="B4:B5"/>
    <mergeCell ref="C4:D4"/>
    <mergeCell ref="E4:H4"/>
    <mergeCell ref="I4:I5"/>
    <mergeCell ref="J4:J5"/>
    <mergeCell ref="Y4:Y5"/>
    <mergeCell ref="I6:I12"/>
    <mergeCell ref="G6:G12"/>
    <mergeCell ref="K4:K5"/>
    <mergeCell ref="L4:L5"/>
    <mergeCell ref="R4:R5"/>
    <mergeCell ref="S4:V4"/>
    <mergeCell ref="W4:W5"/>
    <mergeCell ref="Z4:Z5"/>
    <mergeCell ref="M4:P4"/>
    <mergeCell ref="AA4:AA5"/>
    <mergeCell ref="H6:H12"/>
    <mergeCell ref="B6:B12"/>
    <mergeCell ref="C6:C12"/>
    <mergeCell ref="E6:E12"/>
    <mergeCell ref="G13:G19"/>
    <mergeCell ref="H13:H19"/>
    <mergeCell ref="I13:I19"/>
    <mergeCell ref="B20:B26"/>
    <mergeCell ref="C20:C26"/>
    <mergeCell ref="D20:D26"/>
    <mergeCell ref="E20:E26"/>
    <mergeCell ref="F20:F26"/>
    <mergeCell ref="G20:G26"/>
    <mergeCell ref="H20:H26"/>
    <mergeCell ref="I20:I26"/>
    <mergeCell ref="B13:B19"/>
    <mergeCell ref="C13:C19"/>
    <mergeCell ref="D13:D19"/>
    <mergeCell ref="E13:E19"/>
    <mergeCell ref="F13:F19"/>
    <mergeCell ref="F68:F72"/>
    <mergeCell ref="H27:H35"/>
    <mergeCell ref="I27:I35"/>
    <mergeCell ref="C27:C35"/>
    <mergeCell ref="D27:D35"/>
    <mergeCell ref="E27:E35"/>
    <mergeCell ref="F27:F35"/>
    <mergeCell ref="D40:D46"/>
    <mergeCell ref="E40:E46"/>
    <mergeCell ref="F40:F46"/>
    <mergeCell ref="G40:G46"/>
    <mergeCell ref="H40:H46"/>
    <mergeCell ref="I40:I46"/>
    <mergeCell ref="C36:C39"/>
    <mergeCell ref="D36:D39"/>
    <mergeCell ref="E36:E39"/>
    <mergeCell ref="F36:F39"/>
    <mergeCell ref="A4:A5"/>
    <mergeCell ref="G82:G87"/>
    <mergeCell ref="H82:H87"/>
    <mergeCell ref="I82:I87"/>
    <mergeCell ref="B82:B87"/>
    <mergeCell ref="C82:C87"/>
    <mergeCell ref="D82:D87"/>
    <mergeCell ref="E82:E87"/>
    <mergeCell ref="F82:F87"/>
    <mergeCell ref="G68:G72"/>
    <mergeCell ref="H68:H72"/>
    <mergeCell ref="I68:I72"/>
    <mergeCell ref="B73:B81"/>
    <mergeCell ref="C73:C81"/>
    <mergeCell ref="D73:D81"/>
    <mergeCell ref="E73:E81"/>
    <mergeCell ref="F73:F81"/>
    <mergeCell ref="G73:G81"/>
    <mergeCell ref="H73:H81"/>
    <mergeCell ref="I73:I81"/>
    <mergeCell ref="B68:B72"/>
    <mergeCell ref="C68:C72"/>
    <mergeCell ref="D68:D72"/>
    <mergeCell ref="E68:E72"/>
    <mergeCell ref="A6:A12"/>
    <mergeCell ref="A153:A160"/>
    <mergeCell ref="A107:A112"/>
    <mergeCell ref="A88:A93"/>
    <mergeCell ref="A82:A87"/>
    <mergeCell ref="A73:A81"/>
    <mergeCell ref="A68:A72"/>
    <mergeCell ref="A94:A99"/>
    <mergeCell ref="A100:A106"/>
    <mergeCell ref="A113:A115"/>
    <mergeCell ref="A116:A118"/>
    <mergeCell ref="A53:A67"/>
    <mergeCell ref="A36:A39"/>
    <mergeCell ref="A40:A46"/>
    <mergeCell ref="A47:A52"/>
    <mergeCell ref="A13:A19"/>
    <mergeCell ref="A20:A26"/>
    <mergeCell ref="A27:A28"/>
    <mergeCell ref="B153:B160"/>
    <mergeCell ref="C153:C160"/>
    <mergeCell ref="D153:D160"/>
    <mergeCell ref="E153:E160"/>
    <mergeCell ref="F153:F160"/>
    <mergeCell ref="G153:G160"/>
    <mergeCell ref="H153:H160"/>
    <mergeCell ref="I153:I160"/>
    <mergeCell ref="A119:A124"/>
    <mergeCell ref="A125:A130"/>
    <mergeCell ref="A131:A139"/>
    <mergeCell ref="A140:A145"/>
    <mergeCell ref="A146:A152"/>
    <mergeCell ref="B119:B124"/>
    <mergeCell ref="C119:C124"/>
    <mergeCell ref="D119:D124"/>
    <mergeCell ref="E119:E124"/>
    <mergeCell ref="F119:F124"/>
    <mergeCell ref="G119:G124"/>
    <mergeCell ref="H119:H124"/>
    <mergeCell ref="I119:I124"/>
    <mergeCell ref="B125:B130"/>
    <mergeCell ref="C125:C130"/>
    <mergeCell ref="D125:D130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ignoredErrors>
    <ignoredError sqref="N37 P37:V37 X37:Z37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68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9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70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71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72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M6:M8 M56 M62 M10:M13 M20 M27 M73 M81:M84 M88</xm:sqref>
        </x14:conditionalFormatting>
        <x14:conditionalFormatting xmlns:xm="http://schemas.microsoft.com/office/excel/2006/main">
          <x14:cfRule type="cellIs" priority="3563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4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5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6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7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O6:O8 O10:O12 O81:O85 O21 O29 O57 O125 O136 O144 O147 O154</xm:sqref>
        </x14:conditionalFormatting>
        <x14:conditionalFormatting xmlns:xm="http://schemas.microsoft.com/office/excel/2006/main">
          <x14:cfRule type="cellIs" priority="3669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0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5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76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R6:R7 R10 R81:R85 Z81:Z85 W81:W85 R12 Z87 R87</xm:sqref>
        </x14:conditionalFormatting>
        <x14:conditionalFormatting xmlns:xm="http://schemas.microsoft.com/office/excel/2006/main">
          <x14:cfRule type="cellIs" priority="3555" operator="equal" id="{D8B98311-FC30-4386-92E6-06A92CFAC10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6" operator="equal" id="{6D82FAF8-587A-4F75-8711-E94FACFCEB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7" operator="equal" id="{EC3463DA-B4DC-4253-8E25-B2759D0BC4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8" operator="equal" id="{B09DDA04-47BA-4E9E-A181-71A5EE2133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W6:W7 W9:W10 W12</xm:sqref>
        </x14:conditionalFormatting>
        <x14:conditionalFormatting xmlns:xm="http://schemas.microsoft.com/office/excel/2006/main">
          <x14:cfRule type="cellIs" priority="3605" operator="equal" id="{500CC5AC-AA4F-46E7-BFD6-E0286CB5C3D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6" operator="equal" id="{30090082-057C-47E4-BB07-434B4057A9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7" operator="equal" id="{0B16D8F1-2204-41E4-80CA-93F6D6DF0C8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8" operator="equal" id="{C8FDC932-1496-44DC-A5BE-A23BEADB01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Z6:Z7 Z9:Z10 Z12</xm:sqref>
        </x14:conditionalFormatting>
        <x14:conditionalFormatting xmlns:xm="http://schemas.microsoft.com/office/excel/2006/main">
          <x14:cfRule type="cellIs" priority="3542" operator="equal" id="{DCA6C240-75E4-4938-896F-A30A22080D8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3" operator="equal" id="{E82D21AA-A75F-4755-A891-F8B821D566D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4" operator="equal" id="{60DBB875-BD04-4B3E-AB2D-FBB3530F52C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5" operator="equal" id="{51112041-88B1-4874-8147-04B78023421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6" operator="equal" id="{4973CC5B-CC3C-49CA-9091-7FC61F39C90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M14:M15 M17 M19 M26 M30 M34 M37 M42 M54 M65 M78 M87 M93 M96 M102 M109 M115 M118 M121</xm:sqref>
        </x14:conditionalFormatting>
        <x14:conditionalFormatting xmlns:xm="http://schemas.microsoft.com/office/excel/2006/main">
          <x14:cfRule type="cellIs" priority="3537" operator="equal" id="{6FEFC2FA-E47A-49DB-BCA5-B7CB6E85CDB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8" operator="equal" id="{B9AC268F-DA31-4F7F-9E09-9B63B183A3E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9" operator="equal" id="{5918036F-DA56-4243-962A-2A275480A1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0" operator="equal" id="{CB66748D-3FDA-4462-9374-0527BDCE91E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1" operator="equal" id="{F91F5989-3D3E-444E-9F93-D2B3C9CB949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O14:O15 O17 O19 O26 O30 O34 O37 O42 O54 O65 O78 O87 O93 O96 O102 O109 O115 O118 O121</xm:sqref>
        </x14:conditionalFormatting>
        <x14:conditionalFormatting xmlns:xm="http://schemas.microsoft.com/office/excel/2006/main">
          <x14:cfRule type="cellIs" priority="3551" operator="equal" id="{FBCDC9B7-C70F-41F3-B473-3450B121A51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2" operator="equal" id="{E7370406-59B4-4BC1-80A2-F72B60223FA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3" operator="equal" id="{E68BCFB0-A117-4E18-AED5-B9DC92CF44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4" operator="equal" id="{694D4CFE-7B9F-4E81-B30A-A4FE901048A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R14:R15 R17 R19</xm:sqref>
        </x14:conditionalFormatting>
        <x14:conditionalFormatting xmlns:xm="http://schemas.microsoft.com/office/excel/2006/main">
          <x14:cfRule type="cellIs" priority="3533" operator="equal" id="{12D1CCF8-15C6-4CC2-AC3A-6F5311F209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4" operator="equal" id="{E10E4851-A5BC-4DB8-BC35-C69C002B90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5" operator="equal" id="{92443D16-3A45-440D-AADE-7B4027C451E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6" operator="equal" id="{C130B723-4E1E-467A-B580-E0C5617396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W14:W15 W17 W19 W26 W30 W34 W37 W42 W54 W65 W78 W87 W93 W96 W102 W109 W115 W118 W121</xm:sqref>
        </x14:conditionalFormatting>
        <x14:conditionalFormatting xmlns:xm="http://schemas.microsoft.com/office/excel/2006/main">
          <x14:cfRule type="cellIs" priority="3547" operator="equal" id="{BCDC4D66-C6BC-4DDF-8B18-3BCBF76E159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8" operator="equal" id="{C49AEFD7-B198-49F4-92C4-2ED3E46526E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9" operator="equal" id="{4053B2E9-F65D-48FB-9F77-11C4DC9D02B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50" operator="equal" id="{ED4AF297-F5DD-4CA1-977E-CCC92AE196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Z14:Z15 Z17 Z19</xm:sqref>
        </x14:conditionalFormatting>
        <x14:conditionalFormatting xmlns:xm="http://schemas.microsoft.com/office/excel/2006/main">
          <x14:cfRule type="cellIs" priority="3498" operator="equal" id="{D1E13A26-3AEF-492D-98DA-2C2EF37E1CF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9" operator="equal" id="{E2EE310A-4340-4777-9F5D-2CC7C9045CB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0" operator="equal" id="{203CB5CA-4231-485E-B4A4-65DBAF12A2B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1" operator="equal" id="{FCC620FD-C6EF-4A89-B7D2-3E89F163A4B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2" operator="equal" id="{16CD40A3-4F95-496B-9974-B528E9E293A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cellIs" priority="3493" operator="equal" id="{A0F18C1B-85C7-401A-A6FA-A521B53856C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4" operator="equal" id="{FC4B1B7D-951B-49C1-B597-E6BB3F6C063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5" operator="equal" id="{B64883CB-F61C-4444-A7FD-F21324961BE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6" operator="equal" id="{265779C0-4069-4242-A0EC-E0BB7FAC7A9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7" operator="equal" id="{A26EAB7B-912D-4E25-8428-8067154A886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cellIs" priority="3507" operator="equal" id="{A3071CA1-475B-48D3-A640-DAB23D84F7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8" operator="equal" id="{171F53CE-68F1-4E09-AF10-A95FFF451E0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9" operator="equal" id="{7F6BE03E-070E-47E5-A173-AA2723B3060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10" operator="equal" id="{5C103E2E-2E36-4004-AEF4-B77EA9077F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cellIs" priority="3489" operator="equal" id="{819DE2F2-0CB9-4054-9572-DF316C47F3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0" operator="equal" id="{3217177D-7DB1-4009-8409-02F2B802A4E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1" operator="equal" id="{837533AE-2FB8-4B8C-B840-83BD5AB9BBA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2" operator="equal" id="{2D54B0EA-AC16-4E54-ACD2-5BF32ECBF67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cellIs" priority="3503" operator="equal" id="{CC9FF112-7E53-46AE-B693-7FAE1DFD20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4" operator="equal" id="{B42C5F44-9213-46A7-B757-ECBCA1AA6A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5" operator="equal" id="{33CF73BB-D15D-44AF-ACF1-FAB64101D72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6" operator="equal" id="{28B82751-9F15-44D6-972F-754FD10787A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cellIs" priority="3480" operator="equal" id="{CEB56F0A-6532-432B-B89C-0DA2B65983F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1" operator="equal" id="{68A5866A-D6C1-41A5-92EE-BACD54690F0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2" operator="equal" id="{5DBF97AF-5A51-4967-80EB-8F43152721F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3" operator="equal" id="{9AF18157-932A-465C-9FD1-8D0658AA539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4" operator="equal" id="{76CD88DB-A5CE-48AE-A979-196BD1CF573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cellIs" priority="3475" operator="equal" id="{77B0EE5F-DA8B-41A6-8588-81309D63994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6" operator="equal" id="{F35BD937-667A-4918-AD3F-B3001B9B094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7" operator="equal" id="{503BFD23-C31A-401A-9E65-4F98439586F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8" operator="equal" id="{11AC7354-EDD6-4F9B-864B-67B3509B1E1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9" operator="equal" id="{56C4C191-95AE-40BF-843B-424E989FA7D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cellIs" priority="3485" operator="equal" id="{4FF22A9F-CE2C-48B4-B70E-1D8F1845E9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6" operator="equal" id="{194F1D31-2EA4-4A81-8CD5-57C05777420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7" operator="equal" id="{04CBFE82-46D8-4125-BF4B-028F4A73833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8" operator="equal" id="{AF1C4E9A-2377-40F5-9176-D879F4FD9B4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cellIs" priority="3462" operator="equal" id="{0E12FD39-6C57-4222-8126-184677096A8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3" operator="equal" id="{181343D1-8FB0-4FDF-ADBC-C71FC22DFAF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4" operator="equal" id="{85C40AEB-BA0C-4694-A369-8A1CD185387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5" operator="equal" id="{6F312B36-C04B-4899-9C71-9ACB6870041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6" operator="equal" id="{B72E4B38-E4CF-4A7E-9DCD-DE8E76406F9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cellIs" priority="3457" operator="equal" id="{50A7D4A4-2DD3-49AB-9E9A-5532273EC59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8" operator="equal" id="{EEEA3EE8-7A3D-453D-AA9A-D3F4ECA8C65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9" operator="equal" id="{7BB54A51-8436-4552-9A1B-4EBE91A17D5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0" operator="equal" id="{E9F1DFDE-3EDB-465A-998F-49C1C0A2939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1" operator="equal" id="{86D7A81E-2A3C-43EE-895B-653436CA9CE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O36</xm:sqref>
        </x14:conditionalFormatting>
        <x14:conditionalFormatting xmlns:xm="http://schemas.microsoft.com/office/excel/2006/main">
          <x14:cfRule type="cellIs" priority="3471" operator="equal" id="{BE6767AE-E2D5-452B-B769-0B1C7536761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2" operator="equal" id="{533ED22F-A77E-4069-AAED-222ACEF0A03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3" operator="equal" id="{2EC3ABE5-BCF2-4415-9657-6AB7E2FE5AB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4" operator="equal" id="{0B2C8AFB-D999-4AF1-A874-5A1F53A6DB8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R36</xm:sqref>
        </x14:conditionalFormatting>
        <x14:conditionalFormatting xmlns:xm="http://schemas.microsoft.com/office/excel/2006/main">
          <x14:cfRule type="cellIs" priority="3453" operator="equal" id="{22933C26-ECED-46B5-8F02-9F8439F8145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4" operator="equal" id="{0934E7B1-BC6C-4D25-952E-8DC6A25CD51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5" operator="equal" id="{C5A9DC53-8794-4BC3-B276-F018D89DA94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56" operator="equal" id="{A181C48C-2BCD-4C91-8B7D-7811B78F75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W36</xm:sqref>
        </x14:conditionalFormatting>
        <x14:conditionalFormatting xmlns:xm="http://schemas.microsoft.com/office/excel/2006/main">
          <x14:cfRule type="cellIs" priority="3467" operator="equal" id="{746644BD-F63B-48C4-987C-7BBC49D602C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8" operator="equal" id="{457063DA-5086-43D8-925C-B87F927B474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69" operator="equal" id="{E20840F5-1042-4DF2-8ABB-9A86EC6585A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0" operator="equal" id="{852E6E6A-A4DD-45F2-AC97-306D36CE8F9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Z36</xm:sqref>
        </x14:conditionalFormatting>
        <x14:conditionalFormatting xmlns:xm="http://schemas.microsoft.com/office/excel/2006/main">
          <x14:cfRule type="cellIs" priority="3418" operator="equal" id="{F82461FA-6416-400C-BF32-57F02FDA8C0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9" operator="equal" id="{A18B1FD1-44BC-4138-9A2F-FCF392A123A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0" operator="equal" id="{78B22615-DAC2-46AE-8C82-82E57F31297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1" operator="equal" id="{93CFB0E0-9EA3-41AA-8F83-E8A0D5A09E8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2" operator="equal" id="{F90D5E4C-D8E0-4936-8DB6-15246F6E489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M33 M35</xm:sqref>
        </x14:conditionalFormatting>
        <x14:conditionalFormatting xmlns:xm="http://schemas.microsoft.com/office/excel/2006/main">
          <x14:cfRule type="cellIs" priority="3413" operator="equal" id="{32D4CC1B-B339-4138-81E7-1E160A9112F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4" operator="equal" id="{9B2044F0-2204-48D7-BD7A-C768192A404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5" operator="equal" id="{4AD5087B-06BF-4EFD-8435-67D65DE2653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6" operator="equal" id="{4324F391-3BE4-498F-8EB9-91A4F4FB59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7" operator="equal" id="{808C2E4E-6D3C-4C46-AC18-0D3093DD7F0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O33 O35</xm:sqref>
        </x14:conditionalFormatting>
        <x14:conditionalFormatting xmlns:xm="http://schemas.microsoft.com/office/excel/2006/main">
          <x14:cfRule type="cellIs" priority="3427" operator="equal" id="{19DAD961-3EC8-4998-907B-2C18394CD5A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8" operator="equal" id="{130DCD6C-F1CE-468E-9663-75CF36AB9A8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9" operator="equal" id="{A750D4DE-8ECE-40FD-BFFF-20DF944374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30" operator="equal" id="{EBABD648-97BF-48E6-86F0-E51D4B3EEA1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R33 R35</xm:sqref>
        </x14:conditionalFormatting>
        <x14:conditionalFormatting xmlns:xm="http://schemas.microsoft.com/office/excel/2006/main">
          <x14:cfRule type="cellIs" priority="3409" operator="equal" id="{457CB59C-8F79-4549-A53B-A9D00E7F80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0" operator="equal" id="{83C95D08-BDED-4A0E-864E-56102F40CE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1" operator="equal" id="{438EB16B-F2CE-466E-947C-6E2F2355D11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12" operator="equal" id="{014C5609-69F6-4F42-A7F8-58E54324A1B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W33 W35</xm:sqref>
        </x14:conditionalFormatting>
        <x14:conditionalFormatting xmlns:xm="http://schemas.microsoft.com/office/excel/2006/main">
          <x14:cfRule type="cellIs" priority="3423" operator="equal" id="{38CDA244-D6F4-4455-979F-608A2958F2A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4" operator="equal" id="{AD1EB7E3-BDA7-4290-8818-99A4C1AB415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5" operator="equal" id="{42AD0BB3-B4D4-4BE4-B845-942C3A657F9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26" operator="equal" id="{03F173DE-A3C4-4883-A3D9-C823AD67EC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Z33 Z35</xm:sqref>
        </x14:conditionalFormatting>
        <x14:conditionalFormatting xmlns:xm="http://schemas.microsoft.com/office/excel/2006/main">
          <x14:cfRule type="cellIs" priority="3286" operator="equal" id="{4348498A-5B3B-4DBE-BB55-4319F29CD81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7" operator="equal" id="{4801A81E-66B9-4CF4-94FD-817525192AC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8" operator="equal" id="{68F20182-18ED-4F7F-A719-8B3D78C4F81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9" operator="equal" id="{424CA5FA-0D89-492B-94F1-294CAE64585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0" operator="equal" id="{D939360D-4263-4AAA-BB89-566936030F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M60:M61</xm:sqref>
        </x14:conditionalFormatting>
        <x14:conditionalFormatting xmlns:xm="http://schemas.microsoft.com/office/excel/2006/main">
          <x14:cfRule type="cellIs" priority="3281" operator="equal" id="{EAF5AFCE-3067-49E3-9704-1695EC541D2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2" operator="equal" id="{B5A94941-3EBE-4215-98F7-B9CE2D8ECEA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3" operator="equal" id="{B46785C7-DD57-454F-AEC4-DD4298120B0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4" operator="equal" id="{3733A9D8-2E37-457A-8028-BA662887328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5" operator="equal" id="{8EC3C805-8D1F-498D-9613-8F1B919074D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O60:O61</xm:sqref>
        </x14:conditionalFormatting>
        <x14:conditionalFormatting xmlns:xm="http://schemas.microsoft.com/office/excel/2006/main">
          <x14:cfRule type="cellIs" priority="3295" operator="equal" id="{7C6C8AEB-7F8F-4A91-A3F7-79923BB7A7D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6" operator="equal" id="{00D59F40-36FE-49AC-AC97-E4C37B86A47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7" operator="equal" id="{291EDE2C-B52C-4D58-AB62-ACDA45D7532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8" operator="equal" id="{E3751B21-95BB-4C36-B4B0-50A789A6B2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R60:R61</xm:sqref>
        </x14:conditionalFormatting>
        <x14:conditionalFormatting xmlns:xm="http://schemas.microsoft.com/office/excel/2006/main">
          <x14:cfRule type="cellIs" priority="3277" operator="equal" id="{98A2C6F2-8124-471C-9CE8-BDDD3F5C764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8" operator="equal" id="{9564D530-007A-4F7C-AE7C-5BE8C9BF2F1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9" operator="equal" id="{B596BE60-54B4-4CB9-A667-DECE277DF9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0" operator="equal" id="{88816A8B-2AAB-421C-9185-A0158A77123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W60:W61</xm:sqref>
        </x14:conditionalFormatting>
        <x14:conditionalFormatting xmlns:xm="http://schemas.microsoft.com/office/excel/2006/main">
          <x14:cfRule type="cellIs" priority="3291" operator="equal" id="{1777E39A-F10D-4FE4-A135-C20C0C1AB9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2" operator="equal" id="{47E07E80-4233-4148-8493-643ED569A9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3" operator="equal" id="{53D18564-4C56-449F-B721-37C9494A5B8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94" operator="equal" id="{B0775114-EDCF-4014-82EC-2018067392D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Z60:Z61</xm:sqref>
        </x14:conditionalFormatting>
        <x14:conditionalFormatting xmlns:xm="http://schemas.microsoft.com/office/excel/2006/main">
          <x14:cfRule type="cellIs" priority="3352" operator="equal" id="{03AAA9D6-7175-433E-8596-9E256B8F109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3" operator="equal" id="{48DAD88A-0005-46B5-986D-DD955B17F66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4" operator="equal" id="{D6E58EB7-A0AE-4648-8832-80DA323BD9A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5" operator="equal" id="{4D4A51A1-C3DE-451B-BEFF-C7362526194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6" operator="equal" id="{A5B85018-BBBE-4546-878B-1364C5F756E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M49 M52</xm:sqref>
        </x14:conditionalFormatting>
        <x14:conditionalFormatting xmlns:xm="http://schemas.microsoft.com/office/excel/2006/main">
          <x14:cfRule type="cellIs" priority="3347" operator="equal" id="{DAAA08D9-C139-4EF7-AB12-8B4E60404D1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8" operator="equal" id="{4708B4D2-6621-4B3E-9CD8-6B34E8ED9D1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9" operator="equal" id="{D3DCB145-4124-4723-B7CE-037DC58CDC6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0" operator="equal" id="{35CD9887-4004-4B4D-AD0D-A4B2185FA86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1" operator="equal" id="{D654956F-97CE-4557-A685-FE99401A347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O49 O52</xm:sqref>
        </x14:conditionalFormatting>
        <x14:conditionalFormatting xmlns:xm="http://schemas.microsoft.com/office/excel/2006/main">
          <x14:cfRule type="cellIs" priority="3361" operator="equal" id="{4E21B4C7-9FF7-44F9-BA88-45434BAC3EC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2" operator="equal" id="{1989A885-ADD8-4D6F-A5E7-60C1B96BE1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3" operator="equal" id="{CDA13BB0-3994-4436-9F96-5C8599EFA2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4" operator="equal" id="{99A1C95D-6825-4A96-96C1-8F6DF7B7ED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R49 R52</xm:sqref>
        </x14:conditionalFormatting>
        <x14:conditionalFormatting xmlns:xm="http://schemas.microsoft.com/office/excel/2006/main">
          <x14:cfRule type="cellIs" priority="3343" operator="equal" id="{6E972078-055A-47EA-98A0-6B7CBDB9954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4" operator="equal" id="{4AF3A5D8-68D3-4993-88DF-0C0BA8677DE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5" operator="equal" id="{53BEA194-69CB-46A6-A19D-79DB0449A9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6" operator="equal" id="{CD49D7D1-4AE6-4838-8051-8C4AA06624E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W49 W52</xm:sqref>
        </x14:conditionalFormatting>
        <x14:conditionalFormatting xmlns:xm="http://schemas.microsoft.com/office/excel/2006/main">
          <x14:cfRule type="cellIs" priority="3357" operator="equal" id="{F0D3C356-EE2C-4FC3-9657-F0AF3B0F695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8" operator="equal" id="{FCBF9267-EAE6-4021-9127-B2FD9BFB481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9" operator="equal" id="{AEC580AE-6F7E-4B97-A436-23FEFB9C98A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0" operator="equal" id="{6E694B42-1E43-4444-B855-A833DB9DBC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Z49 Z52</xm:sqref>
        </x14:conditionalFormatting>
        <x14:conditionalFormatting xmlns:xm="http://schemas.microsoft.com/office/excel/2006/main">
          <x14:cfRule type="cellIs" priority="3308" operator="equal" id="{17DCE486-BA81-48EE-94A8-9BD83108494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9" operator="equal" id="{13B5CAFE-F50F-4CF9-A4EF-1A731D58F6E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0" operator="equal" id="{22644F2E-4AB6-4BE8-B0B1-09C30E362F3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1" operator="equal" id="{7781DAED-7545-4B9B-9209-CED4105253C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2" operator="equal" id="{F2FEFAD5-C76C-499E-A0E5-CF26A325E19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M53 M55 M57:M59</xm:sqref>
        </x14:conditionalFormatting>
        <x14:conditionalFormatting xmlns:xm="http://schemas.microsoft.com/office/excel/2006/main">
          <x14:cfRule type="cellIs" priority="3303" operator="equal" id="{F8429FE4-BB21-4E02-9DD7-8AE6BE1E11A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4" operator="equal" id="{1620825B-21C7-43B5-BB9E-678070DACDE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5" operator="equal" id="{CAD7C3CD-FFDB-4B47-918F-7F59DBA06BE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6" operator="equal" id="{C09D5568-36BB-41C3-8C2C-DC1C0C5C4D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7" operator="equal" id="{0834CB85-5BC7-42A8-8CD6-F510F3223F3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O53 O55:O56 O62</xm:sqref>
        </x14:conditionalFormatting>
        <x14:conditionalFormatting xmlns:xm="http://schemas.microsoft.com/office/excel/2006/main">
          <x14:cfRule type="cellIs" priority="3317" operator="equal" id="{4BBE5FBF-BFC7-4F81-BB4F-3F91A886620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8" operator="equal" id="{B2709EEB-AC5D-45AD-A237-6433CEBC27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9" operator="equal" id="{D6FD0D71-8015-4E13-9695-753C95CEDBF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20" operator="equal" id="{E36C0BFD-2EAA-47DE-AB15-4537B9A2DA3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R53:R57</xm:sqref>
        </x14:conditionalFormatting>
        <x14:conditionalFormatting xmlns:xm="http://schemas.microsoft.com/office/excel/2006/main">
          <x14:cfRule type="cellIs" priority="3299" operator="equal" id="{FC95100D-28AA-4B14-B688-424F18E4160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0" operator="equal" id="{FD583069-1F5F-4171-97E9-87DB149F17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1" operator="equal" id="{393ABDF3-0533-4ACB-8890-701336B9B31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2" operator="equal" id="{D985E058-9FC6-4AC5-9DD4-8655271F5DC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W53 W55:W57</xm:sqref>
        </x14:conditionalFormatting>
        <x14:conditionalFormatting xmlns:xm="http://schemas.microsoft.com/office/excel/2006/main">
          <x14:cfRule type="cellIs" priority="3313" operator="equal" id="{BD3625CC-571D-4705-AB57-0907B5346B8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4" operator="equal" id="{BF96ADBB-FEC9-4AA6-93D4-27914912084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5" operator="equal" id="{0D2BAED2-FDC6-4C98-B977-AAB0C3C136B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6" operator="equal" id="{38063B27-0E06-493C-927A-94D92336E3C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Z53:Z57</xm:sqref>
        </x14:conditionalFormatting>
        <x14:conditionalFormatting xmlns:xm="http://schemas.microsoft.com/office/excel/2006/main">
          <x14:cfRule type="cellIs" priority="3264" operator="equal" id="{EB5B28F0-7F6C-48E0-87B9-1ABFA40916F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5" operator="equal" id="{39F0A585-5299-4969-B7CB-749B7898B2D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6" operator="equal" id="{405F0824-316D-439D-BF3B-26EAFF6C61F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7" operator="equal" id="{6DB593AA-F2A3-4BC8-9747-FB985D86ACE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8" operator="equal" id="{440C5FF5-DFE0-4DCC-96CB-A2E4182E997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M68:M70 M72</xm:sqref>
        </x14:conditionalFormatting>
        <x14:conditionalFormatting xmlns:xm="http://schemas.microsoft.com/office/excel/2006/main">
          <x14:cfRule type="cellIs" priority="3259" operator="equal" id="{A3DB9ADC-BD33-469C-9E7B-E500948FD8C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0" operator="equal" id="{5C28C128-0DB9-4AD0-8EBA-352D695AA49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1" operator="equal" id="{D7DB96A6-5D6A-4DEA-9C0F-1BA7B8064D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2" operator="equal" id="{E8793B6C-9127-4E6D-8DD8-5FD02B75112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3" operator="equal" id="{93679581-CB01-4516-8C74-E968C353DF5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O68:O70 O72</xm:sqref>
        </x14:conditionalFormatting>
        <x14:conditionalFormatting xmlns:xm="http://schemas.microsoft.com/office/excel/2006/main">
          <x14:cfRule type="cellIs" priority="3273" operator="equal" id="{352EE236-8B4A-45A6-893C-281E888EE9D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4" operator="equal" id="{E91BD427-DA0D-4C1E-A982-E06E22E5BD2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5" operator="equal" id="{97B9C725-34F2-4F4B-AE62-BE557CF479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6" operator="equal" id="{43881573-D2B6-40BD-AE52-CA2717DF64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R68:R70 R72</xm:sqref>
        </x14:conditionalFormatting>
        <x14:conditionalFormatting xmlns:xm="http://schemas.microsoft.com/office/excel/2006/main">
          <x14:cfRule type="cellIs" priority="3255" operator="equal" id="{29842848-80C1-462F-AFF9-8E69F9FECE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6" operator="equal" id="{520AD439-771A-46A3-A199-FC714B69F1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7" operator="equal" id="{62D72AC8-4411-449A-BF2C-EBCC2A02F36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8" operator="equal" id="{2BF9CE97-B274-4A06-A257-A65A6123BE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W68:W70 W72</xm:sqref>
        </x14:conditionalFormatting>
        <x14:conditionalFormatting xmlns:xm="http://schemas.microsoft.com/office/excel/2006/main">
          <x14:cfRule type="cellIs" priority="3269" operator="equal" id="{F9FAB1AC-6FC3-49BC-95A3-085A079CB6C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0" operator="equal" id="{FCC943E6-4415-4368-AB3D-2B73BB28344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1" operator="equal" id="{02E8BEBE-E577-412E-AD21-4DFF122B67C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2" operator="equal" id="{BF221A11-8F70-4EBD-9538-5226E7FAE0D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Z68:Z70 Z72</xm:sqref>
        </x14:conditionalFormatting>
        <x14:conditionalFormatting xmlns:xm="http://schemas.microsoft.com/office/excel/2006/main">
          <x14:cfRule type="cellIs" priority="3141" operator="equal" id="{2EC53011-C176-4B8F-8AC7-D24D35E18D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2" operator="equal" id="{E154B5D1-EF7B-4E16-833D-811CF745A0B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3" operator="equal" id="{A200AD5F-AAE4-40EA-B10F-EFE7E686C6B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4" operator="equal" id="{4C2B058E-E483-4258-BE19-29D341C2DF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R58:R59</xm:sqref>
        </x14:conditionalFormatting>
        <x14:conditionalFormatting xmlns:xm="http://schemas.microsoft.com/office/excel/2006/main">
          <x14:cfRule type="cellIs" priority="3137" operator="equal" id="{4E26A376-F998-4A6D-A79C-718674FD2B2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8" operator="equal" id="{533CE0FC-3676-42B1-9370-1313E848E95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9" operator="equal" id="{84F46BC9-DE77-478B-96A4-E19C79D5A1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0" operator="equal" id="{0814338F-4F73-48C2-B68C-1CA77D7570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Z58:Z59</xm:sqref>
        </x14:conditionalFormatting>
        <x14:conditionalFormatting xmlns:xm="http://schemas.microsoft.com/office/excel/2006/main">
          <x14:cfRule type="cellIs" priority="3132" operator="equal" id="{F7CD557F-0367-4726-BED3-D9550E61853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3" operator="equal" id="{CA266276-4EFE-4762-8619-7AAB8E64B25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4" operator="equal" id="{EB30705E-C436-447E-AC5E-ABCDE304E55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5" operator="equal" id="{D4611EA5-25F2-4B9A-993E-332762C9FBD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6" operator="equal" id="{2C8BD94D-D9AB-4933-91E1-A464D1141ED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O58:O59</xm:sqref>
        </x14:conditionalFormatting>
        <x14:conditionalFormatting xmlns:xm="http://schemas.microsoft.com/office/excel/2006/main">
          <x14:cfRule type="cellIs" priority="3128" operator="equal" id="{7EB4A2B3-72DA-4C8B-BC9B-30BCE9A318C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9" operator="equal" id="{F0DD668B-18EA-41CE-8DA3-58AB726FAB6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0" operator="equal" id="{57361C2E-F48D-4A34-9399-5A0F009F2FA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1" operator="equal" id="{67E24729-C19F-4837-98B3-1E2C33053F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W58:W59</xm:sqref>
        </x14:conditionalFormatting>
        <x14:conditionalFormatting xmlns:xm="http://schemas.microsoft.com/office/excel/2006/main">
          <x14:cfRule type="cellIs" priority="3124" operator="equal" id="{FDCC40DB-B817-4B75-B3E5-1BE31171B6D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5" operator="equal" id="{EA68783F-7298-4C85-9F11-D3C42310C80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6" operator="equal" id="{B16BDE52-C595-4596-B9F8-E013D6A36D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7" operator="equal" id="{E4982DC1-F2DA-47E2-B945-653C830CB35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R62:R66</xm:sqref>
        </x14:conditionalFormatting>
        <x14:conditionalFormatting xmlns:xm="http://schemas.microsoft.com/office/excel/2006/main">
          <x14:cfRule type="cellIs" priority="3106" operator="equal" id="{E4393DC2-57D7-45DE-9688-343A4D3D33C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7" operator="equal" id="{55B8490D-7707-40DA-9560-684EC5AA81A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8" operator="equal" id="{80828D03-A583-4103-BD64-2A7C8246F8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9" operator="equal" id="{D467AA75-D7CE-45D6-8690-E798A086A2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cellIs" priority="3120" operator="equal" id="{FAA13CED-60A9-452B-82AF-13B64A066D3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1" operator="equal" id="{D1CAB569-7615-4EFD-A00D-AD17B1518FD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2" operator="equal" id="{D5C7BDFC-2470-4341-859F-A0F481A529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3" operator="equal" id="{FDAA3288-56F8-4926-B1C3-ADCF7A8EC62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cellIs" priority="3093" operator="equal" id="{F83C24FB-1CC3-4CD4-B322-C8243438C12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4" operator="equal" id="{BBAAF9EC-B01C-4B3C-B440-9131A2EF262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5" operator="equal" id="{3F583CBE-F1CD-4804-BB5E-54CC1E5C2C0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6" operator="equal" id="{7F94E6D4-1D49-4D8E-AB4E-788FBEA3136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7" operator="equal" id="{CEC3C5E6-F7CA-4FF5-98C9-71E02710B39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cellIs" priority="3088" operator="equal" id="{05F2DFE0-A70B-4BD7-BFB5-A091EF78365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9" operator="equal" id="{3DA44EC3-93B9-4B53-87CF-DD0FD03497C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0" operator="equal" id="{6853EE81-00D8-4AE6-895B-B57F258A051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1" operator="equal" id="{D0CED90E-21E9-49AE-8F28-9ED873C7A68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2" operator="equal" id="{BD747796-6625-400D-8DF8-67D74687817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cellIs" priority="3084" operator="equal" id="{0F22017C-BEB7-40CD-852D-8AF4D1B6954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5" operator="equal" id="{35B54BDB-BEA8-47B8-986E-567266B252F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6" operator="equal" id="{B961C506-BB83-4E53-B43B-448A1DFF36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7" operator="equal" id="{41683794-952C-473D-8DAC-86D27EDE8B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cellIs" priority="3098" operator="equal" id="{9E603766-2190-461A-BE9E-CC859620C2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9" operator="equal" id="{A402BFD0-E870-49F9-859B-3F04A4AC0C3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0" operator="equal" id="{F140BC43-9E48-4189-9CC2-BEA1092B0E1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1" operator="equal" id="{536FA531-141A-47DB-B32B-F47A613BD1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cellIs" priority="3071" operator="equal" id="{50FB44D3-91DC-4198-969C-1A66F9AA1C9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2" operator="equal" id="{A82B5A89-C211-4E8B-A2EE-3C953656AF9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3" operator="equal" id="{1E44FDFD-D7A2-448E-819E-95FDEFE701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4" operator="equal" id="{35791AB2-A02E-4DE3-8212-1EEB82764E7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5" operator="equal" id="{EBF1D8EA-44CA-49ED-91A1-18005369D7E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M64 M66:M67</xm:sqref>
        </x14:conditionalFormatting>
        <x14:conditionalFormatting xmlns:xm="http://schemas.microsoft.com/office/excel/2006/main">
          <x14:cfRule type="cellIs" priority="3066" operator="equal" id="{08AC4533-13BC-45A7-B098-7FAF8E999A4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7" operator="equal" id="{52232D3D-B3C7-44FE-B3B4-EAD81A92F9E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8" operator="equal" id="{2782D0E4-F00B-4EE0-A6E4-8623CBBD74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9" operator="equal" id="{F9ACFE93-6D08-4A22-9A16-BD3B4DBD21F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0" operator="equal" id="{0903F0CB-38BC-43AF-A543-8C20183D6E7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O64 O66</xm:sqref>
        </x14:conditionalFormatting>
        <x14:conditionalFormatting xmlns:xm="http://schemas.microsoft.com/office/excel/2006/main">
          <x14:cfRule type="cellIs" priority="3062" operator="equal" id="{F294C19F-2C99-4E06-830F-66BA0098BFA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3" operator="equal" id="{995874D2-09B6-4709-864A-9CC708AAD1E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4" operator="equal" id="{290C8734-480F-4A2A-82DF-BDC6CC4F32F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5" operator="equal" id="{0BED918B-D325-4486-96F3-F9B13AF0DB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cellIs" priority="3076" operator="equal" id="{2B6B994E-C59C-450D-B0AF-F233C671DB6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7" operator="equal" id="{A2F71F2D-DBA0-450F-884A-6B7862FC593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8" operator="equal" id="{63BAACB1-781F-47CF-BD38-4BA73A0BA33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79" operator="equal" id="{F73CC9DD-B7FA-4D57-BEA8-8EB1CE2289B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Z64:Z65</xm:sqref>
        </x14:conditionalFormatting>
        <x14:conditionalFormatting xmlns:xm="http://schemas.microsoft.com/office/excel/2006/main">
          <x14:cfRule type="cellIs" priority="2191" operator="equal" id="{34962B5E-B454-4735-953B-E2D89B5C3B7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2" operator="equal" id="{417188DE-1C9F-454D-96FC-45D9E6F7466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3" operator="equal" id="{1054AA1A-9CFC-458B-B0DA-73405107B4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4" operator="equal" id="{63E8D8F0-AC04-4556-B0AA-98DC843E33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R73:R78</xm:sqref>
        </x14:conditionalFormatting>
        <x14:conditionalFormatting xmlns:xm="http://schemas.microsoft.com/office/excel/2006/main">
          <x14:cfRule type="cellIs" priority="2182" operator="equal" id="{21D770AF-677C-46EC-A181-BD5FA37D703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3" operator="equal" id="{C84C929F-5C0E-4793-935B-37A9EA5F7ED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4" operator="equal" id="{BC04CDED-1AE5-49B6-B48F-A67D2BA91A8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5" operator="equal" id="{472547FE-4B9B-4773-B096-A4A14B135D3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6" operator="equal" id="{4B7BF685-3EEC-46D3-B886-0E0DA9AAADC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M74:M77 M85 M91 M129</xm:sqref>
        </x14:conditionalFormatting>
        <x14:conditionalFormatting xmlns:xm="http://schemas.microsoft.com/office/excel/2006/main">
          <x14:cfRule type="cellIs" priority="2991" operator="equal" id="{E00BC180-FC99-446F-A349-A9BA61C4768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2" operator="equal" id="{EAC0CAC8-C86B-4230-A110-BE37E23CA64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3" operator="equal" id="{2C37CBC9-A298-4332-BA56-7ECA1A17125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4" operator="equal" id="{2BE948DF-F1F5-4DB7-BC3C-7DC0B5F5FFC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5" operator="equal" id="{DAE611D8-C137-4A90-8385-5E2FC6412AE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cellIs" priority="2987" operator="equal" id="{17312177-314F-41CB-B7B1-8016609175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8" operator="equal" id="{4583F1D1-E77C-4CD6-8D99-DF0837898CD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9" operator="equal" id="{B499C8D5-AAC3-40A4-A9B7-6B9403184E9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0" operator="equal" id="{8CAFCE8B-BB0A-45C3-BD3A-129276015C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cellIs" priority="2187" operator="equal" id="{582F0498-80C2-476F-A33A-8D36D0AB6E5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8" operator="equal" id="{34228827-519C-4508-9B02-52E7079434C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9" operator="equal" id="{33DD981F-1742-43F1-A4DA-5CC08A98FC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0" operator="equal" id="{7869F23E-37DF-4598-B875-547F827121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Z73:Z78</xm:sqref>
        </x14:conditionalFormatting>
        <x14:conditionalFormatting xmlns:xm="http://schemas.microsoft.com/office/excel/2006/main">
          <x14:cfRule type="cellIs" priority="2996" operator="equal" id="{0793BFA2-05BB-4F77-9E6E-D2B0B4FD02C3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7" operator="equal" id="{96FB118A-92AD-40E6-9DBD-B70267B8BD22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8" operator="equal" id="{D9CC0E27-7C2A-4CAB-BADA-930F8F97F092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9" operator="equal" id="{B4F93AF1-E01C-46AE-B8A1-30DAA58D6181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W66:W67</xm:sqref>
        </x14:conditionalFormatting>
        <x14:conditionalFormatting xmlns:xm="http://schemas.microsoft.com/office/excel/2006/main">
          <x14:cfRule type="cellIs" priority="3010" operator="equal" id="{879FB43C-5AA1-4EF4-8B7C-733AFD4A7508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1" operator="equal" id="{417C4C1D-F4B3-4B03-B69E-249FA890493A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2" operator="equal" id="{DF1CA3DF-E31C-4286-BA1B-E6C70E851839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3" operator="equal" id="{40B6CB14-03FF-4D15-B52D-9547F77FCC13}">
            <xm:f>'\\rec801\Produccion\IPVER-Potabilizacion-Rev_21 _2023\[MATRIZ DE RIESGOS DE SST- PROCESO DE DISPOSICION FINAL_Ver.00.xlsx]MAPAS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Z66:Z67</xm:sqref>
        </x14:conditionalFormatting>
        <x14:conditionalFormatting xmlns:xm="http://schemas.microsoft.com/office/excel/2006/main">
          <x14:cfRule type="cellIs" priority="2177" operator="equal" id="{5D57389C-DA89-49C2-A7DB-CA8AB48E01F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8" operator="equal" id="{394A593A-681F-4B9E-A1B4-1C7911CCEF2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9" operator="equal" id="{4C6D49B7-0753-40CB-8C22-D8BFD511FC2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0" operator="equal" id="{69E7ADB6-42B4-4365-B583-FC73D41EEEA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1" operator="equal" id="{98729E1E-81C9-4593-A3CD-9D8B5C8107D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O73:O77</xm:sqref>
        </x14:conditionalFormatting>
        <x14:conditionalFormatting xmlns:xm="http://schemas.microsoft.com/office/excel/2006/main">
          <x14:cfRule type="cellIs" priority="2173" operator="equal" id="{D42EC7F4-7654-4B6E-9CCE-F0E658528C8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4" operator="equal" id="{F2659D36-8CB9-482C-BD5F-B054A8A4EB5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5" operator="equal" id="{A46D2482-ACB9-488E-9E54-66CD59946D3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6" operator="equal" id="{6AD606EB-A533-4351-92EC-CDF4C95F03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W73:W77</xm:sqref>
        </x14:conditionalFormatting>
        <x14:conditionalFormatting xmlns:xm="http://schemas.microsoft.com/office/excel/2006/main">
          <x14:cfRule type="cellIs" priority="2798" operator="equal" id="{E48536F9-E049-4F0F-9291-69D9A1618B1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9" operator="equal" id="{8FE959AA-8490-4847-B192-15C2A151735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0" operator="equal" id="{14F0952F-1DAF-4A3F-9E45-4FDACFAE98D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1" operator="equal" id="{6A214B5B-F8B6-4DC2-8030-45DDC0D9BC1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2" operator="equal" id="{237B3BCB-606C-4A2D-87F9-ACCA17AB868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cellIs" priority="2793" operator="equal" id="{B2A114EB-4C6E-4982-8537-F65C3B1D1E2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4" operator="equal" id="{715A71FE-0603-4185-8CCA-257C788F13B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5" operator="equal" id="{C30337A6-5587-49E6-B563-B1CBCA0BA28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6" operator="equal" id="{A139BA50-BF3D-4D25-8837-9FF9B173CE6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7" operator="equal" id="{D4987000-D3F8-40CD-AF1C-2D83DCADE11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O113</xm:sqref>
        </x14:conditionalFormatting>
        <x14:conditionalFormatting xmlns:xm="http://schemas.microsoft.com/office/excel/2006/main">
          <x14:cfRule type="cellIs" priority="2807" operator="equal" id="{DB5398F4-5931-4624-8AAF-2C95FAEB4F5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8" operator="equal" id="{4712B9B9-2366-449F-A68C-A09B09E4105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9" operator="equal" id="{1E314B27-C1ED-4586-8FE6-AD814761F46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0" operator="equal" id="{B44BDA18-093E-496D-8C5D-A7B8FA7BC02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R113 R115</xm:sqref>
        </x14:conditionalFormatting>
        <x14:conditionalFormatting xmlns:xm="http://schemas.microsoft.com/office/excel/2006/main">
          <x14:cfRule type="cellIs" priority="2789" operator="equal" id="{0791B34E-B046-4B40-A355-DF6724E816E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0" operator="equal" id="{AB7C147D-C462-447F-9232-E6D4D1A9CB9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1" operator="equal" id="{91086145-F5C1-49B8-B701-AFAD433A87F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92" operator="equal" id="{E4C6A9EA-B548-4140-B54E-37377109BC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W113</xm:sqref>
        </x14:conditionalFormatting>
        <x14:conditionalFormatting xmlns:xm="http://schemas.microsoft.com/office/excel/2006/main">
          <x14:cfRule type="cellIs" priority="2803" operator="equal" id="{908AC2C0-5A15-4723-BDA7-F038C600272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4" operator="equal" id="{D8BAB538-A0AD-4B76-823C-B6AA547463C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5" operator="equal" id="{EAA9AB30-5716-4A82-9625-13DF0EE6AF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6" operator="equal" id="{203E3936-E87C-4136-BDE9-C35F8FC96E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Z113 Z115</xm:sqref>
        </x14:conditionalFormatting>
        <x14:conditionalFormatting xmlns:xm="http://schemas.microsoft.com/office/excel/2006/main">
          <x14:cfRule type="cellIs" priority="2710" operator="equal" id="{69B2A4FA-7B19-4CC8-B1A4-BA5BC870BE5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1" operator="equal" id="{3CF56A9B-4AF4-4B7B-8713-A9FCB518140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2" operator="equal" id="{FC6B68F7-1A18-482C-B3E3-665286EAB60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3" operator="equal" id="{22906EB4-790B-4FB9-8549-3E9BD4AE7C2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4" operator="equal" id="{2CF2E7A1-D5C9-4D28-93B0-9567C0BEDA4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M120 M122 M124 M130</xm:sqref>
        </x14:conditionalFormatting>
        <x14:conditionalFormatting xmlns:xm="http://schemas.microsoft.com/office/excel/2006/main">
          <x14:cfRule type="cellIs" priority="2705" operator="equal" id="{1B6C8701-5B4B-4DED-AAD4-1DC69328A52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6" operator="equal" id="{AE9A1561-C82F-4165-BC81-F19380F513E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7" operator="equal" id="{8AF13322-A5DD-43A2-99EB-A8AEF3537E4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8" operator="equal" id="{728C5B06-F680-445F-82F0-3E8A2BE2A83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9" operator="equal" id="{AF15A96C-EE95-4A08-A796-EF00BBE3267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O120 O122 O124 O130 O137 O143 O148</xm:sqref>
        </x14:conditionalFormatting>
        <x14:conditionalFormatting xmlns:xm="http://schemas.microsoft.com/office/excel/2006/main">
          <x14:cfRule type="cellIs" priority="2719" operator="equal" id="{D51C1276-584E-49B6-926F-9BA5F1361CE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0" operator="equal" id="{DB81AC0B-3A4D-49B9-BAFB-6214D0BA31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1" operator="equal" id="{AEB13F8C-8C18-40B7-96E0-D877926A43A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22" operator="equal" id="{DA3E4A15-48DC-43A0-BC0E-094185909AC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R120 R122 R124</xm:sqref>
        </x14:conditionalFormatting>
        <x14:conditionalFormatting xmlns:xm="http://schemas.microsoft.com/office/excel/2006/main">
          <x14:cfRule type="cellIs" priority="2701" operator="equal" id="{147B6FC4-9E25-4D86-97AB-ECDAD2A376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2" operator="equal" id="{6407E839-9A3D-48F2-A199-A50461F6FA7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3" operator="equal" id="{3883345D-5FFC-4C68-9124-DBBAE8D2CF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04" operator="equal" id="{F4F77988-1731-4AFF-B60A-CDF19BE8B61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W122 W124</xm:sqref>
        </x14:conditionalFormatting>
        <x14:conditionalFormatting xmlns:xm="http://schemas.microsoft.com/office/excel/2006/main">
          <x14:cfRule type="cellIs" priority="2715" operator="equal" id="{6F25C671-052A-4969-B9ED-2E61CADBF94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6" operator="equal" id="{F5658B4E-F99F-4ABF-8173-D353099BB9A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7" operator="equal" id="{57794C01-EAA8-4822-96AF-B527139BC1C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18" operator="equal" id="{99E5DE5D-CF05-478D-AD6A-D2F6338DF7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Z120:Z122 Z124</xm:sqref>
        </x14:conditionalFormatting>
        <x14:conditionalFormatting xmlns:xm="http://schemas.microsoft.com/office/excel/2006/main">
          <x14:cfRule type="cellIs" priority="2666" operator="equal" id="{585944D8-1B99-4810-89D8-09BD12D1E20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7" operator="equal" id="{04F95941-9EC2-4A0C-A9AB-FDA7B8BB753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8" operator="equal" id="{C5AAA11C-808C-408B-B2B6-A7B368A9195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9" operator="equal" id="{75E7F6EC-9783-4B46-9412-F4B3CB9AE07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0" operator="equal" id="{1644D113-A6D1-4583-B279-18E85FE9EA0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M126:M127</xm:sqref>
        </x14:conditionalFormatting>
        <x14:conditionalFormatting xmlns:xm="http://schemas.microsoft.com/office/excel/2006/main">
          <x14:cfRule type="cellIs" priority="2661" operator="equal" id="{D4BEA6F5-A4F2-4F0A-B5AD-FF2403D56CA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2" operator="equal" id="{CA54D7CC-A754-4F8E-B688-BF4D95BAFA7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3" operator="equal" id="{B72995F0-1E02-4E49-A548-65951F04777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4" operator="equal" id="{8A12727A-C830-41EA-ADC6-7806352D5EE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5" operator="equal" id="{3729A5B9-B4E6-4578-8329-4203F59E25D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O126:O127</xm:sqref>
        </x14:conditionalFormatting>
        <x14:conditionalFormatting xmlns:xm="http://schemas.microsoft.com/office/excel/2006/main">
          <x14:cfRule type="cellIs" priority="2675" operator="equal" id="{4E3CBD4D-7302-4160-A89B-E9DCCFE0657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6" operator="equal" id="{7C757B03-1065-4C3C-9E77-2315AD02895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7" operator="equal" id="{58D16DA4-4388-4125-A13F-1C60D84404A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8" operator="equal" id="{9102F42A-1EF1-4F87-B465-65BEA1317A7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R126:R127</xm:sqref>
        </x14:conditionalFormatting>
        <x14:conditionalFormatting xmlns:xm="http://schemas.microsoft.com/office/excel/2006/main">
          <x14:cfRule type="cellIs" priority="2657" operator="equal" id="{ADD77213-62DF-431E-9386-721F9C71EC4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58" operator="equal" id="{D75113F2-10C6-46A3-AC65-E87C68FB3D4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59" operator="equal" id="{C70A490F-D0AB-47D6-A937-01DE4336254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60" operator="equal" id="{C3E11BE8-A57C-4B22-BEA2-A1F23C232F2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W126:W127</xm:sqref>
        </x14:conditionalFormatting>
        <x14:conditionalFormatting xmlns:xm="http://schemas.microsoft.com/office/excel/2006/main">
          <x14:cfRule type="cellIs" priority="2671" operator="equal" id="{47711803-753A-47AF-B0A4-ACB9E9F887E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2" operator="equal" id="{FA4D01EA-EA6A-4F1A-92DD-564A947AED4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3" operator="equal" id="{D1FD7B43-B358-44C2-A0FB-9D8A9D45186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74" operator="equal" id="{ED6E87A5-C1F6-4EF5-B3AF-C199995AD9C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Z126:Z127</xm:sqref>
        </x14:conditionalFormatting>
        <x14:conditionalFormatting xmlns:xm="http://schemas.microsoft.com/office/excel/2006/main">
          <x14:cfRule type="cellIs" priority="2160" operator="equal" id="{B28E15D4-771B-460B-9181-C6A6FFF1D2B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1" operator="equal" id="{9F862DA0-156C-466D-9DA5-81B8873D7AD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2" operator="equal" id="{81706BE0-53EF-4769-AB16-B9FBC350290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3" operator="equal" id="{1E622E82-5256-47AF-9A00-793D657813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4" operator="equal" id="{2AE83E00-23F6-4F29-AAE2-DA373F4CD05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cellIs" priority="2155" operator="equal" id="{1BFF71FA-A7D7-4A68-8812-85AB22FFE6B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6" operator="equal" id="{35298B7B-D4F3-414A-BDFD-E426A0981D9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7" operator="equal" id="{2570C62B-1B85-4F4A-AF0F-DC98AF30A0E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8" operator="equal" id="{A80914F9-DF48-4D89-8990-D5B6C0644AC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9" operator="equal" id="{4B50EF4A-D7BB-408E-A6B8-D70DAD413A4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cellIs" priority="2169" operator="equal" id="{5502DC53-9DA7-40FA-9B0C-8189608E9F9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0" operator="equal" id="{A629493A-7160-4373-A6CC-1F93DFA1AF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1" operator="equal" id="{2A037D63-8037-4BF0-873A-A50086D97D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72" operator="equal" id="{3725C314-B6E2-4572-87B2-CBC13AAD05B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cellIs" priority="2151" operator="equal" id="{FA1E7511-FF45-4F64-B196-3F7C6E947E3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2" operator="equal" id="{5B505C7F-014A-4B81-853C-16623782A8B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3" operator="equal" id="{CB75B3FC-5A56-4B8A-A9B3-60FA8C992FF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4" operator="equal" id="{ABC61698-C758-4100-B8D6-0E4D9A36FD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W79</xm:sqref>
        </x14:conditionalFormatting>
        <x14:conditionalFormatting xmlns:xm="http://schemas.microsoft.com/office/excel/2006/main">
          <x14:cfRule type="cellIs" priority="2165" operator="equal" id="{4A73D8A0-BC8B-4687-96F8-4069442CAC3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6" operator="equal" id="{AE49B4FC-9E39-45FE-9239-7C640D97D55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7" operator="equal" id="{5DC55605-A5D8-4B57-A32D-E023E77BAA2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8" operator="equal" id="{33A6F01C-ECA1-41B8-93E1-BF7F51E18A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Z79</xm:sqref>
        </x14:conditionalFormatting>
        <x14:conditionalFormatting xmlns:xm="http://schemas.microsoft.com/office/excel/2006/main">
          <x14:cfRule type="cellIs" priority="2015" operator="equal" id="{70D08ABD-2739-411B-BC4F-2AF20DD0A65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6" operator="equal" id="{CC022E62-39B0-4B70-958C-5BD43A84313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7" operator="equal" id="{A8E9BA30-EF95-490B-A7EB-25531F9E5B9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8" operator="equal" id="{94ED0898-5473-4D12-A371-E02494E5282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R88:R91 Z88:Z91 W88:W91 Z93 R93</xm:sqref>
        </x14:conditionalFormatting>
        <x14:conditionalFormatting xmlns:xm="http://schemas.microsoft.com/office/excel/2006/main">
          <x14:cfRule type="cellIs" priority="2010" operator="equal" id="{6BD2FF7F-7B93-4B26-945F-978547D83D4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1" operator="equal" id="{34B2E85F-D63C-4613-93FF-51FD98F6849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2" operator="equal" id="{CBEB80BA-6B9F-416D-993F-4194A9AA192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3" operator="equal" id="{D184B9E6-F675-4241-B7CE-DA85A882DFB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4" operator="equal" id="{BBB36819-F35B-4547-8D88-0E7D0AEF8AC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M89:M90</xm:sqref>
        </x14:conditionalFormatting>
        <x14:conditionalFormatting xmlns:xm="http://schemas.microsoft.com/office/excel/2006/main">
          <x14:cfRule type="cellIs" priority="2005" operator="equal" id="{5CB5D231-D26A-4DA8-8943-795A66A53E3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6" operator="equal" id="{3D0FC79E-1F37-436E-A011-6927A710B06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7" operator="equal" id="{D998505D-F573-438A-9FAF-ED619B7F23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8" operator="equal" id="{BD3897AC-75C7-4623-A97C-48B5C327757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9" operator="equal" id="{37792F06-BBD7-4EE9-A138-1C6DE2A304D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O88:O91</xm:sqref>
        </x14:conditionalFormatting>
        <x14:conditionalFormatting xmlns:xm="http://schemas.microsoft.com/office/excel/2006/main">
          <x14:cfRule type="cellIs" priority="1970" operator="equal" id="{E02D0B85-17FF-4528-9432-E1B3DBE7075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1" operator="equal" id="{CC2ED377-7DFA-4999-B2AF-7AC2D7CA1CE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2" operator="equal" id="{EB55D259-3E8E-443B-AE93-E59190F6EC7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3" operator="equal" id="{2B786D0F-C91A-44CE-BC7D-FDFE98BABDE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4" operator="equal" id="{112E0186-10E9-45DB-B911-22DD220589C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M94:M95 M99 M97</xm:sqref>
        </x14:conditionalFormatting>
        <x14:conditionalFormatting xmlns:xm="http://schemas.microsoft.com/office/excel/2006/main">
          <x14:cfRule type="cellIs" priority="1965" operator="equal" id="{2C8FA006-5343-4EBD-B3EB-9727B4AD01F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6" operator="equal" id="{5C5E4DDF-CFAB-4B85-A5C7-6EFF8E86910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7" operator="equal" id="{D820BD8A-25E5-4585-BEA7-B2C3DF5F559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8" operator="equal" id="{FB8E82B3-4E65-4244-8A7A-1B86E3018D8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9" operator="equal" id="{499A3F62-FA45-45D3-842E-445834053D4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O94:O95 O99 O97</xm:sqref>
        </x14:conditionalFormatting>
        <x14:conditionalFormatting xmlns:xm="http://schemas.microsoft.com/office/excel/2006/main">
          <x14:cfRule type="cellIs" priority="1979" operator="equal" id="{0A8BFDBC-6741-43E7-926B-CBD52D40109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0" operator="equal" id="{C530F6FF-D1CA-42FC-AC58-59C3DD3994E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1" operator="equal" id="{EADE591E-AEFB-4121-AA8B-21CBC69B2C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2" operator="equal" id="{B914996E-CDC6-4F97-A2FC-B076517971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R94:R97 R99</xm:sqref>
        </x14:conditionalFormatting>
        <x14:conditionalFormatting xmlns:xm="http://schemas.microsoft.com/office/excel/2006/main">
          <x14:cfRule type="cellIs" priority="1961" operator="equal" id="{EEC81761-D283-41C7-9E8D-283607B5DD8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2" operator="equal" id="{1FE305E6-10E5-44EB-8B0C-1C5838E9366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3" operator="equal" id="{D8426C9E-6709-4119-AF25-F82E8C2FEC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4" operator="equal" id="{77CE8ABD-C624-4FCC-9FEB-43AB1A41FF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W94:W95 W99 W97</xm:sqref>
        </x14:conditionalFormatting>
        <x14:conditionalFormatting xmlns:xm="http://schemas.microsoft.com/office/excel/2006/main">
          <x14:cfRule type="cellIs" priority="1975" operator="equal" id="{FF9FE5AD-B507-4BAA-A194-8F65ED2D9EA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6" operator="equal" id="{CA5CD400-7E34-4601-A5F7-19B26996A38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7" operator="equal" id="{F3EBABE4-BEA9-46C9-9DC6-3B6E2E1BB6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8" operator="equal" id="{ABC2D2EC-9165-47AC-88E0-4F1F2F3FC6C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Z94:Z97 Z99</xm:sqref>
        </x14:conditionalFormatting>
        <x14:conditionalFormatting xmlns:xm="http://schemas.microsoft.com/office/excel/2006/main">
          <x14:cfRule type="cellIs" priority="1912" operator="equal" id="{8545A8BF-E7D2-432D-B03D-0C923970A6C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3" operator="equal" id="{80B57F30-2695-4A60-ACD7-4A8D8CE25B3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4" operator="equal" id="{C9F1D29D-6F1C-44E6-9354-8179D1A7A19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5" operator="equal" id="{C6D04C47-9759-4EF0-B56B-6AB60327926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6" operator="equal" id="{360039B2-8283-4784-826E-E9EA9B6EB52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cellIs" priority="1908" operator="equal" id="{1C070BD3-1093-4BBD-A730-AB8D1F9D68C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9" operator="equal" id="{EF7D3B40-8C99-4649-888A-F1E527E1D9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0" operator="equal" id="{B04A36D7-2C86-440A-B0F7-94BC4BE7CFE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11" operator="equal" id="{679F40FD-0AAC-43C4-A44D-CBE2994C06F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cellIs" priority="1904" operator="equal" id="{8EA536DA-23E2-491D-81AC-8FBEB88DEE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5" operator="equal" id="{54C45882-30EB-4929-A4E0-9C513E98A8B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6" operator="equal" id="{9EB9E072-5DBD-4CED-994D-EF0F087EF69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7" operator="equal" id="{65EF0BE1-28B0-4E58-A8DF-98E58C83CCE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cellIs" priority="1899" operator="equal" id="{AA70B56D-9D96-4648-B022-CF227754B26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0" operator="equal" id="{27B8A196-5A7F-4174-A0B9-3AF20A2FE6B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1" operator="equal" id="{E213F9C6-7543-481C-9036-52C093C2E61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2" operator="equal" id="{524DAE74-8CB3-4AE8-B0B7-0CA390222EC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3" operator="equal" id="{640BB734-E7D8-489A-AE95-F9DB3AD34EB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O50 O103 O111</xm:sqref>
        </x14:conditionalFormatting>
        <x14:conditionalFormatting xmlns:xm="http://schemas.microsoft.com/office/excel/2006/main">
          <x14:cfRule type="cellIs" priority="1895" operator="equal" id="{BCBB3249-4784-4676-875E-26F00D03775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6" operator="equal" id="{F7FFD874-BA6A-497C-AE01-3F9301A3C28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7" operator="equal" id="{A01436B6-3CAE-4FF4-8B59-EE29A498BDA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8" operator="equal" id="{B4A61906-E2D8-4F5F-9D74-BFC0154A0B2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cellIs" priority="1886" operator="equal" id="{C6ED0B23-83F0-42C4-8CA7-FD971603ED8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7" operator="equal" id="{09D80AAB-BF76-46A2-A3DF-AF5BF407C6C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8" operator="equal" id="{D8752A21-29FE-46C7-B4C7-2EAD13A21F9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9" operator="equal" id="{3D677628-06EE-4F79-ADB8-8C7B364699A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0" operator="equal" id="{E90A298C-04E8-4D5E-B00D-2971B0625A4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M100:M101 M104</xm:sqref>
        </x14:conditionalFormatting>
        <x14:conditionalFormatting xmlns:xm="http://schemas.microsoft.com/office/excel/2006/main">
          <x14:cfRule type="cellIs" priority="1881" operator="equal" id="{5C2AA20D-2375-44AF-A80E-05C53E0F80C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2" operator="equal" id="{68DD6360-54BE-45FA-8332-D20A04D777B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3" operator="equal" id="{443BB410-FE64-44A3-9DDE-7DA4A13EA94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4" operator="equal" id="{BDC1EA5D-2D5C-46DA-B6A5-F98A84B75FB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5" operator="equal" id="{FD30C726-BDD4-402C-ADB6-86657D1E0A2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O100:O101 O104</xm:sqref>
        </x14:conditionalFormatting>
        <x14:conditionalFormatting xmlns:xm="http://schemas.microsoft.com/office/excel/2006/main">
          <x14:cfRule type="cellIs" priority="1891" operator="equal" id="{8E9BF88C-A496-4683-8372-4ED2F565210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2" operator="equal" id="{4067871F-12A5-4602-AB4A-1B28FFEAB94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3" operator="equal" id="{2BECBFB5-DE40-4CEC-8657-4F09A717BF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4" operator="equal" id="{DA2ED341-9A0D-4A63-A2AB-C9123CE72A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R100:R102 W100:W101 Z100:Z102 Z104 W104 R104</xm:sqref>
        </x14:conditionalFormatting>
        <x14:conditionalFormatting xmlns:xm="http://schemas.microsoft.com/office/excel/2006/main">
          <x14:cfRule type="cellIs" priority="1876" operator="equal" id="{D4AD5A77-44DF-4DFC-A4E5-AB9DC6B8F48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7" operator="equal" id="{95DF499A-F4A8-4C69-8647-BB492F825C7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8" operator="equal" id="{45ACEA52-DD9D-4F67-8FFB-5CFB56B3BF7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9" operator="equal" id="{6A27C1EA-81F1-45C5-B21E-9F6F0254BF3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0" operator="equal" id="{3CA1CEA1-9AA3-405C-9B01-9E81395AFE1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cellIs" priority="1872" operator="equal" id="{2766E4EF-53D7-40E4-A61E-06E416FF3D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3" operator="equal" id="{413562D7-521D-4B10-8F08-49ABAE0FD1D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4" operator="equal" id="{BB580342-C23C-490F-A7CC-0386CDCCAEB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5" operator="equal" id="{436DDA63-E004-4738-902E-CFCBBA9D000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cellIs" priority="1868" operator="equal" id="{3FC35012-D3B5-4009-9965-FA59A21D648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9" operator="equal" id="{FE2CDA9F-4142-436A-9804-1C6887EF0DC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0" operator="equal" id="{55680DF9-21B4-4EF0-AB3E-799683C1011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1" operator="equal" id="{C19DD793-704D-4224-92B2-31EBCA72220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Z103</xm:sqref>
        </x14:conditionalFormatting>
        <x14:conditionalFormatting xmlns:xm="http://schemas.microsoft.com/office/excel/2006/main">
          <x14:cfRule type="cellIs" priority="1859" operator="equal" id="{2290AEAD-7F56-4094-9584-BAC52B1BEE2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0" operator="equal" id="{6D5C0CEC-9080-445F-A350-7B2BF68B2F3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1" operator="equal" id="{E6FF57E0-23AE-4E9C-85BC-0D58098121C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2" operator="equal" id="{DF075094-C744-4384-AF18-857FC0F30AB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W103</xm:sqref>
        </x14:conditionalFormatting>
        <x14:conditionalFormatting xmlns:xm="http://schemas.microsoft.com/office/excel/2006/main">
          <x14:cfRule type="cellIs" priority="1850" operator="equal" id="{F6F61698-7E42-4E8E-A3B4-4BC091C0D1A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1" operator="equal" id="{BDDABC83-0134-4BA4-A8C1-D954F0D3EC6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2" operator="equal" id="{EF06DA70-D349-4E0C-88DE-1E19B67BC44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3" operator="equal" id="{A89B554C-BF50-41FD-A61A-F49EA8BF582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4" operator="equal" id="{00F9BA25-01CF-4650-8452-FB5CB2178C6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cellIs" priority="1845" operator="equal" id="{C3782329-FC12-4638-9E03-7A6E609E86D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6" operator="equal" id="{70CCFE22-A6BD-4C0E-A2AC-CE7BA3E0FCC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7" operator="equal" id="{F782F5D1-23DE-416C-94F3-9BF3EBA40D1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8" operator="equal" id="{AAD6AFDA-5C32-46ED-BECC-AA2D20B73B8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9" operator="equal" id="{EB86B588-A21B-4587-B631-2661ACDC550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O106</xm:sqref>
        </x14:conditionalFormatting>
        <x14:conditionalFormatting xmlns:xm="http://schemas.microsoft.com/office/excel/2006/main">
          <x14:cfRule type="cellIs" priority="1855" operator="equal" id="{4E6B95FC-E44E-48A1-A88B-C383F4C38A4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6" operator="equal" id="{2B01287F-91B3-4100-B778-BB0ADB6B478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7" operator="equal" id="{E842CA9F-4200-43A9-BC73-2A4BA9FACD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8" operator="equal" id="{2281EA5C-FFBC-40E5-BD4F-1E30A9EB813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R106 Z106 W106</xm:sqref>
        </x14:conditionalFormatting>
        <x14:conditionalFormatting xmlns:xm="http://schemas.microsoft.com/office/excel/2006/main">
          <x14:cfRule type="cellIs" priority="1836" operator="equal" id="{C9BE6F1B-AD43-4C60-A74D-D4A271D59E1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7" operator="equal" id="{D27E2E50-C26E-4DB9-A31B-94D6B4C913C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8" operator="equal" id="{440020FA-9408-4CF1-B903-0CB9680A30C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9" operator="equal" id="{1A1A34AB-64C3-48B6-899E-B38ACA82A2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0" operator="equal" id="{910CADE6-DE8C-4EFE-89F5-44D8A0E9770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cellIs" priority="1831" operator="equal" id="{104AD0A9-0141-43EB-93CC-7A02A15F9A4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2" operator="equal" id="{F57FFC56-247A-4004-A008-B1BEFE76676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3" operator="equal" id="{591D0321-20F6-4EFC-B7AE-B3D775B0AD2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4" operator="equal" id="{03A9B9DD-03D2-428B-82F4-01E27872F6D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5" operator="equal" id="{9AC550C8-07AC-469F-8714-045AA316D36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cellIs" priority="1841" operator="equal" id="{738FF0D5-8816-4760-89F0-A2F383474DC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2" operator="equal" id="{FF9713B7-67A0-45C3-880D-81DEAF4CCCA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3" operator="equal" id="{E0346A03-63D7-4A39-B1EC-E47C8E41E15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4" operator="equal" id="{C6AC76E7-A1F0-4EB1-BDF1-D5696DE0F1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cellIs" priority="1827" operator="equal" id="{33FE9E0C-7E09-4F7F-AE50-969FA0E96CA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8" operator="equal" id="{D243AE66-5362-45DC-945D-4BBAD83BFB2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9" operator="equal" id="{68AEC471-8DA3-4D12-B74D-564FF4F24D9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0" operator="equal" id="{9AAB5735-54ED-4020-8551-9C60412DB8F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Z44 W44</xm:sqref>
        </x14:conditionalFormatting>
        <x14:conditionalFormatting xmlns:xm="http://schemas.microsoft.com/office/excel/2006/main">
          <x14:cfRule type="cellIs" priority="1818" operator="equal" id="{DEB10566-D63E-4F36-A5FE-F1D3D6DE715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9" operator="equal" id="{01A2897E-FADF-4392-95DB-04F991BC76E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0" operator="equal" id="{8B8E6C77-36FD-49A8-A461-43D2DA48764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1" operator="equal" id="{A1E69B96-96AE-4295-A8E7-9DA099D49E1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2" operator="equal" id="{8D08EB79-B345-4867-95A2-4333D4226BE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M107:M108</xm:sqref>
        </x14:conditionalFormatting>
        <x14:conditionalFormatting xmlns:xm="http://schemas.microsoft.com/office/excel/2006/main">
          <x14:cfRule type="cellIs" priority="1813" operator="equal" id="{A268ACD2-75DB-4A24-9BD9-61C47917E6B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4" operator="equal" id="{29D1F062-54F2-471B-B60C-2081365C635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5" operator="equal" id="{0B2C7667-308C-4B02-BFF4-DA1FC9C5D4E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6" operator="equal" id="{AEB731A4-6C79-4295-B8FE-1AE96BB7170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7" operator="equal" id="{674A1F9E-5B5A-47E3-AD08-75BD481A18A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O107:O108</xm:sqref>
        </x14:conditionalFormatting>
        <x14:conditionalFormatting xmlns:xm="http://schemas.microsoft.com/office/excel/2006/main">
          <x14:cfRule type="cellIs" priority="1823" operator="equal" id="{DCA1BC44-293D-4B93-8368-D1C28CC49B5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4" operator="equal" id="{CB951E8D-5909-4E1A-8AED-C2243116C0B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5" operator="equal" id="{ED4036CB-F85C-4A20-82F7-D6A0F0007F5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6" operator="equal" id="{76F4E986-6FDA-4435-A132-3AEA30CD1B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R107:R109 W107:W108 Z107:Z109</xm:sqref>
        </x14:conditionalFormatting>
        <x14:conditionalFormatting xmlns:xm="http://schemas.microsoft.com/office/excel/2006/main">
          <x14:cfRule type="cellIs" priority="1808" operator="equal" id="{C90829BD-2C86-44D3-821D-2D2DFED452E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9" operator="equal" id="{2680DAEE-AB93-4F1A-A543-F03B05A6AB6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0" operator="equal" id="{EBA1138A-2406-4C39-98A0-76922241D6F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1" operator="equal" id="{0C7D8736-77C2-4CE7-8B8C-7D03FF914C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2" operator="equal" id="{AEC9733B-74F0-4566-919B-B9B63797527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cellIs" priority="1804" operator="equal" id="{31804EBD-BBE1-4C6A-AAD4-B7A7FC4007A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5" operator="equal" id="{B5611330-5120-4F9B-9B4C-E41F333FD2A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6" operator="equal" id="{A6E8432E-6D02-4BAA-8D88-B193B1D6486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7" operator="equal" id="{9AAEC981-2129-4A92-AC25-21685326149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cellIs" priority="1800" operator="equal" id="{02B569A7-B98B-42BA-9828-3521BDD4C6A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1" operator="equal" id="{43E4F3E7-EECD-4DB5-A9E3-3957C5DF03F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2" operator="equal" id="{8309E401-63E8-4BAC-9CED-9AC7C439C45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3" operator="equal" id="{6692E730-832F-40CB-8138-27EA757876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Z111</xm:sqref>
        </x14:conditionalFormatting>
        <x14:conditionalFormatting xmlns:xm="http://schemas.microsoft.com/office/excel/2006/main">
          <x14:cfRule type="cellIs" priority="1791" operator="equal" id="{566B153A-AEC5-4622-A88A-F340E763081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2" operator="equal" id="{E0357F7F-8789-4E50-90C8-CBE3FF9ADBE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3" operator="equal" id="{62D763A7-6E31-4F30-BBA5-1CAA76BDE8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4" operator="equal" id="{FA1AB82E-5C7D-4506-88C6-23756B4C1E0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W111</xm:sqref>
        </x14:conditionalFormatting>
        <x14:conditionalFormatting xmlns:xm="http://schemas.microsoft.com/office/excel/2006/main">
          <x14:cfRule type="cellIs" priority="1782" operator="equal" id="{3C2E568A-CF90-4E3A-BBA9-901B413A515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3" operator="equal" id="{1E305D66-DE23-463B-AC32-FD090350719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4" operator="equal" id="{2101E855-2D0A-447F-AEE7-854E648EBB1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5" operator="equal" id="{F03BCB95-3E12-4F6E-8E43-71CC0DE0386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6" operator="equal" id="{52A575AD-109D-4148-AE2E-5507A6F02C3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M112 M133 M142</xm:sqref>
        </x14:conditionalFormatting>
        <x14:conditionalFormatting xmlns:xm="http://schemas.microsoft.com/office/excel/2006/main">
          <x14:cfRule type="cellIs" priority="1777" operator="equal" id="{1ED0DF1C-4379-439B-A0C3-22B60559F21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8" operator="equal" id="{46E1772E-117A-4503-8787-69A8E8629A3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9" operator="equal" id="{9C824AA2-E982-4D17-B106-A7BA6C85092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0" operator="equal" id="{369A02E0-9242-4BF0-A154-069C1B6D24C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1" operator="equal" id="{1137ECF6-AE6E-4881-845D-2F016934746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O112 O133 O142</xm:sqref>
        </x14:conditionalFormatting>
        <x14:conditionalFormatting xmlns:xm="http://schemas.microsoft.com/office/excel/2006/main">
          <x14:cfRule type="cellIs" priority="1787" operator="equal" id="{535ABCFF-B66F-404E-B3E5-23CEFDF2C74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8" operator="equal" id="{926431C7-0F12-490A-A999-8EDC1A5F7C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9" operator="equal" id="{24A1B252-0BC5-466A-8FF4-3BA25F27EE2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0" operator="equal" id="{77402666-B230-46B3-A007-71C9FFE3BFC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R112 Z112 W112</xm:sqref>
        </x14:conditionalFormatting>
        <x14:conditionalFormatting xmlns:xm="http://schemas.microsoft.com/office/excel/2006/main">
          <x14:cfRule type="cellIs" priority="1764" operator="equal" id="{C5D48E41-F318-4E5E-8AC0-675E5022EB6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5" operator="equal" id="{5203A659-699D-4123-A9FA-5F588235CA7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6" operator="equal" id="{D8F7AF3B-FB1B-4B71-88AC-2E0D0CF86E5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7" operator="equal" id="{80DE1C98-5435-465D-B405-E7B2071E0C5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8" operator="equal" id="{405C4526-520E-46B7-8DFC-5278A05DA3C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cellIs" priority="1759" operator="equal" id="{FC2981D9-F63E-4DA8-8537-A6FFE082ADE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0" operator="equal" id="{C578215E-7E87-4DE7-9E21-FB9911C9AAB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1" operator="equal" id="{EE20AF34-2186-4614-9DCB-CF803314BB9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2" operator="equal" id="{4194F65F-B12E-4D37-A762-757E61FFA0E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3" operator="equal" id="{F97168AF-9B2C-451E-843F-53D6F00BAE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cellIs" priority="1773" operator="equal" id="{2A93B583-084B-40AA-88A5-58C8B3CFDF1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4" operator="equal" id="{555E54DF-346F-486E-B4DB-1A7FC641311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5" operator="equal" id="{824B72DA-F04A-4A3D-BFF5-EC8843A0220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6" operator="equal" id="{CFDC4BD4-0166-41DB-A1AB-2E3A6F94E75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cellIs" priority="1755" operator="equal" id="{A91DFF9D-8EE7-4A19-A713-2AA068CBC2A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6" operator="equal" id="{F8157509-5C7C-4E12-856C-024F5CB97ED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7" operator="equal" id="{732B9A36-D4E2-4D5C-BCED-71EB96B9D8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8" operator="equal" id="{568186D6-1A2F-41FB-92AE-92A2F906E53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W116</xm:sqref>
        </x14:conditionalFormatting>
        <x14:conditionalFormatting xmlns:xm="http://schemas.microsoft.com/office/excel/2006/main">
          <x14:cfRule type="cellIs" priority="1769" operator="equal" id="{29FEA451-A0E0-4509-A49B-AE81C1C73B3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0" operator="equal" id="{C9BAD04C-BB73-4753-B0D1-6359E85C459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1" operator="equal" id="{66EA7C34-5164-4B4D-AADD-B991154F9F7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2" operator="equal" id="{F72480C5-26C0-4239-BE4A-768FFC974DD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Z116</xm:sqref>
        </x14:conditionalFormatting>
        <x14:conditionalFormatting xmlns:xm="http://schemas.microsoft.com/office/excel/2006/main">
          <x14:cfRule type="cellIs" priority="1751" operator="equal" id="{B38CC56E-27B9-4C7C-B8B9-6EB94964D79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2" operator="equal" id="{EBD264E3-C646-43AF-B3F4-49A36D387D5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3" operator="equal" id="{EFDDB38F-6E71-4563-8239-98547F4BB8C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4" operator="equal" id="{815F277D-911D-42AE-A0B7-51F28349235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cellIs" priority="1747" operator="equal" id="{1BB911D9-B30B-4622-9C60-6C2736E0920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8" operator="equal" id="{0BA76011-E0D4-4AA9-AA2D-7FD6D5F7217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9" operator="equal" id="{88B31240-86C6-4BA1-BA6F-8FC020F504F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50" operator="equal" id="{0ADB61A4-1BEC-41D7-A690-8D3092D8265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Z118</xm:sqref>
        </x14:conditionalFormatting>
        <x14:conditionalFormatting xmlns:xm="http://schemas.microsoft.com/office/excel/2006/main">
          <x14:cfRule type="cellIs" priority="1720" operator="equal" id="{86027A53-2447-4BD9-8575-4D1183FE6C7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1" operator="equal" id="{EB1F09F9-2312-4C85-84C2-26DDAE228A8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2" operator="equal" id="{B07AD65F-D1F3-4578-B73E-44721E69211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3" operator="equal" id="{67A6056E-509F-4F8D-B755-4541EFD2D65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4" operator="equal" id="{71B51F02-7F0B-4136-92C1-1FFC0526BBC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cellIs" priority="1715" operator="equal" id="{82E8D765-2554-49A1-BC77-6F6A0D0D6DF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6" operator="equal" id="{6BE5A076-CA2E-4410-B09C-EDADC2613D3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7" operator="equal" id="{855C3246-9B04-44F3-B474-4C2C6E15382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8" operator="equal" id="{6ECC6D34-6135-4276-9631-A9E2F66DA26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9" operator="equal" id="{6415DA02-713F-457B-A352-9B8506A134C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O119</xm:sqref>
        </x14:conditionalFormatting>
        <x14:conditionalFormatting xmlns:xm="http://schemas.microsoft.com/office/excel/2006/main">
          <x14:cfRule type="cellIs" priority="1729" operator="equal" id="{A615DC26-DAB5-4158-9234-305C5E7D791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0" operator="equal" id="{0AE486AF-D204-4F3D-A664-24B53AF90F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1" operator="equal" id="{FEE50A60-B3FA-4F61-B660-E3A0DEA8897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2" operator="equal" id="{52F68B7E-BD5E-4B5B-8521-2F06359EE4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R119</xm:sqref>
        </x14:conditionalFormatting>
        <x14:conditionalFormatting xmlns:xm="http://schemas.microsoft.com/office/excel/2006/main">
          <x14:cfRule type="cellIs" priority="1711" operator="equal" id="{A6DC53A0-82F6-4B76-B9E3-CC832D4C87F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2" operator="equal" id="{51118C7F-0DCB-435C-8248-E8E3DB48A3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3" operator="equal" id="{321D64EA-5FBC-4431-85A7-E81358D5504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4" operator="equal" id="{C26F74DE-2B5F-4C92-B077-1C006AE84A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W119</xm:sqref>
        </x14:conditionalFormatting>
        <x14:conditionalFormatting xmlns:xm="http://schemas.microsoft.com/office/excel/2006/main">
          <x14:cfRule type="cellIs" priority="1725" operator="equal" id="{364040F7-8B0B-4122-9E62-9E5F1ECD2A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6" operator="equal" id="{687939AA-18E9-4B69-80B3-E9811816835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7" operator="equal" id="{AE0F3469-E443-411F-AB40-4319D78BECC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8" operator="equal" id="{0B5A0EC2-C0F3-4B3F-B6A8-BB466263A25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Z119</xm:sqref>
        </x14:conditionalFormatting>
        <x14:conditionalFormatting xmlns:xm="http://schemas.microsoft.com/office/excel/2006/main">
          <x14:cfRule type="cellIs" priority="1707" operator="equal" id="{ABD79936-FD23-440D-8E80-68B650B29C8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8" operator="equal" id="{554CDB2D-E08F-4CF6-8049-9E2E0013059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9" operator="equal" id="{6926CAA5-DBA7-4805-921D-13715D0B82E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0" operator="equal" id="{B0E7372E-DF60-4BC7-A9E6-D9282067BC0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W120</xm:sqref>
        </x14:conditionalFormatting>
        <x14:conditionalFormatting xmlns:xm="http://schemas.microsoft.com/office/excel/2006/main">
          <x14:cfRule type="cellIs" priority="1703" operator="equal" id="{0574C390-4757-4A56-8D07-E960B054C17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4" operator="equal" id="{8067E8F4-2B7E-4744-AADC-1C8C394135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5" operator="equal" id="{48C675A6-0DCD-4E63-8DAE-84795E60C0D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6" operator="equal" id="{29DC722C-F445-4140-B857-474C08668AA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cellIs" priority="1675" operator="equal" id="{56E0891C-DF30-4CE2-AB02-72B3DA259F9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6" operator="equal" id="{1158C84F-E972-46BB-93F4-DE414749842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7" operator="equal" id="{9857317B-772E-4D8B-A7D7-7063DF1F62B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8" operator="equal" id="{8CF78D63-3E3A-4F48-8750-02CC17F630E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9" operator="equal" id="{E1F6698D-19DE-4718-88DD-A0702DB7872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cellIs" priority="1689" operator="equal" id="{2957AD3E-4046-4BC6-8C8D-931DD77F911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0" operator="equal" id="{FB536C3C-F7D8-42ED-ADAE-8CFF531131B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1" operator="equal" id="{773A790D-4511-4E52-9684-52B659081A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92" operator="equal" id="{D171338E-80F4-4D91-B0B2-589F41387D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cellIs" priority="1671" operator="equal" id="{810EC97A-CEDE-40BE-BA92-B303B3C276D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2" operator="equal" id="{FC1511D7-ECF5-4800-8300-4B3ACF1209B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3" operator="equal" id="{5C1C034C-2114-408F-A3A4-17A3305177A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4" operator="equal" id="{8614A33D-ED6E-4D05-8A31-C23B34CD36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</xm:sqref>
        </x14:conditionalFormatting>
        <x14:conditionalFormatting xmlns:xm="http://schemas.microsoft.com/office/excel/2006/main">
          <x14:cfRule type="cellIs" priority="1685" operator="equal" id="{B8EEFA43-E251-4121-83ED-70050E7A0FF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6" operator="equal" id="{36B84364-67E3-4049-99D1-05A37F4B249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7" operator="equal" id="{F105EF69-57C6-4508-94D7-023806B4DE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88" operator="equal" id="{845CD5E2-C14B-4F90-BF89-B864F032E98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</xm:sqref>
        </x14:conditionalFormatting>
        <x14:conditionalFormatting xmlns:xm="http://schemas.microsoft.com/office/excel/2006/main">
          <x14:cfRule type="cellIs" priority="1663" operator="equal" id="{178AB432-4974-4D02-B719-8EE319E2D8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4" operator="equal" id="{D15C601B-76B7-4379-8C17-08463FC878E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5" operator="equal" id="{F1D25024-74AF-4613-AD93-99B6A7798C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6" operator="equal" id="{E8AD9498-2556-4605-ADD1-AFD3D9C7CBB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cellIs" priority="1667" operator="equal" id="{B3F307E2-4B07-4C6C-8949-869E7C9B89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8" operator="equal" id="{808E4635-9CF0-40A8-AD86-07FA16014CC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9" operator="equal" id="{C647106F-B2D5-4E0C-A0D6-304D08F6206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70" operator="equal" id="{0C0D4CE1-F92C-43AC-9606-85A65E8E2B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cellIs" priority="1654" operator="equal" id="{8F811A63-6826-4F17-8569-42967F91B0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5" operator="equal" id="{7BAC6AAC-9820-4FB0-B9D8-25C7C2C59311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6" operator="equal" id="{1EC5C2D7-9C59-4E14-9B2E-604352B6570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7" operator="equal" id="{680EEB9C-B949-49AD-88C1-95807C5C19A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8" operator="equal" id="{120D7D10-4A68-4B19-9604-7C3974EE8BF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cellIs" priority="1649" operator="equal" id="{39DFCDFD-1F40-4680-9247-C09D04CE23E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0" operator="equal" id="{084C5533-26B2-4A72-9F28-51DCF3DDC5D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1" operator="equal" id="{85BD0EA9-DF42-4539-B343-0FEED315B47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2" operator="equal" id="{7900A3E7-DD61-49FA-AD7D-D04396728EF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53" operator="equal" id="{4A208F7D-95C1-4C6E-B8D6-45DE0854AEA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cellIs" priority="1659" operator="equal" id="{772CDB98-D7ED-4DB6-A25A-D8020A7BD3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0" operator="equal" id="{D758B341-3CB8-4E65-9037-2138B9C39CC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1" operator="equal" id="{4AA09088-A0E8-4C48-8DAB-97488FD037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62" operator="equal" id="{71F94AB1-A049-4784-8315-04E9E0B12A7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cellIs" priority="1631" operator="equal" id="{AB5C83BF-EE95-4B84-85D5-AAA3F469C3D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2" operator="equal" id="{FDCEAFE4-1A57-4F79-8D22-80B678E043D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3" operator="equal" id="{1F6CA797-9CA4-4E9E-A32B-B1F22F6FFD0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4" operator="equal" id="{C85CAA52-2125-4041-BCA4-DD2A35984C2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5" operator="equal" id="{F737BE73-DC40-4D0A-A448-9D3B7BAE5FD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cellIs" priority="1645" operator="equal" id="{2FDB20DD-4943-4FB2-96BA-DFFBA2F00A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6" operator="equal" id="{FCD2A49B-DD1F-4A45-9FD5-DAD2E980D40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7" operator="equal" id="{7383D1A4-B90F-4251-BA64-BCE6F4890CB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8" operator="equal" id="{5E1A1EA2-13D7-48D6-A988-69DCE7BCABB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cellIs" priority="1627" operator="equal" id="{FB0CFF6E-55EE-460F-9746-969DD53E17B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8" operator="equal" id="{1B4C9977-8356-4F0A-9ABF-DA375635982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9" operator="equal" id="{9EF4AD1A-754C-45F6-893E-DCEE8B4B90A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30" operator="equal" id="{8FDC1AE2-5E6E-4F1A-BA5B-451A3352EC1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cellIs" priority="1641" operator="equal" id="{6245D630-AB8B-4214-8F78-74382C6B5C6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2" operator="equal" id="{061061ED-9F80-4FDB-B787-B2E5F111B6B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3" operator="equal" id="{D064DB41-79A9-4AB0-BFC8-77D3D2201A5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44" operator="equal" id="{660B2601-2C07-493B-83D0-0BDC5EE7F9D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cellIs" priority="1614" operator="equal" id="{A1207CB2-B2D2-4828-B4C1-0D4F1D41BF7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5" operator="equal" id="{7331818B-4917-4756-8694-3C876BBC670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6" operator="equal" id="{BE2FECA0-284D-46B4-ABCC-955FF80FF17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7" operator="equal" id="{B93B30F5-C182-4503-B75C-040B6930D32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18" operator="equal" id="{53A6320F-405E-4743-A468-D1B7E94EB70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cellIs" priority="1623" operator="equal" id="{319AFDA6-5604-4D28-95AD-6856F543194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4" operator="equal" id="{16CB1A6D-A7AC-4CB4-B58A-6A21964040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5" operator="equal" id="{165D25F8-1D8E-4D01-873C-65DFE3AB2A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6" operator="equal" id="{5C4EE90B-2637-46EE-BE22-3F9E3BCAA0E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cellIs" priority="1605" operator="equal" id="{955B1CE2-6631-4F3F-8DD9-B200B7E8D6D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6" operator="equal" id="{E1F42711-20F0-46D6-B449-D64C4551309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7" operator="equal" id="{9BA85BD3-07F6-42ED-89FF-9DA6151A52F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8" operator="equal" id="{2F93998E-2970-456E-9AF8-B25E81A7843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cellIs" priority="1619" operator="equal" id="{BD8F942B-1108-4733-8457-72EA1E8BA9C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0" operator="equal" id="{F860BFEF-6B0A-4C51-85A4-E144BB1ACC0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1" operator="equal" id="{62D89C4F-2820-4591-AD68-F32750CF3FA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22" operator="equal" id="{040D538B-4AF6-4AF3-A82D-3E185B883F7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cellIs" priority="1597" operator="equal" id="{13D07169-14D0-4168-A8B7-C215E4EF5A9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8" operator="equal" id="{11E66FC2-7512-4398-B2FE-A9AE81A06FB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9" operator="equal" id="{091E42E6-ED16-4294-BF93-B8C95F5F11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0" operator="equal" id="{5DD7CBFF-48D3-429C-91B4-3E2D8A3AFC3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cellIs" priority="1601" operator="equal" id="{A347F651-0BDB-475D-876F-AC6FBE83B43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2" operator="equal" id="{C81078D5-DAB9-4EB0-9693-6DE7A75F769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3" operator="equal" id="{74F1850B-26C2-405A-83BE-6E8D814861E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04" operator="equal" id="{A46F2EE6-C169-4C54-BA96-E6D4C0C5DEE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cellIs" priority="1588" operator="equal" id="{A40D9C88-C5C5-415F-A95A-5FC47EF52A5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9" operator="equal" id="{08D1175A-7DCB-4CFB-8FE8-33D24F60B47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0" operator="equal" id="{54AEFE1A-F579-4550-A0BB-3A4DB310A5F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1" operator="equal" id="{732406ED-DB17-44F9-B18C-66BE74874D8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2" operator="equal" id="{A92EB8B2-FAB7-48A8-A42B-B00E786EC16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cellIs" priority="1583" operator="equal" id="{DA788870-1A1E-48E5-A154-B0FED5BDD21E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4" operator="equal" id="{2962F151-D7F5-402A-97AD-1132633287F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5" operator="equal" id="{236911D1-8C5E-4CE9-AE0F-6E4F19F2466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6" operator="equal" id="{91323B1C-A1C8-4A1A-BEAD-0A6F004EE79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7" operator="equal" id="{A03D7C38-CCFF-4C85-823D-58E612393BE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cellIs" priority="1593" operator="equal" id="{4319CA45-3F95-482C-84A7-5632A1BDA6D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4" operator="equal" id="{D47F41F4-B625-4725-9A77-C8000043F14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5" operator="equal" id="{AC1D70C0-F7CC-4E12-A773-EC44DFF29FD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96" operator="equal" id="{FB47DBB9-5995-4FAD-AF2E-2491D1D628F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cellIs" priority="1570" operator="equal" id="{6598D41E-62A2-462A-8D07-521F0AC14A9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1" operator="equal" id="{5DB23EAC-7B8D-4320-94F8-995F36F95C6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2" operator="equal" id="{494C9639-FCEE-4CF8-AFF1-C92E87DBAAC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3" operator="equal" id="{2A99B32C-6F0E-47B4-A26C-BE4519F03F3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4" operator="equal" id="{5FFDE972-C4D5-4505-8F44-2D3A23CD5F8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cellIs" priority="1565" operator="equal" id="{98498C7E-4E46-4074-956D-FCA313783D4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6" operator="equal" id="{99DB8766-F760-4B2A-8D4E-38B5F09434D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7" operator="equal" id="{B4767C00-A33A-4492-8BEF-80F07F7B502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8" operator="equal" id="{51756941-50C2-414E-A83F-2914EEC17D9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9" operator="equal" id="{519F624B-3AF7-4514-9EDC-D766BE710C4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cellIs" priority="1579" operator="equal" id="{E37F1C59-BB3E-4938-B422-5168B4C538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0" operator="equal" id="{5BFAB3F6-57C8-42B4-950B-02A499A8FF7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1" operator="equal" id="{AE6D54C6-AA37-40FC-A3A1-15D93C6C9EC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82" operator="equal" id="{C156F4A9-33E0-4BB5-8E50-F5BF15AEBF1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cellIs" priority="1561" operator="equal" id="{6D45024A-5403-4C41-B68D-1CD5F354B08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2" operator="equal" id="{E492090D-06EC-45F1-B169-4AEBCD0E17D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3" operator="equal" id="{52E7B573-E701-4490-AB51-D608D6D558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4" operator="equal" id="{5E34804E-58AD-4723-948B-C123C4503D5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cellIs" priority="1575" operator="equal" id="{88E8FACD-F513-4B64-89DF-D9E38203DC8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6" operator="equal" id="{FFE1981A-7FAD-426A-B3F8-25354683B8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7" operator="equal" id="{E9918653-5620-4E1E-B061-6E6F064D90E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78" operator="equal" id="{66DBD16E-9B81-413E-8F5D-0A62C2DE8E9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cellIs" priority="1548" operator="equal" id="{19F40C9A-F24D-46E5-B2E6-2638FACD152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9" operator="equal" id="{9EE62E74-D4FF-4F68-B890-11F5C4ABC7F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0" operator="equal" id="{1B4C87C9-38A2-4430-91D8-CB856C5618D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1" operator="equal" id="{3C2D99E1-3C81-4876-AD16-2879B90E1E1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2" operator="equal" id="{A041CFEF-E96B-4805-AA0B-C82183B2644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cellIs" priority="1543" operator="equal" id="{1C4BB4AD-AA2F-482D-A11C-417D4974D17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4" operator="equal" id="{6CF36D2C-D1AE-47F9-9E31-BF987B97A1F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5" operator="equal" id="{3FFC3C43-DB85-4880-975B-BC52E8B857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6" operator="equal" id="{FA5D8C2E-CF89-49D1-B3E2-4F988DA8012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7" operator="equal" id="{8B722569-89ED-4C86-A1EA-70AEDAD60BD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cellIs" priority="1557" operator="equal" id="{3C44AFC1-0A4B-4951-9160-A65C4860D69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8" operator="equal" id="{9235C7CE-77EB-4A5C-8033-89A17399BAA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9" operator="equal" id="{1FE46D70-5534-4055-BA31-F7545E7D9C3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60" operator="equal" id="{6F9EABBB-3E14-4C22-82D8-CBD955D351F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cellIs" priority="1539" operator="equal" id="{5EC19953-9B54-4CE1-B992-20624E4AEF8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0" operator="equal" id="{934C9CC4-565D-441A-A8A1-C4EF95BE525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1" operator="equal" id="{FC133F18-2265-4E2C-97CE-40A1C3984ED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42" operator="equal" id="{B5F02513-3668-4E45-BF7B-ADC5731CF1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W24</xm:sqref>
        </x14:conditionalFormatting>
        <x14:conditionalFormatting xmlns:xm="http://schemas.microsoft.com/office/excel/2006/main">
          <x14:cfRule type="cellIs" priority="1553" operator="equal" id="{695CCE64-B75D-4734-BC08-E6F30C4217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4" operator="equal" id="{562BA358-030F-49D5-8EB6-0B53CDEF81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5" operator="equal" id="{637FD352-E8B5-41D3-8844-CE14E939138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56" operator="equal" id="{6C58B777-E8DA-49E6-A9F8-313F13184B0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Z24</xm:sqref>
        </x14:conditionalFormatting>
        <x14:conditionalFormatting xmlns:xm="http://schemas.microsoft.com/office/excel/2006/main">
          <x14:cfRule type="cellIs" priority="1535" operator="equal" id="{99BDE0FB-EC45-42E2-868C-ADCD806D1A7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6" operator="equal" id="{4C9E0C02-B9A2-4126-B402-91A7A9242C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7" operator="equal" id="{523396F3-6C3C-4709-AFAF-C733C5DBA09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8" operator="equal" id="{627BF3A5-3E86-4489-B6FF-0B69DE8FEB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cellIs" priority="1531" operator="equal" id="{8BF2F470-77C1-40F6-AC47-FEC3C53E332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2" operator="equal" id="{C78180E3-EEC1-441E-AE7C-4B9AAA665AA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3" operator="equal" id="{93073977-3760-4AC3-924E-FC6C7D2C60F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34" operator="equal" id="{CB6A7524-9443-4FAA-B901-44265B43CD8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cellIs" priority="1499" operator="equal" id="{F18035F6-A5D0-47F0-A26A-49215EEB715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0" operator="equal" id="{8D39E92C-5B97-4C69-BBF5-72D7ADF80BE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1" operator="equal" id="{7E2813A3-7D77-48B2-9883-60D17EC2032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2" operator="equal" id="{05531559-FD5B-4B1D-BA47-8E7CE09BB2A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03" operator="equal" id="{08671746-5CDF-4E7F-A9A5-6CF864F516E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cellIs" priority="1513" operator="equal" id="{8712D4E2-F721-4E9B-89DF-AF88411F631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4" operator="equal" id="{5A464A5F-39FA-43CE-A35F-823E3D6FFE4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5" operator="equal" id="{A23FD09E-C554-4125-AF8F-AA20734DE22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6" operator="equal" id="{93604998-60B1-4A7E-AC06-31AD09A110D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cellIs" priority="1495" operator="equal" id="{33AF7753-D299-41F1-ABEE-54909453CE1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6" operator="equal" id="{5DE0AACF-4AE2-481E-81BB-8AFFE57729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7" operator="equal" id="{BC57E4AC-C24E-4A3A-AAF1-07D9CED9BCD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8" operator="equal" id="{8B9F3563-9A63-49DF-A69D-1482E1E5245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cellIs" priority="1509" operator="equal" id="{BB5F0E60-A972-4ED3-9B86-85D4D4445D9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0" operator="equal" id="{1B9FE30B-18F7-403C-AF64-9B1A6D8C7B9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1" operator="equal" id="{842E323E-4624-4D57-B0A2-6D26DBD3D0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12" operator="equal" id="{C03D657F-37B0-4244-BDFA-C72DD743B67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cellIs" priority="1482" operator="equal" id="{0CB25A71-BF68-4AAA-98A8-D8299C88E2C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3" operator="equal" id="{5F91AB8D-D539-4F06-83D6-F1A3A8B9DF6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4" operator="equal" id="{749B4A2C-CC5A-4BB1-B35D-F06D29F06D9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5" operator="equal" id="{4FFF5B7B-95ED-4703-91CD-DF0F3B5436A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6" operator="equal" id="{1CC0809D-647E-4A93-B0B1-4F48BA0FDAA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cellIs" priority="1477" operator="equal" id="{00FD4B58-F4DA-4EC3-BDE8-9DE6B4F5DFF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8" operator="equal" id="{114E13F6-E1BE-4619-8AB4-6FAA28FA7CC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9" operator="equal" id="{74D3F12A-B9E4-46AC-BAD9-69CEE181D12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0" operator="equal" id="{B212C72E-158A-47B2-B2E3-4F3F75FE99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1" operator="equal" id="{DB1F125B-FC14-4BAB-BD96-E01BC05FC5F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cellIs" priority="1491" operator="equal" id="{8C0C9C86-6868-4506-8F6B-6AF347032E3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2" operator="equal" id="{4EAD094B-009D-443D-A460-6A9C728756A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3" operator="equal" id="{7BA7F194-98C3-4532-A627-863CC2242BA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4" operator="equal" id="{5D58B68F-EBAA-4603-9EC4-30CDD521FC7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cellIs" priority="1473" operator="equal" id="{F29EDCFB-C164-46C6-9606-41E4CD5A0A5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4" operator="equal" id="{1A4E23BF-A2C3-41D0-8D88-46AAC6ADC2E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5" operator="equal" id="{32732C0E-CCCA-4F08-9574-EF65DC231D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6" operator="equal" id="{FEBE73CA-DCC6-4378-A728-2D2632E942B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cellIs" priority="1487" operator="equal" id="{E1FF76EE-2662-481C-905D-227D99EAE85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8" operator="equal" id="{3844B867-D717-4022-9600-0C2086581C0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89" operator="equal" id="{36872489-D610-4132-A872-D3D4BC5DDEA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90" operator="equal" id="{C6DF3E5C-CA31-4DA6-8A24-B7CEE09A18D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cellIs" priority="1460" operator="equal" id="{FF3C6B48-BEAE-48CF-AB2A-70857A4D3F5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1" operator="equal" id="{AA670469-2252-40F0-9421-882D95F705F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2" operator="equal" id="{DDA3949A-73E5-45F1-83BC-4ED8F2ADE21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3" operator="equal" id="{98203A9A-DD1C-41DE-A47D-EDB24123259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4" operator="equal" id="{80F6AB4D-7797-4428-9A0F-10B6FB2D35D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cellIs" priority="1469" operator="equal" id="{81E308A2-BF08-4459-B2D3-36B5550B7AC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0" operator="equal" id="{8E469C9D-189F-4EF0-B7FD-38EE19099C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1" operator="equal" id="{465B25B1-FEE4-470F-911D-BBFCB7A3672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72" operator="equal" id="{D93774FD-5324-44FD-8561-02DC7766FAD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cellIs" priority="1451" operator="equal" id="{8A4CD115-74DA-4F9F-884A-239419B3B82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2" operator="equal" id="{EB10E6E7-77A8-4791-A9C1-B876E5AD8BC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3" operator="equal" id="{3513E3FE-2EE6-46E1-A988-C1D8B92DF1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4" operator="equal" id="{7DA50EF4-5678-45FC-AE95-B06752D5665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cellIs" priority="1465" operator="equal" id="{3DED957A-1674-4533-AD63-FE38683388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6" operator="equal" id="{24D4CA05-26C0-442C-8199-57A2DD3FCE1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7" operator="equal" id="{7279E344-EA44-4239-BAAE-036CEA104C0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8" operator="equal" id="{95A9676A-2758-49A8-8814-44B9CBD2F7D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cellIs" priority="1447" operator="equal" id="{A407A907-E2B1-44E8-BABA-5A615E6E14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8" operator="equal" id="{899C35C0-9747-4E8C-A674-C359526A737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9" operator="equal" id="{9CB92DD8-018D-4EC5-9F18-7CF84498298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0" operator="equal" id="{3BE1651D-68D4-4B41-943F-AA996F96A9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cellIs" priority="1443" operator="equal" id="{AA47CF36-DEA0-443C-B019-73725EE1733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4" operator="equal" id="{78AA6C54-44EE-4AE6-9DA1-D7F88BF9EA3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5" operator="equal" id="{CB8D812F-243B-4424-A820-38C15253F34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6" operator="equal" id="{F901BEC1-2A0A-4841-9387-79C7E2FF9FC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Z30</xm:sqref>
        </x14:conditionalFormatting>
        <x14:conditionalFormatting xmlns:xm="http://schemas.microsoft.com/office/excel/2006/main">
          <x14:cfRule type="cellIs" priority="1425" operator="equal" id="{5ADB2553-D597-4950-830D-7CFE2DC1624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6" operator="equal" id="{ECDF548F-834E-4278-A54F-651C14511C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7" operator="equal" id="{11D91ED6-E7FD-4AF5-B269-E4D0C1CC643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8" operator="equal" id="{25FA7893-1C02-45FE-8742-A18E20DDB89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cellIs" priority="1421" operator="equal" id="{4552C0A5-6C6C-4DAF-B0C5-0E219CD44C8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2" operator="equal" id="{337E4369-85F3-4DA3-8074-FC58F9F7650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3" operator="equal" id="{8948ED39-1AA9-4661-999D-8597B2E859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4" operator="equal" id="{DF39FF3B-C013-4A45-8C33-2F5E57D70EA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cellIs" priority="1403" operator="equal" id="{C23A677B-CD34-4542-9A56-7E106D1B74F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4" operator="equal" id="{F816688D-0D04-4C99-ADCA-D1048F493C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5" operator="equal" id="{8ED5F79E-A63F-4276-97D8-B48DCFB26BE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6" operator="equal" id="{9C54051F-F63B-4728-BA7E-4AC6DFB6D7F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cellIs" priority="1399" operator="equal" id="{B6374B9D-BA56-475D-809B-758451C7FB8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0" operator="equal" id="{2C7C4F2A-12D9-427F-B9E9-F183944FB3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1" operator="equal" id="{0A97DA18-6349-431A-A814-CE63AC63EC1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2" operator="equal" id="{04319DCF-4D58-4B3F-8A3F-104DBE9F44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Z37</xm:sqref>
        </x14:conditionalFormatting>
        <x14:conditionalFormatting xmlns:xm="http://schemas.microsoft.com/office/excel/2006/main">
          <x14:cfRule type="cellIs" priority="1372" operator="equal" id="{E9D4ACD3-65A9-4F1B-99CE-9C59FC69B0C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3" operator="equal" id="{0B3C469B-93EF-4709-945E-6E7A630F2C1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4" operator="equal" id="{D963A06E-8DD8-4AE5-9F35-D430D138F4C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5" operator="equal" id="{98C8B501-EB9B-4C5F-A7DB-3C890728E69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6" operator="equal" id="{DE7F60DC-EDFC-404F-95CD-C2DCE717782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cellIs" priority="1367" operator="equal" id="{9FFFCE04-D2E9-4B05-836C-E2F2004D317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8" operator="equal" id="{912A44A5-E7AA-4D30-9157-163153227D2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9" operator="equal" id="{84594BB4-4E9E-49B8-9A3A-CDE2B8CD4EA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0" operator="equal" id="{3895A86E-2CD6-4263-821A-05481CE1197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1" operator="equal" id="{973729DA-231B-48A3-A809-752CE883D0F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cellIs" priority="1381" operator="equal" id="{5DADFAB9-BE37-4026-9011-1311132AA4B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2" operator="equal" id="{EF348613-E857-4332-A55C-C4E2E59693B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3" operator="equal" id="{95CEC3B0-8F7C-4DBE-93E3-7F554BFF42B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4" operator="equal" id="{CA9A561F-49B9-47D8-BB80-60D01DB1A14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cellIs" priority="1363" operator="equal" id="{313D0762-BBDD-4CCA-99BC-3AF0B70BFA9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4" operator="equal" id="{0F9276DE-F2E2-427D-89DB-765FD710513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5" operator="equal" id="{16D1DAC4-2052-4CA3-9DAB-EE52336B29C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6" operator="equal" id="{CEC78CCA-AF77-4D29-A44C-5113FDC487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cellIs" priority="1377" operator="equal" id="{7F814E83-468E-42E2-817E-F8A969EEFFE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8" operator="equal" id="{CDF7AB71-2912-445E-BA8C-50A6F402531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9" operator="equal" id="{AE754B8A-DE37-46A9-84A1-846D3E65DB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0" operator="equal" id="{329E1D1F-B38B-48B8-A43D-3826DBF6980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cellIs" priority="1350" operator="equal" id="{14B60D9A-384E-4FD6-A4DC-E8C0D39EC6B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1" operator="equal" id="{73B1BEE6-BB0C-47C8-9D47-656D0E9FE38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2" operator="equal" id="{58BA43F3-AA82-4DCE-92CE-C5159DBE542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3" operator="equal" id="{9A0F1E97-FAE7-4733-89A8-B6B28EC68DF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4" operator="equal" id="{98639502-0093-4E70-9BB6-57EEFCD37C0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cellIs" priority="1345" operator="equal" id="{C31FD9C4-37CE-4D05-8277-CE3E9A3D67B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6" operator="equal" id="{D3AB2CBB-71A9-4B10-A24D-9BEC84D12A1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7" operator="equal" id="{67FE29DE-552E-43DA-B671-BC5724375FD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8" operator="equal" id="{4BDAA1D8-FBB5-4A2F-A54D-F5AB25B83B6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9" operator="equal" id="{ABE9CA29-4E49-413D-8245-9F449A85855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cellIs" priority="1359" operator="equal" id="{71A17329-98C3-43A8-8094-D4DD04A1222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0" operator="equal" id="{D6255F48-220B-4468-AF9E-61EB0D91396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1" operator="equal" id="{50E53320-5F1E-4359-88FE-EDB5F7DA3C0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2" operator="equal" id="{AC08ED30-F83B-414E-98D7-0C57F323106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cellIs" priority="1341" operator="equal" id="{8DE449E8-5E22-4C6E-842F-CD0265A5259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2" operator="equal" id="{EB305896-7FDF-4C03-868C-2CD08CF6F06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3" operator="equal" id="{DCC32835-FC1B-4FBB-92DF-BA86641C7B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4" operator="equal" id="{8A420F9C-14E7-4459-895E-143880CF62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cellIs" priority="1355" operator="equal" id="{83599FE4-11B2-469E-B06E-7595152999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6" operator="equal" id="{8F66ADDC-3DD2-4CCB-9D46-FAF89E7EE6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7" operator="equal" id="{8FAE1805-A53A-4D3C-992A-2AE7EF127A5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8" operator="equal" id="{B52DE4EE-E03D-4649-AED0-FFD72F3BA1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cellIs" priority="1328" operator="equal" id="{FE10B545-ED63-4AD1-8C2A-70986CB7E12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9" operator="equal" id="{33772AC4-7E1F-4DB2-BB23-E7DA1E7852D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0" operator="equal" id="{8D2EFB8E-834E-469E-A59F-67889D3C38F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1" operator="equal" id="{3D08C031-FE7F-40DC-AE19-BC214BF2055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2" operator="equal" id="{982ACFF7-3C6F-4F66-A36F-8CD4EA405D5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cellIs" priority="1323" operator="equal" id="{4C306A80-F6E4-4C4B-8E21-B066B763B80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4" operator="equal" id="{02A7B236-CB88-42CD-9C09-DD4D2F02267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5" operator="equal" id="{F69E7E04-B2B9-439C-B1AF-B83C097AC54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6" operator="equal" id="{5DF76C08-9A1D-4963-BBE8-012FBF90B2E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7" operator="equal" id="{CD13B584-3297-479F-AB19-CA6FF4EBCF7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cellIs" priority="1337" operator="equal" id="{5EC91919-8335-4D93-B6F6-6580867FAF1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8" operator="equal" id="{6BBA0F68-98F4-4C0A-8066-B814657668E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9" operator="equal" id="{027A44C9-CADA-4DA8-B3D6-E2A85CA75EA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40" operator="equal" id="{C82A8E1A-CA9A-4F6B-98F7-D8030F2F22F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cellIs" priority="1319" operator="equal" id="{13A2AACD-7A2C-449E-BE0D-5AA9D358AB2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0" operator="equal" id="{F82B7D45-776A-4EC2-B00C-A95863B792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1" operator="equal" id="{A57C8EAF-6CDF-4490-BCB2-726982BA7F4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2" operator="equal" id="{E0DAD4A9-52F9-4B14-B197-3A699D71A9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cellIs" priority="1333" operator="equal" id="{04D9AFB0-77BD-4EA6-A0DE-44A6D28754E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4" operator="equal" id="{A487AA51-D865-435C-8399-F618A17A7AA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5" operator="equal" id="{F5C3D5F8-61F0-4C5E-A92C-BF91C84A1E0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6" operator="equal" id="{F7CA0C04-8E83-4C5E-A5BA-345BB594DE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cellIs" priority="1315" operator="equal" id="{201957AE-81DA-4C74-8823-B2C8C60ADE9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6" operator="equal" id="{E7F16892-6F23-443A-A60E-D3659588E8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7" operator="equal" id="{954B9267-69D2-4858-85B4-B7FB68CC95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8" operator="equal" id="{115EE313-A098-42FC-A1F1-FAE6241A00C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R42</xm:sqref>
        </x14:conditionalFormatting>
        <x14:conditionalFormatting xmlns:xm="http://schemas.microsoft.com/office/excel/2006/main">
          <x14:cfRule type="cellIs" priority="1311" operator="equal" id="{7276BE20-D770-41AA-A357-2186677B85B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2" operator="equal" id="{AA41DA6B-8679-4DAC-810B-BA3E80271EB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3" operator="equal" id="{C054DD9A-75DD-462E-A8CB-5A4A69697D5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4" operator="equal" id="{F495871D-5881-4925-8CA8-EE2E1351665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Z42</xm:sqref>
        </x14:conditionalFormatting>
        <x14:conditionalFormatting xmlns:xm="http://schemas.microsoft.com/office/excel/2006/main">
          <x14:cfRule type="cellIs" priority="1284" operator="equal" id="{9F7620F5-8287-4C32-915E-37085300BAA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5" operator="equal" id="{7EC49DC6-2372-4E2F-8A26-55AA88C05F2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6" operator="equal" id="{297F616E-D707-4251-A158-3B895C15B97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7" operator="equal" id="{872C2107-E177-4B85-961F-65506BD5595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8" operator="equal" id="{38C0F998-20EF-4B41-9F07-E9D5D3CC3BF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cellIs" priority="1279" operator="equal" id="{0CCE4D47-9037-488F-AC3B-20E8F07CF69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0" operator="equal" id="{D28AF4BE-35CA-4586-9188-CBE9C879D5A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1" operator="equal" id="{B459CF3C-BA72-406C-9142-5D525EA76EE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2" operator="equal" id="{D78791D5-6968-42E2-92A5-495FD91D614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3" operator="equal" id="{23DE3239-5429-4349-A98A-14BD1D684F2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cellIs" priority="1293" operator="equal" id="{DC40493A-D7F8-4E80-9BB7-A7F383302A3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4" operator="equal" id="{1F6FE03D-B3A9-4116-A864-A0D8DCCE45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5" operator="equal" id="{98BC976D-D821-4636-8BEF-475B1B79661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6" operator="equal" id="{2C173BB2-6132-4F92-A808-DA1B6616493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R43</xm:sqref>
        </x14:conditionalFormatting>
        <x14:conditionalFormatting xmlns:xm="http://schemas.microsoft.com/office/excel/2006/main">
          <x14:cfRule type="cellIs" priority="1275" operator="equal" id="{416AA800-8BC3-40D1-B6F9-9AE4299A460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6" operator="equal" id="{B7A1B06C-00C2-43A3-AFC7-6E905498515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7" operator="equal" id="{FC64548E-B9D0-4810-AE73-D5621D18228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8" operator="equal" id="{A24B785E-4882-4F11-A983-1489295234A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W43</xm:sqref>
        </x14:conditionalFormatting>
        <x14:conditionalFormatting xmlns:xm="http://schemas.microsoft.com/office/excel/2006/main">
          <x14:cfRule type="cellIs" priority="1289" operator="equal" id="{C38CEBE0-050E-4A0A-9852-D4ED1FC677C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0" operator="equal" id="{883A93AF-00AD-4F01-B259-3ADEC5AB27A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1" operator="equal" id="{85D7E0F2-DA5E-435D-90F0-B8B561AAFDB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92" operator="equal" id="{7E964C5A-B482-47B2-A303-98D310C0A02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Z43</xm:sqref>
        </x14:conditionalFormatting>
        <x14:conditionalFormatting xmlns:xm="http://schemas.microsoft.com/office/excel/2006/main">
          <x14:cfRule type="cellIs" priority="1262" operator="equal" id="{36142B60-1B2F-465F-9D00-2983B643D48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3" operator="equal" id="{24717574-CE2A-4120-8452-719C121C2B2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4" operator="equal" id="{61AA5595-0267-4233-AA2D-F41614640B2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5" operator="equal" id="{03A99840-A6E0-46BD-9F85-FBFC67218A4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6" operator="equal" id="{3F951EF3-E7B0-43B8-B06B-11FFD3B0576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cellIs" priority="1257" operator="equal" id="{1BD0629A-19CA-409C-A81E-F2A2F5E1F28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8" operator="equal" id="{7285DE4D-0935-4892-8C1E-3213A071917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9" operator="equal" id="{00836F79-4412-4BB7-9149-E061BD77FD4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0" operator="equal" id="{FCE5976A-7BBE-4130-AE70-22C314A0935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1" operator="equal" id="{DE18851A-87E1-4CE0-A0C5-F7861FFF216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cellIs" priority="1271" operator="equal" id="{C700E397-4551-44FD-9AA7-CE763E00C4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2" operator="equal" id="{2A2478E1-325E-4886-88D0-A577449BAF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3" operator="equal" id="{B349A861-39F6-4EC4-A69C-4BACEE26F4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4" operator="equal" id="{056A55CC-8041-48DA-8DAF-2222481CE60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cellIs" priority="1253" operator="equal" id="{D8FD5E19-8538-469A-B299-3FC48BDDE90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4" operator="equal" id="{D4166B87-1424-4D2A-B8C3-8FCB8D4F2AD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5" operator="equal" id="{D27600CD-183D-44DA-9B50-B08DD1517AE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6" operator="equal" id="{8F7060FC-FE03-4554-9549-2D73A7236BF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cellIs" priority="1267" operator="equal" id="{90525573-CB07-4C72-9BB7-C9BDE055B26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8" operator="equal" id="{74DED773-FA12-4BAA-A3B4-844FFA5EC05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9" operator="equal" id="{8C5328A6-58C1-4465-A216-48A4128C34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0" operator="equal" id="{725ACB60-586A-41B7-A18A-20939E459F5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cellIs" priority="1240" operator="equal" id="{A4EDB99E-5DE0-455D-9F54-C13A3C74308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1" operator="equal" id="{C0130DB1-F5DC-458F-9C72-D06CC0439FA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2" operator="equal" id="{16F65246-38CE-4210-8618-4A81CE5E7AF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3" operator="equal" id="{B430CD2F-2062-49D4-8175-B7D033CA4E7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4" operator="equal" id="{121993AE-E639-4938-B763-E82CCB3F333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cellIs" priority="1235" operator="equal" id="{04C2F2E4-3E7A-4640-8F96-57BFB47C94B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6" operator="equal" id="{777F6052-1CC3-4B30-BAF5-9C6276F273D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7" operator="equal" id="{87A05C3D-5773-4AFF-AF29-22D84C32EF7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8" operator="equal" id="{BCA39851-40EF-48A3-8516-085BCC8EC3A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9" operator="equal" id="{F0C1855C-E4FA-4485-9D35-755DA5C7940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cellIs" priority="1249" operator="equal" id="{F92B6224-50FE-4E84-8B4D-BE1296F068D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0" operator="equal" id="{66612A62-20B4-467F-B65D-ED77B1F5DEA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1" operator="equal" id="{7D6EBE82-341B-404D-A857-2AA809E52C2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52" operator="equal" id="{574AC31D-C823-44CA-B607-50A02069851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cellIs" priority="1231" operator="equal" id="{68BC2D6B-2A5C-45F0-9F92-7AD73120E0F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2" operator="equal" id="{C0637F42-63B4-4737-B7BE-6367FA935AA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3" operator="equal" id="{759E1EFE-C3E9-4002-83EF-C6BF0D0AC5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4" operator="equal" id="{B9A51EDE-F63A-4188-9FCC-94881C48422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cellIs" priority="1245" operator="equal" id="{4606D224-53E0-4CA7-9782-537E4529308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6" operator="equal" id="{CF6E2A1C-8CB9-4FFE-B900-3FA5EE4B5B9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7" operator="equal" id="{2366E3C7-9F21-4EA7-8A3A-F3CAAC90F1E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8" operator="equal" id="{A156811D-1C6D-4FDA-B0BE-B3E0293DE9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cellIs" priority="1218" operator="equal" id="{D0ABEDF3-1085-45C4-B238-3992C8DAA66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9" operator="equal" id="{9B937FC3-1B79-4E71-A60B-A089A895171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0" operator="equal" id="{746ED0FE-A251-4F10-AF2B-ECB24EF0FAD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1" operator="equal" id="{C9943778-8D75-4B39-BFD2-A7272B3AD71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2" operator="equal" id="{735B9DBD-C859-4A16-8885-A3616ECC216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cellIs" priority="1213" operator="equal" id="{497A3D59-4C6E-4549-8164-7E5C33717A4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4" operator="equal" id="{1462EA9C-82DF-4B83-8C2A-8FE1AD234DD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5" operator="equal" id="{52F9EB29-FC95-42AE-814A-870CBA89736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6" operator="equal" id="{60E5D678-223F-4518-95AA-41AF0B299DA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7" operator="equal" id="{CB291196-7059-476B-9183-D0D845FFB82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cellIs" priority="1227" operator="equal" id="{2DBA0913-8746-4ED8-86B8-339615E47EA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8" operator="equal" id="{6554FB31-26EE-4C50-9F43-F0EBC99F0B9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9" operator="equal" id="{A2B56A01-AAB9-4A61-9B14-B4B4341CB56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0" operator="equal" id="{FDB2AC04-9C39-45CE-A0DC-6AD37AB310C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cellIs" priority="1209" operator="equal" id="{74F52124-ED82-4B64-8B85-99CC5FBD10B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0" operator="equal" id="{D627BAA9-6C46-41B5-8BA7-36F7685A98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1" operator="equal" id="{9FE9F261-C9F8-4EEE-AF33-53C6551527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2" operator="equal" id="{77066826-902F-4352-B096-26623BE23E2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W48</xm:sqref>
        </x14:conditionalFormatting>
        <x14:conditionalFormatting xmlns:xm="http://schemas.microsoft.com/office/excel/2006/main">
          <x14:cfRule type="cellIs" priority="1223" operator="equal" id="{9C00A94B-3493-40F6-8FF9-CC2416EFE15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4" operator="equal" id="{8983AFC3-A5B3-4D31-997F-511F569048D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5" operator="equal" id="{6293BBC9-6097-4C8C-9639-14B84EA0DA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6" operator="equal" id="{1178DE30-8BC6-4A7F-AB54-5BF40949AE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Z48</xm:sqref>
        </x14:conditionalFormatting>
        <x14:conditionalFormatting xmlns:xm="http://schemas.microsoft.com/office/excel/2006/main">
          <x14:cfRule type="cellIs" priority="1205" operator="equal" id="{D423595D-BD0E-48B7-AE71-ACBF4FD3363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6" operator="equal" id="{8A6C6998-3122-41AD-8FBA-8119D4674C7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7" operator="equal" id="{57CE59B3-C851-49D7-92CE-88B488EF28F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8" operator="equal" id="{BDF2A3AE-9DCB-4679-80D5-41F550DD918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cellIs" priority="1197" operator="equal" id="{D141F13A-C018-48DE-97DA-4951DEE5E2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8" operator="equal" id="{3CD50F35-D892-473E-911D-18C550BBF8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9" operator="equal" id="{24D87EAD-90A4-4961-80D8-7099D9B1001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0" operator="equal" id="{E9CA59F6-4B54-4394-8A8C-75B5604681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cellIs" priority="1201" operator="equal" id="{70D5A0C1-C161-4622-8DAB-CD0E3151941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2" operator="equal" id="{FED2CA64-EEB1-4BC5-935B-01389738E86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3" operator="equal" id="{B0C57EAD-F003-437E-B488-011487ADE4A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4" operator="equal" id="{9DB09271-ACE0-42D1-AA02-7C9EEC667F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cellIs" priority="1193" operator="equal" id="{67E41BD6-7F3F-41E4-8F2A-463AD9AB9E3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4" operator="equal" id="{76FF55B8-8E25-49EE-8F72-21D42FF945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5" operator="equal" id="{16B1DC92-8234-4B4D-AADC-9C9D9C8DAF1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6" operator="equal" id="{98C91784-FB30-4C63-9231-EBA79029948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cellIs" priority="1185" operator="equal" id="{029AB1A5-B406-489D-A459-5E549A19804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6" operator="equal" id="{75A26F57-335E-4EDA-A47B-40E4DEEA6C3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7" operator="equal" id="{B2399CE2-19BE-4DF4-8116-3CEC3E2AA2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8" operator="equal" id="{1E179994-58D1-4816-BE26-CB073BD88E7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cellIs" priority="1189" operator="equal" id="{126E6FE9-1E43-4F53-B1F6-78C66E294E5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0" operator="equal" id="{46C7965A-E402-4F65-86ED-38AA1CB47C7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1" operator="equal" id="{678A2647-2ECA-4B26-9181-A9D2B387ED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2" operator="equal" id="{98B9AF86-D7EF-440B-B2B0-D04F98FAAC8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cellIs" priority="1180" operator="equal" id="{BF34B18C-480B-4138-BD7D-484A2CB0DC6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1" operator="equal" id="{4E660887-3494-43A2-83BF-670EE1DDD11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2" operator="equal" id="{09B533B3-0DFB-4599-B5CA-0EF516FA7F0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3" operator="equal" id="{8B5C1E2F-0251-4504-8606-36AE541746A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4" operator="equal" id="{4909D9DF-163E-4824-9344-110204B65C4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cellIs" priority="1175" operator="equal" id="{17C29841-1E97-40E3-9C1B-9C6B1EFF867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6" operator="equal" id="{4FDA483A-125E-472C-ABCB-7B248D29ED0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7" operator="equal" id="{6F576D0A-2CC0-428A-B11E-CCB259FA726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8" operator="equal" id="{81B9F524-01CC-4739-92B2-41D828C2122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9" operator="equal" id="{C3EA5865-FB2B-4999-9A82-7129DD7B14AD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cellIs" priority="1171" operator="equal" id="{22015125-F0A6-4486-A4EA-BB7B22E4F57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2" operator="equal" id="{ED737732-F121-4CFC-89F6-87797418A9C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3" operator="equal" id="{2DAC6D3E-27C4-4AFE-B5BD-314C50E193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4" operator="equal" id="{FF1C3D46-F6C7-4E41-B903-17306982FC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cellIs" priority="1163" operator="equal" id="{76BEA8EE-2836-4BFC-A526-14F62F6910F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4" operator="equal" id="{934CBC98-B49B-4581-A472-EADD23B066B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5" operator="equal" id="{7E9E4070-ED31-4AF8-8BDC-63662C6CCB5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6" operator="equal" id="{6A0170FA-655B-498A-B584-27ADFA12F1A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cellIs" priority="1167" operator="equal" id="{24BE7B98-9940-48AB-A194-636F9BAB71A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8" operator="equal" id="{024F1BE6-49E4-462A-B15D-B4EDF460A92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9" operator="equal" id="{47F1A33F-2804-4180-9056-1FEA1D82F91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0" operator="equal" id="{F9E4C8F6-10CC-4F8B-AD7A-394B4CBB3C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cellIs" priority="1158" operator="equal" id="{05B8A454-348C-40D1-BA7A-32F8AA55244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9" operator="equal" id="{D1519462-8B9C-4D6E-B0FF-7D68ACF5F10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0" operator="equal" id="{021D7D73-1B48-4971-AB66-FCFE998DE95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1" operator="equal" id="{18C7897A-D019-408D-86C9-778128B4867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2" operator="equal" id="{DC770CAF-D75F-4156-BF00-99F7A7F1E06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cellIs" priority="1153" operator="equal" id="{A2E36893-AF5A-4C23-99C3-9139B8585F5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4" operator="equal" id="{564C6276-F70C-4392-81C6-2BC46A32A61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5" operator="equal" id="{CA711418-5210-4702-AA32-0FAC1E19684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6" operator="equal" id="{7F92AE6B-8668-47D8-80F1-6D3C33AAD80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7" operator="equal" id="{A8C33F36-DDCE-4956-85A0-6CA8316031C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cellIs" priority="1149" operator="equal" id="{C246231A-3BED-495E-8D7D-7FC6A1C8702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0" operator="equal" id="{0800D7AB-0496-4E6E-B086-02B9DA57DBD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1" operator="equal" id="{56B6EEB6-FC59-43D6-8B73-815BC71A9AC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2" operator="equal" id="{56C8CD7F-4AE8-4919-8B9A-01C3E95AEAE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cellIs" priority="1141" operator="equal" id="{40642CB4-63FF-4C94-8BAB-A82F2775A10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2" operator="equal" id="{01CFE5E9-B2D0-41A2-8D44-FF1DB1EDD6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3" operator="equal" id="{D8FE61B3-414B-449E-AA97-98504DED9B7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4" operator="equal" id="{FB0FC6B5-A3AF-41F9-BC1B-FB6F10B1B10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W25</xm:sqref>
        </x14:conditionalFormatting>
        <x14:conditionalFormatting xmlns:xm="http://schemas.microsoft.com/office/excel/2006/main">
          <x14:cfRule type="cellIs" priority="1145" operator="equal" id="{A63A3964-F6E0-4A0E-ACF7-03D717BAB5E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6" operator="equal" id="{A4B179EE-A42A-4DBE-A09D-1FC71F75439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7" operator="equal" id="{FCF3A442-AD37-4866-B8C1-3E68654C1FD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8" operator="equal" id="{969D5BC3-D27F-4921-B504-7C284E3FB7C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Z25</xm:sqref>
        </x14:conditionalFormatting>
        <x14:conditionalFormatting xmlns:xm="http://schemas.microsoft.com/office/excel/2006/main">
          <x14:cfRule type="cellIs" priority="1136" operator="equal" id="{08D10F59-A6EE-4D70-8961-DAAFD67B7A0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7" operator="equal" id="{F2078F1A-30A0-453E-A573-C08A9555F48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8" operator="equal" id="{2273650D-C350-40FA-A1E2-A289CD55DFC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9" operator="equal" id="{7E3A9D63-BC46-49E3-AF2D-165CB85D5E9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0" operator="equal" id="{E2658ABD-EDAB-4B51-B165-0FCE193560C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cellIs" priority="1131" operator="equal" id="{73051760-4A93-4DFB-8782-64B9F3981C0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2" operator="equal" id="{F6E8750A-6026-46BD-904B-89774041DF1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3" operator="equal" id="{26374046-1822-453C-977F-D7DB16181ED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4" operator="equal" id="{0739461B-6100-4600-BEF1-C1E66362A84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5" operator="equal" id="{52D722C2-24DA-466F-8D73-DF7AAD370C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cellIs" priority="1127" operator="equal" id="{BF5E0A5B-71C0-425C-A8AA-47F1BC284C8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8" operator="equal" id="{FD84AFBC-F1D3-4E4C-8D13-A00762850B7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9" operator="equal" id="{E60B326A-1BE2-4440-BD49-8CED7503135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0" operator="equal" id="{247C4678-F219-4A7E-A68F-E06CC90977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cellIs" priority="1119" operator="equal" id="{EA15F582-67F3-480B-9F32-71D354309A2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0" operator="equal" id="{97922786-EE06-44B4-9697-7704573B0A6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1" operator="equal" id="{EC4736F4-FA50-4921-9FEC-2CB272BED2F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2" operator="equal" id="{83E3B51C-3A97-4C85-9C66-1085C1DE16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W31</xm:sqref>
        </x14:conditionalFormatting>
        <x14:conditionalFormatting xmlns:xm="http://schemas.microsoft.com/office/excel/2006/main">
          <x14:cfRule type="cellIs" priority="1123" operator="equal" id="{8EDDC9DD-2EFF-4E45-B60C-66B429E4481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4" operator="equal" id="{E0BE4C78-C72B-4BDF-973D-B2E02A85893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5" operator="equal" id="{72A6B455-BF1C-4BA8-9E76-6E6D6141A85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6" operator="equal" id="{17B175AD-B36E-41F3-8A07-0162F85D2A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Z31</xm:sqref>
        </x14:conditionalFormatting>
        <x14:conditionalFormatting xmlns:xm="http://schemas.microsoft.com/office/excel/2006/main">
          <x14:cfRule type="cellIs" priority="1114" operator="equal" id="{24622CDB-3358-4D20-9A9D-9C3C5BF9963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5" operator="equal" id="{3CC46A72-74E7-4FC7-B3DD-B884057289D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6" operator="equal" id="{57BBBABE-5664-490F-BFCA-98FDBF21A5D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7" operator="equal" id="{4053D65D-5E18-4984-BB04-D3C12C49241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8" operator="equal" id="{052C3BB5-871A-46FF-9028-4CB860518E8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cellIs" priority="1109" operator="equal" id="{57DE466F-3822-4168-A18D-3643D637F25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0" operator="equal" id="{FC6AA23C-F77E-4276-914A-9D2F98E581D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1" operator="equal" id="{AEAA692A-9991-4836-B666-7CE749C4809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2" operator="equal" id="{A5B3C83C-C81A-4212-9F48-0670FE71087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13" operator="equal" id="{AE21C9B6-44A3-486E-8995-5F0C118E545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cellIs" priority="1105" operator="equal" id="{AEE60724-A0AA-4C92-BD20-12A608055F5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6" operator="equal" id="{AADCE11F-2AE4-4BE7-A9A5-081471BA92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7" operator="equal" id="{DC102B9A-771C-492C-A4FC-D543396EA5A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8" operator="equal" id="{623E994B-042A-4A9B-AB34-65C9EA7E8CA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cellIs" priority="1097" operator="equal" id="{6B8739B1-47ED-4AD2-A88E-CB5516765C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8" operator="equal" id="{BEC9307A-414C-454A-9EA1-AF57CAD8638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9" operator="equal" id="{036178BD-4A7C-4B47-8A25-7F511F084A6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0" operator="equal" id="{CE8369AD-DE50-4E99-BD4C-40791FF395B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cellIs" priority="1101" operator="equal" id="{C286C80D-6675-42EB-A239-8F8F0DCF546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2" operator="equal" id="{3CB06CD0-9207-41CE-9D61-457477F6380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3" operator="equal" id="{007D90D5-8EBD-4A7E-B8BD-ED3BAB5AEC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4" operator="equal" id="{22753340-13C8-42A7-B549-56B83B9DA92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cellIs" priority="1092" operator="equal" id="{42B7353F-0AF1-4ADC-95F9-C93650649CA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3" operator="equal" id="{B1A76EDB-0FC0-4DD5-AFB8-9374D1FCE95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4" operator="equal" id="{E5498E39-97A4-4C4C-A663-975D3BF8E56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5" operator="equal" id="{8083B76F-C13A-4345-A065-AEF07BA1F45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6" operator="equal" id="{620F1422-C174-4043-B7BC-F70009154CA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cellIs" priority="1087" operator="equal" id="{110B9CCA-F4EA-48E7-B663-55CED53394E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8" operator="equal" id="{94A5AFB0-3E32-4B71-B260-D8136903AFF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9" operator="equal" id="{F24307E2-00E0-49F2-84A0-BD06B99606C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0" operator="equal" id="{3E625E1F-7650-4B62-A231-CC9C31BFEA6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1" operator="equal" id="{98CC2019-445A-4C4F-B433-5D96A0D1CF5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cellIs" priority="1083" operator="equal" id="{9EEAE311-F87C-43B7-B162-8B09F938BD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4" operator="equal" id="{FF4DED39-E040-4E41-A821-491DB91AF0B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5" operator="equal" id="{3F310D0D-7F49-4B61-88AA-9F460C91AFF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6" operator="equal" id="{F168EBB2-0B73-45A7-838E-EB2D91FCC3A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cellIs" priority="1075" operator="equal" id="{FA3BA955-BB78-4A4B-A7D8-7C4CC45B2E7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6" operator="equal" id="{103E87E4-70B9-4974-B176-A2E81DC0D30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7" operator="equal" id="{C8895509-6900-4886-820B-CD150A29F1A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8" operator="equal" id="{04C20660-9CD3-4FE7-91BF-E55842D41F5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cellIs" priority="1079" operator="equal" id="{F81F21FB-C7C0-4222-AC96-E7B4582B1A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0" operator="equal" id="{A3F07F5A-4D51-44F7-91B6-3F40E3C0289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1" operator="equal" id="{04246AFA-A961-4592-8C22-01B4BBCC2F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2" operator="equal" id="{7195877F-F29F-4815-A349-42CDCC47ACE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cellIs" priority="1070" operator="equal" id="{8E07DF3B-C5FC-4891-981C-B233D128FFA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1" operator="equal" id="{74E54B51-E981-491F-8FB7-4914636C321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2" operator="equal" id="{F345D280-A42B-4886-ACA1-AF8653A45B4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3" operator="equal" id="{2ED67250-0115-4B87-A2A0-90B7FFB204F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74" operator="equal" id="{8064CC0A-B358-4E50-BD2C-FB5EA2DA8CB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cellIs" priority="1065" operator="equal" id="{AB0D3407-DC88-49AF-B919-5408860CC49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6" operator="equal" id="{656E7365-AC22-495B-96D8-6FF779FA5C4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7" operator="equal" id="{C463BDCB-9F86-487C-9625-4449E70C5EE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8" operator="equal" id="{E33DD8EE-336B-44C1-8933-E23FF9E5843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9" operator="equal" id="{73019C6D-FA71-494B-8648-A55A5FFE524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cellIs" priority="1061" operator="equal" id="{2C52D431-78F3-4923-A53C-9C0CF4FEA0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2" operator="equal" id="{F8FAB052-2545-4177-BC26-6E8AE99950B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3" operator="equal" id="{228F89FD-C43D-4E22-BF43-B9E35E0E992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4" operator="equal" id="{6C1BEDCA-D122-4281-AE75-F6599055AA0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cellIs" priority="1053" operator="equal" id="{5EB08095-6569-4F7D-AFF0-F2AE5FE7F28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4" operator="equal" id="{938F9C10-B37C-486E-B00B-6DDE525B3EF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5" operator="equal" id="{2CB31AFF-C94F-448F-B8C4-2F58B987419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6" operator="equal" id="{45D5465F-4B04-4620-8965-E72EECF472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cellIs" priority="1057" operator="equal" id="{DE44AED2-8BE6-40CF-A61F-B017AC9454B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8" operator="equal" id="{8F8CBE89-5EF7-4834-810F-AEE950EE2A6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9" operator="equal" id="{D649D951-940A-46DA-AD0C-3145692AD9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0" operator="equal" id="{AE8E6ECB-F55D-4427-98E0-ABBAF6F0DD1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cellIs" priority="675" operator="equal" id="{BAF96891-512A-445E-9397-9487DEB374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6" operator="equal" id="{F9780B2C-1531-4EAD-B341-ADAECAF120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7" operator="equal" id="{AB171B2C-5ADF-4AA8-B178-FFDD382485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8" operator="equal" id="{E8CBD25A-AEB7-4BC4-A52B-E737FF2A73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R133 Z133 W133</xm:sqref>
        </x14:conditionalFormatting>
        <x14:conditionalFormatting xmlns:xm="http://schemas.microsoft.com/office/excel/2006/main">
          <x14:cfRule type="cellIs" priority="1026" operator="equal" id="{24C1FCF1-2031-4D23-98AF-AFF7C25A7FD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7" operator="equal" id="{D29AFD87-5411-46B0-9152-CEB2A2AEB9F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8" operator="equal" id="{50840E00-315D-41D7-B4FF-ED613A7341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9" operator="equal" id="{740338B9-FDD7-4D79-8181-BBE4F1DFF27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0" operator="equal" id="{47AEF55C-5695-4C8A-9EE7-B7714EA6D9F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cellIs" priority="1021" operator="equal" id="{0E6C21E3-DC42-4F92-9496-12E270E30A8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2" operator="equal" id="{D5FF1C80-CF84-41A0-B77C-1334B57366E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3" operator="equal" id="{58D8D086-7B6A-4AF2-BD4E-FFEA193473C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4" operator="equal" id="{337B4DB3-2973-4426-97FB-009FCC008656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5" operator="equal" id="{E0FB24B3-5332-4626-9AD4-EF596FAA416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cellIs" priority="1017" operator="equal" id="{7211F657-1154-481F-B214-568DB0BEC80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8" operator="equal" id="{F7976F78-BF11-4706-B515-5506FA3961C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9" operator="equal" id="{45581371-FD37-4119-B087-A087729EB30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0" operator="equal" id="{4AD21D80-8CBD-461E-942F-0574885FF78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cellIs" priority="1009" operator="equal" id="{068BA970-1877-4323-ACE5-4D5AB47CE63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0" operator="equal" id="{2B6B447B-E1CA-4DE7-B44E-592E5F1A2D1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1" operator="equal" id="{966F407F-F53D-423A-ACB2-A6238518EF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2" operator="equal" id="{3A1EB720-5816-40C6-9662-7AA89A9A2A6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W71</xm:sqref>
        </x14:conditionalFormatting>
        <x14:conditionalFormatting xmlns:xm="http://schemas.microsoft.com/office/excel/2006/main">
          <x14:cfRule type="cellIs" priority="1013" operator="equal" id="{ABA87EEC-4D86-405D-A9B9-160FBC0BBDA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4" operator="equal" id="{1FFF4822-12B2-4134-9EA0-213CCBF7597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5" operator="equal" id="{CF63DBEE-A4C0-481E-9F75-AE4B479050C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6" operator="equal" id="{A0D6043B-DDD2-448C-8F58-C1B7428D94B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cellIs" priority="1004" operator="equal" id="{A7E0847D-3BB3-47F6-9E28-6EFCC5ABABE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5" operator="equal" id="{8657F5A5-04B7-4A1C-B258-CAEF581FCF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6" operator="equal" id="{D1742F7A-9FE1-450B-95EA-463EC85824C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7" operator="equal" id="{9FC7F638-9DBD-4E88-A595-C5992F33D70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8" operator="equal" id="{2635060C-7333-457D-9782-2B52F5819105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cellIs" priority="999" operator="equal" id="{FA1F9EBC-5486-432F-9C1A-37AFCA7BCB9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0" operator="equal" id="{40C18549-4FC3-4E89-BE88-393423DFDBE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1" operator="equal" id="{A7C7BAD1-DEC6-44D7-A5D5-2D0E2F2D68C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2" operator="equal" id="{4366E248-A774-4A8E-A298-ABC38001D11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3" operator="equal" id="{CAD105E5-66FE-47C0-801D-2AEE4818DAC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cellIs" priority="995" operator="equal" id="{6931ABA6-D997-44C2-A515-0B0D9AC3D3F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6" operator="equal" id="{BBC56B02-CBB1-41B4-B166-B924333EF08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7" operator="equal" id="{A8734E7F-AF1F-4D12-B372-11A25D3D909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8" operator="equal" id="{A0F95AF4-37F0-4100-A198-726676A4728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cellIs" priority="987" operator="equal" id="{A9574735-F935-4918-B1A1-8402C102237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8" operator="equal" id="{3DF09253-5FC0-4694-B65D-0501EBFF101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9" operator="equal" id="{38D0C1E4-105A-4A48-88FD-BCC31E0AC2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0" operator="equal" id="{147B4465-49DB-4984-A16D-323E867FD26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cellIs" priority="991" operator="equal" id="{5AC6C49B-626D-4775-94AD-486E2CDBE7B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2" operator="equal" id="{916A49E3-7AF6-4E08-B4E5-E71FC798E85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3" operator="equal" id="{BB0AABEB-E2FC-4FDE-8535-2993D247B2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4" operator="equal" id="{99841EED-5D45-46DD-AF9C-A0B983A50B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cellIs" priority="982" operator="equal" id="{8BD33B29-789C-49B0-87A2-4875441C5D4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3" operator="equal" id="{33DFE4E6-27B8-4192-91DB-2EB6F7F037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4" operator="equal" id="{FC625BE3-1A78-4D7B-B2C4-6AF69DF13E7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5" operator="equal" id="{2668B9C2-86D9-4CF6-B9A8-873A65AD967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6" operator="equal" id="{1353ACD1-BFA8-44B1-B551-EB2F0B13722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cellIs" priority="977" operator="equal" id="{EA417913-4999-482B-BDA9-2B8E15FC902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8" operator="equal" id="{4261DBE8-1F22-4432-B6D9-A17B5923A9DA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9" operator="equal" id="{E6706B83-E87D-4E24-B77F-B18FFD12B14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0" operator="equal" id="{DFE9B0C9-1B0E-4510-B435-71C119574BF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1" operator="equal" id="{49E69402-8310-4DF9-BEA7-50CEC40CB16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cellIs" priority="973" operator="equal" id="{056C4490-5A85-4DF4-813B-F07873CDBF1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4" operator="equal" id="{277BB19A-17C7-425A-B7ED-40C062135B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5" operator="equal" id="{2627041D-D3BB-4F9D-B359-1DE500FDE9B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6" operator="equal" id="{5101F4FC-45FC-4987-9789-3F40DAAC92D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cellIs" priority="965" operator="equal" id="{8D7C59A0-421A-42F2-9F34-2107D9A1B76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6" operator="equal" id="{D43AD4B7-00F9-40C6-B3FF-4AB71C1A9D1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7" operator="equal" id="{C63AE414-3FC7-41F8-91BA-836E6BFB750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8" operator="equal" id="{F891DE91-2D05-45DA-A5CF-B377AC7393E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cellIs" priority="969" operator="equal" id="{E978ADDA-C3DB-446B-872B-31A5ACCD9C3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0" operator="equal" id="{2882BA42-C86C-48BF-A1C6-100D100A4F5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1" operator="equal" id="{17678203-62B4-41D1-9F09-81534A3CA94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2" operator="equal" id="{552942BB-A20C-4D40-AF75-A2799E98147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cellIs" priority="960" operator="equal" id="{BC4A24C2-3E5B-46B5-BB10-BD3F19B4DBC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1" operator="equal" id="{B4A7B98E-FAB5-46F3-9E86-D8FEFEE2808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2" operator="equal" id="{578E1E93-6340-40D4-B27E-B0A54CECFC1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3" operator="equal" id="{2E4D3342-61CD-46E1-AC4F-5FF4703C455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4" operator="equal" id="{9DC7669B-B0E8-402C-B6DD-C4B8C018BB2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cellIs" priority="955" operator="equal" id="{2E74608D-5BC3-49FF-8760-4CEEFDA5C5F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6" operator="equal" id="{C1A6CEA0-3328-42CA-9D14-B122583DE07E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7" operator="equal" id="{528E442A-E3F7-47B0-9192-6BEA8C1F8AC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8" operator="equal" id="{737B6E10-0D17-46B8-8CD1-58831F539F9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9" operator="equal" id="{6BDC5D87-6F2F-4FF1-A445-BDAD37EB955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cellIs" priority="951" operator="equal" id="{250C22D1-3FB7-4613-8F5D-3AFA7B452F7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2" operator="equal" id="{2C6CA6A6-4C0A-4950-93DE-57AA17CB57A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3" operator="equal" id="{FDD82467-D9DA-4E97-929D-9F9A4D92876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4" operator="equal" id="{41BB5B42-73BA-4DB1-8FF9-A73DD21683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cellIs" priority="943" operator="equal" id="{C70E8647-3DD6-4A35-BE62-E0803FF881B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4" operator="equal" id="{D6A2A816-7D6E-41A0-9B29-75FBCFE746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5" operator="equal" id="{A9F1F1BC-D302-4534-94DC-7AFC47317F4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6" operator="equal" id="{291459B2-2BA3-423A-AB87-A20ECBE0AF5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cellIs" priority="947" operator="equal" id="{FE477948-A4C3-433C-A971-E71DA1D6DEB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8" operator="equal" id="{810E637D-0F08-4258-8794-C7F38FF53A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9" operator="equal" id="{7E084E6F-DC37-4B0C-A8D5-7A59AD66A3D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0" operator="equal" id="{2D7D1B8F-DFAA-43F8-9660-A7A28AAE992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cellIs" priority="938" operator="equal" id="{A9F97C45-3642-4F74-B0DC-7C067A97F85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9" operator="equal" id="{FAEC2E31-CFB7-4AAC-8F29-C0A5EB1E6C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0" operator="equal" id="{6E2F5D9A-DFF3-4F1B-9091-E93D46F4E53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1" operator="equal" id="{126B3828-A9DC-42FF-A681-AF5B3EC3D71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2" operator="equal" id="{5B5B11A8-6703-4F99-9D46-6063206EA1A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cellIs" priority="933" operator="equal" id="{D13028A8-C835-48C0-A19A-DF5D7C15C5C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4" operator="equal" id="{C123FF35-C72E-4AD8-9926-067F9C48824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5" operator="equal" id="{4498A91A-4CD9-4356-9717-52BF96B2F5A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6" operator="equal" id="{51B51260-8BB5-4338-B207-E165A8255B9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7" operator="equal" id="{98D5068D-36CB-4868-BB5B-CDC88973A04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O98</xm:sqref>
        </x14:conditionalFormatting>
        <x14:conditionalFormatting xmlns:xm="http://schemas.microsoft.com/office/excel/2006/main">
          <x14:cfRule type="cellIs" priority="929" operator="equal" id="{6BE4D3BB-20EC-45DC-B1EA-17C5541EE5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0" operator="equal" id="{6802A364-F759-475B-8516-66835DE22A5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1" operator="equal" id="{146FF45A-5A93-4B00-B1D8-B29943E88F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32" operator="equal" id="{BB578470-6A90-49C3-886C-DBA227D3A78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R98</xm:sqref>
        </x14:conditionalFormatting>
        <x14:conditionalFormatting xmlns:xm="http://schemas.microsoft.com/office/excel/2006/main">
          <x14:cfRule type="cellIs" priority="921" operator="equal" id="{58CA036A-D1C7-4C4D-ABB5-C9D0AD00A55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2" operator="equal" id="{F8BBCB1E-3CA8-4075-AD7C-FD3446847F5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3" operator="equal" id="{8DDDCDB5-1ADD-4611-9B69-2F034958EC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4" operator="equal" id="{7025F27D-C629-418D-90BA-F6A4857901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W98</xm:sqref>
        </x14:conditionalFormatting>
        <x14:conditionalFormatting xmlns:xm="http://schemas.microsoft.com/office/excel/2006/main">
          <x14:cfRule type="cellIs" priority="925" operator="equal" id="{75983521-C8B5-407D-87D1-8430B8D2A5D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6" operator="equal" id="{5F9D28BC-7A13-426A-BF8F-3DA7E74AD3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7" operator="equal" id="{79389BB4-7C95-42FD-BC15-E1A614B6A31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8" operator="equal" id="{044C0DB4-FA91-4E09-ACC3-FA938F111F1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Z98</xm:sqref>
        </x14:conditionalFormatting>
        <x14:conditionalFormatting xmlns:xm="http://schemas.microsoft.com/office/excel/2006/main">
          <x14:cfRule type="cellIs" priority="916" operator="equal" id="{F8EA368D-041F-47AB-896A-022330E1813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7" operator="equal" id="{1DD99380-4A4B-4D1F-A8F4-805C5F1CABA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8" operator="equal" id="{E96C8DFA-88EE-4A66-AAEE-6D279AE1417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9" operator="equal" id="{7330ED5C-14B9-4B4D-9EFC-030E63C005B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0" operator="equal" id="{181BF46D-2C6A-465B-B288-43334C900C3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cellIs" priority="911" operator="equal" id="{E403F9DF-4F08-4943-BC22-503F1F986F9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2" operator="equal" id="{E425D86A-F688-4EC7-A037-D0C8A1C68B1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3" operator="equal" id="{CCE88BB0-34BC-4D62-8B31-E5AA6880B82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4" operator="equal" id="{D4FFD9FE-1B96-4926-9061-F96DC27C78F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5" operator="equal" id="{B5AF75E0-3064-4D82-9313-99FD5635789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O105</xm:sqref>
        </x14:conditionalFormatting>
        <x14:conditionalFormatting xmlns:xm="http://schemas.microsoft.com/office/excel/2006/main">
          <x14:cfRule type="cellIs" priority="907" operator="equal" id="{655A03D5-957B-4B16-94CA-8EDF1D5F4CB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8" operator="equal" id="{13911A13-2D42-4250-83CB-3E7C7938F02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9" operator="equal" id="{6E9531A2-26E3-4120-97FB-A075955AF0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0" operator="equal" id="{786E1E0A-6379-419C-B285-C71192F2407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R105</xm:sqref>
        </x14:conditionalFormatting>
        <x14:conditionalFormatting xmlns:xm="http://schemas.microsoft.com/office/excel/2006/main">
          <x14:cfRule type="cellIs" priority="899" operator="equal" id="{BE5EE365-A1EA-4627-904A-038BA4FF32C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0" operator="equal" id="{2F6CCA5B-2CC0-480E-BE42-51B07DCD47B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1" operator="equal" id="{F9FF1831-943B-4D00-B255-E3A694847EE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2" operator="equal" id="{5A02F8D1-B1A2-4629-AC5B-72CFD3AFA6C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W105</xm:sqref>
        </x14:conditionalFormatting>
        <x14:conditionalFormatting xmlns:xm="http://schemas.microsoft.com/office/excel/2006/main">
          <x14:cfRule type="cellIs" priority="903" operator="equal" id="{074C0E72-BBB7-4D79-8254-083E9077AF2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4" operator="equal" id="{78A2F5F6-6460-41E7-A419-992B088129F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5" operator="equal" id="{4C86F992-2756-4C5E-AE6F-9ECB4647FCA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6" operator="equal" id="{8E4944A9-DD00-49A7-B328-DB1BC1F975C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Z105</xm:sqref>
        </x14:conditionalFormatting>
        <x14:conditionalFormatting xmlns:xm="http://schemas.microsoft.com/office/excel/2006/main">
          <x14:cfRule type="cellIs" priority="894" operator="equal" id="{02CAAE15-48C3-4A72-9548-9DA2AD364FF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5" operator="equal" id="{534E4435-ACF1-4A38-9C36-FF41B552259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6" operator="equal" id="{52F6B1B5-9B85-4D83-9998-E5048C73893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7" operator="equal" id="{762A3981-685F-4FC8-91F4-D8C3429E8F8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8" operator="equal" id="{ECC6F8F3-C0DE-4BE6-9083-ADB69DC2B85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cellIs" priority="889" operator="equal" id="{60066A70-4AA2-4191-B051-FC80D90FFB2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0" operator="equal" id="{3B9F1151-46BD-4C36-A06B-8EDB128D9D8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1" operator="equal" id="{B183EEBA-E48A-42DA-8172-E572E904296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2" operator="equal" id="{29590BC4-B6CB-4D79-AE3F-0C6E01F61B0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3" operator="equal" id="{08A47662-FC8A-4014-A7FC-2E42042153B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cellIs" priority="885" operator="equal" id="{C7A128D9-3707-4916-B56F-DD167A3656D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6" operator="equal" id="{FD2FCA4E-D63F-4FA5-85A3-269D0EEBA77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7" operator="equal" id="{E61D016B-2BEC-4BD0-A6EA-8923642B5B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8" operator="equal" id="{03DD1331-02D9-4568-8E22-ADE536AA472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cellIs" priority="877" operator="equal" id="{3AFEBF98-D99C-4EB5-8EEC-388856921C8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8" operator="equal" id="{100559C4-A126-4EAB-AB4E-44E00EB40C2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9" operator="equal" id="{6C9311A4-A59E-4C81-AC41-7F4EC54250C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0" operator="equal" id="{CE47FBAB-BBC0-48AE-B19A-CDDFDEEA5FC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W110</xm:sqref>
        </x14:conditionalFormatting>
        <x14:conditionalFormatting xmlns:xm="http://schemas.microsoft.com/office/excel/2006/main">
          <x14:cfRule type="cellIs" priority="881" operator="equal" id="{57C0B84C-2A41-415F-9092-AE6075FFCF6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2" operator="equal" id="{E8CBA396-6D91-47FE-9272-B0F6A7CDEBE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3" operator="equal" id="{936D54A0-BD91-4659-B64D-0B51491223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4" operator="equal" id="{689AEC5C-A6CD-447C-BE63-C6CBA1FB6EB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Z110</xm:sqref>
        </x14:conditionalFormatting>
        <x14:conditionalFormatting xmlns:xm="http://schemas.microsoft.com/office/excel/2006/main">
          <x14:cfRule type="cellIs" priority="872" operator="equal" id="{A69B2DC1-4A45-4CA4-A67A-BD8F43D5CC6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3" operator="equal" id="{FCC32DEE-6400-418A-BCE0-CAA1534B810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4" operator="equal" id="{E1C5206C-C07A-4297-8504-D2016299416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5" operator="equal" id="{789C9D90-84E7-4892-B360-0E228B5B311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6" operator="equal" id="{AFB63D65-B6E5-450C-8716-31E07373E34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cellIs" priority="867" operator="equal" id="{BA7F10BA-CFDB-4D4D-87EC-BB4FFA1A1B2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8" operator="equal" id="{EFA72C41-D4E3-4996-9D45-9E177DB4F9B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9" operator="equal" id="{EC5EE80B-093F-4557-8BE9-3051F292C93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0" operator="equal" id="{2B6EED0F-5658-458A-8640-85D84CCF87D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1" operator="equal" id="{7120DDA8-91B9-4A2D-B0FC-027FD9D5D96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cellIs" priority="863" operator="equal" id="{F8C56519-53AB-4148-8611-A9467C0747E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4" operator="equal" id="{67A3E7A3-0367-4533-B57A-1710192E525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5" operator="equal" id="{9189B2F8-534F-4CE0-B5F9-0FEB3F8E4A0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6" operator="equal" id="{2BEDEE27-8DDA-4A6C-A9F7-4D5DE2A1A96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cellIs" priority="855" operator="equal" id="{199E87F5-2D61-47AF-BAC2-7A5CE0A9B13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6" operator="equal" id="{6F067F60-1B72-4405-960C-B6D9283F1D6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7" operator="equal" id="{5231C031-54B3-4471-BAA3-362FE9441CF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8" operator="equal" id="{D30E535D-EAF3-4159-8821-D051C43B0FD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W114</xm:sqref>
        </x14:conditionalFormatting>
        <x14:conditionalFormatting xmlns:xm="http://schemas.microsoft.com/office/excel/2006/main">
          <x14:cfRule type="cellIs" priority="859" operator="equal" id="{AD52AADC-D08C-4E28-8F64-48012F6A577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0" operator="equal" id="{310BD4E3-F747-4D11-96E0-E4EF9FFFBE0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1" operator="equal" id="{8AD7EEFD-2FD4-4D6A-B083-32DCAA7B802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2" operator="equal" id="{E4058AB9-01D2-48E0-98D4-4389761E65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Z114</xm:sqref>
        </x14:conditionalFormatting>
        <x14:conditionalFormatting xmlns:xm="http://schemas.microsoft.com/office/excel/2006/main">
          <x14:cfRule type="cellIs" priority="850" operator="equal" id="{BF7B1062-CC8A-4C8D-8501-888C99CC483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1" operator="equal" id="{4D02DBF4-D338-44E3-B009-CEBAE088691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2" operator="equal" id="{685EAB79-22AD-4F52-9696-D9F38DABC4E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3" operator="equal" id="{0FD87D67-FBE0-47D3-96B6-B82DECBEA3E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4" operator="equal" id="{51D0B563-5F44-4576-AD46-320C00EBE39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cellIs" priority="845" operator="equal" id="{88D54F58-5505-4038-95AB-C70128DEE7C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6" operator="equal" id="{57024A32-914A-40AB-89C1-0428CC20E33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7" operator="equal" id="{46F1399D-9902-4C5B-BDFF-BE90BBED219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8" operator="equal" id="{BCD35D81-A30B-4725-930E-6C1CC5E46C8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9" operator="equal" id="{BAF4321F-2632-4109-BE1B-920C45D9B50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cellIs" priority="841" operator="equal" id="{3012F9A6-CA6C-4B6E-951E-46287FB7767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2" operator="equal" id="{C8EFA08E-3DA0-4E09-ABF6-2BEC8ABE69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3" operator="equal" id="{2A3AB6EE-C58D-4689-9324-60D6C796209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4" operator="equal" id="{0ADAEEF7-4AC1-4549-A870-86F6958CF1C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cellIs" priority="833" operator="equal" id="{810EF7DF-8C98-43A9-BB45-36DACC9BF2E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4" operator="equal" id="{2D2DD640-1133-4642-B7F4-FE93B4BA625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5" operator="equal" id="{6980CF42-A83D-4040-8756-703CA68D923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6" operator="equal" id="{61D99D06-5186-4352-B0EB-8754DA8454E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W117</xm:sqref>
        </x14:conditionalFormatting>
        <x14:conditionalFormatting xmlns:xm="http://schemas.microsoft.com/office/excel/2006/main">
          <x14:cfRule type="cellIs" priority="837" operator="equal" id="{10A64CE4-912D-466C-9A83-688C3B910D4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8" operator="equal" id="{56EA7930-4F64-445C-9B70-4D8EAAA1761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9" operator="equal" id="{B7D8663E-BE80-4A32-9E9E-391ACAFAE5E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0" operator="equal" id="{462F1E72-E0EA-4D57-B7B2-9619500F15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Z117</xm:sqref>
        </x14:conditionalFormatting>
        <x14:conditionalFormatting xmlns:xm="http://schemas.microsoft.com/office/excel/2006/main">
          <x14:cfRule type="cellIs" priority="828" operator="equal" id="{2A43139B-CD67-424A-826B-C65ED3EAF46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9" operator="equal" id="{2306731C-A121-4F5D-94D2-91BE5FF1A15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0" operator="equal" id="{F42D5B5B-6753-4E5F-B52D-9E882F64C3E8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1" operator="equal" id="{12280647-566C-4635-B13B-EBDF4011BBC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2" operator="equal" id="{7543E10A-B809-4A25-A6C9-1A75D76815A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cellIs" priority="823" operator="equal" id="{DAB9F6FD-DC8A-4754-BB24-87AD198EDA8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4" operator="equal" id="{F578F82F-242F-45ED-8C41-438F952E015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5" operator="equal" id="{A7734CA6-8D92-4990-8CED-E344D0A4121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6" operator="equal" id="{9F58685E-E6F8-415E-8C6E-078B7CE9E6E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7" operator="equal" id="{DD68E7D0-1094-476F-80A7-8B7DA29B92C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cellIs" priority="819" operator="equal" id="{DE6BFE66-773F-4638-95F3-AB551B681BB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0" operator="equal" id="{C4108F05-F046-4437-BE9E-245366FBE46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1" operator="equal" id="{58E8543C-2475-48AA-9C21-A0F6DB5291C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2" operator="equal" id="{AF9F904A-80E6-477A-8102-B848BDE1AE3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cellIs" priority="811" operator="equal" id="{E1F22A62-6975-406F-849C-92671E12720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2" operator="equal" id="{48A8360D-15B4-443F-9FF0-733F75BDC3F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3" operator="equal" id="{5F652038-8EBC-48C8-9C03-95358255C2E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4" operator="equal" id="{1CE9A6CA-80CB-4E32-891F-D536B443CA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W123</xm:sqref>
        </x14:conditionalFormatting>
        <x14:conditionalFormatting xmlns:xm="http://schemas.microsoft.com/office/excel/2006/main">
          <x14:cfRule type="cellIs" priority="815" operator="equal" id="{CE2A722C-B3C4-476B-9EC5-B4EB846051D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6" operator="equal" id="{5DADB315-F3AE-4166-A3A8-A59A8264CD3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7" operator="equal" id="{F4ABF134-FE4C-404C-B37F-E2607494723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8" operator="equal" id="{DDD1A343-D8D8-45E4-AC21-625033692D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Z123</xm:sqref>
        </x14:conditionalFormatting>
        <x14:conditionalFormatting xmlns:xm="http://schemas.microsoft.com/office/excel/2006/main">
          <x14:cfRule type="cellIs" priority="806" operator="equal" id="{CBC213C1-C23A-485A-83BC-A7E22D840DA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7" operator="equal" id="{C874BD81-12FD-457A-AB93-9F515708549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8" operator="equal" id="{A48745D4-A192-4945-9A0E-09366CCFDFF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9" operator="equal" id="{A29221BD-63D3-4AE5-B08F-B760298F822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0" operator="equal" id="{7CC6727A-C60A-48F7-9B50-1ABA7E7051C1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cellIs" priority="801" operator="equal" id="{1BE17B06-69EA-4809-ADED-0F8EC41B360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2" operator="equal" id="{2E3B815D-9E10-489D-9F06-D7FB921F03D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3" operator="equal" id="{6CA625EB-39A5-47C3-9A5B-02E104D03AF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4" operator="equal" id="{29C4721C-BCF7-46B4-901F-42BF7D1AF0F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5" operator="equal" id="{97939D95-4E19-4C73-9B7F-6D88FE34D8B7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cellIs" priority="797" operator="equal" id="{76A5B6D2-93DD-48DC-AA30-A3733DDCA1D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8" operator="equal" id="{5FAA25E2-B20C-4516-B1ED-23B908FF7F4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9" operator="equal" id="{4CA8AED4-BFBD-4793-88BF-E4C3008CEB4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0" operator="equal" id="{326235E2-905E-45E9-80ED-88E4B131CF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cellIs" priority="789" operator="equal" id="{7B05A7EC-F0AF-4646-BD33-D7D0E0A1346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0" operator="equal" id="{8CE472F7-5308-437A-A865-CF8337A5C8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1" operator="equal" id="{5B015AF1-2918-460C-B610-98BA8E6E98A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2" operator="equal" id="{FFE49308-632A-458C-8D87-FC506291214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W128</xm:sqref>
        </x14:conditionalFormatting>
        <x14:conditionalFormatting xmlns:xm="http://schemas.microsoft.com/office/excel/2006/main">
          <x14:cfRule type="cellIs" priority="793" operator="equal" id="{12B88E64-3D27-4084-8131-08A281CB8A5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4" operator="equal" id="{AD3B7054-A9AA-42B7-AA06-C2E874F24D7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5" operator="equal" id="{61BFC91F-9FB5-4783-A848-C2A1BE6381C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6" operator="equal" id="{A7A75D79-E82D-4860-BB95-CA6724DDD99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Z128</xm:sqref>
        </x14:conditionalFormatting>
        <x14:conditionalFormatting xmlns:xm="http://schemas.microsoft.com/office/excel/2006/main">
          <x14:cfRule type="cellIs" priority="776" operator="equal" id="{CEE1B9FA-42E3-498C-90B4-0B20A52ACC8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7" operator="equal" id="{19E99E9D-4F10-40B2-BA28-A505B1219AF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8" operator="equal" id="{BDF5E928-0EFD-40CC-9451-4304DE92625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9" operator="equal" id="{8FC665E4-BAF7-4623-8072-396EDA704AF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0" operator="equal" id="{9EC9A2C5-6814-42C7-8E57-9BA936B864C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cellIs" priority="785" operator="equal" id="{6CE08401-EE50-4711-9DBC-A4660A03D7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6" operator="equal" id="{B2324C9E-1887-43E0-9DD8-24CDC7EA47E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7" operator="equal" id="{FF01839D-0998-479F-A223-EEEBBDFBBC2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8" operator="equal" id="{5EB645C9-6AA8-4DF8-85EF-0FB0691DBFE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cellIs" priority="767" operator="equal" id="{00876870-E9B6-4E3E-AD65-FB7FEA6AC69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8" operator="equal" id="{48FF9EF3-6486-4E6A-A8D7-A98712042B9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9" operator="equal" id="{D69F40A3-2252-4B03-BB26-C6B09D59B47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0" operator="equal" id="{6A06079E-56BE-48FD-9CA7-AC28D83B276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W125</xm:sqref>
        </x14:conditionalFormatting>
        <x14:conditionalFormatting xmlns:xm="http://schemas.microsoft.com/office/excel/2006/main">
          <x14:cfRule type="cellIs" priority="781" operator="equal" id="{FE21E472-62B7-4304-8267-F57CBC13D03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2" operator="equal" id="{3775D5F9-466E-4E05-A878-CD9359FF131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3" operator="equal" id="{3F5E405D-CD30-48A3-869C-213F2072340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4" operator="equal" id="{1E0E4439-3FF4-47DF-9EC1-2694E7841D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Z125</xm:sqref>
        </x14:conditionalFormatting>
        <x14:conditionalFormatting xmlns:xm="http://schemas.microsoft.com/office/excel/2006/main">
          <x14:cfRule type="cellIs" priority="763" operator="equal" id="{EA9C462F-40A7-40B0-85F9-E2D604783B4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4" operator="equal" id="{1B68E303-E202-49FA-B35F-0C8A04339AD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5" operator="equal" id="{46B6912F-C851-4C42-A04C-28A1D948EC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6" operator="equal" id="{52223458-0B8C-4523-A54D-CD2AE82DDB8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cellIs" priority="759" operator="equal" id="{784390DF-824C-4DD4-8BA7-D048CD3BB4E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0" operator="equal" id="{5DB9E15F-9274-43B8-8369-272887E859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1" operator="equal" id="{0501C6C6-07E9-41C1-A230-0402D3C62A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2" operator="equal" id="{ACACB487-EAEF-494D-BDA3-1B66F756606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Z129</xm:sqref>
        </x14:conditionalFormatting>
        <x14:conditionalFormatting xmlns:xm="http://schemas.microsoft.com/office/excel/2006/main">
          <x14:cfRule type="cellIs" priority="749" operator="equal" id="{94F914D0-E490-40A0-A4F2-68BFEBE7966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0" operator="equal" id="{9AF09945-7204-4860-95BA-48B1B316261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1" operator="equal" id="{109B3086-F065-4040-9E2B-CB4FE8DCDAB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2" operator="equal" id="{E2C254B2-F76B-4934-84C8-70213BFBBA9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3" operator="equal" id="{2B3BCB24-CF6D-4D57-97DF-96113A6B3601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cellIs" priority="745" operator="equal" id="{3A152641-E7CF-436B-A94A-E2C5D71DB5C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6" operator="equal" id="{3FA24619-FB9B-4604-993D-8EA1ABE193A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7" operator="equal" id="{600761C4-708E-4748-873B-C32AAAF6E1F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8" operator="equal" id="{A3151174-DB10-4A9D-BA78-3576C61B5D9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W129</xm:sqref>
        </x14:conditionalFormatting>
        <x14:conditionalFormatting xmlns:xm="http://schemas.microsoft.com/office/excel/2006/main">
          <x14:cfRule type="cellIs" priority="741" operator="equal" id="{D0829EAA-ED46-4019-9B90-CF7E618E63B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2" operator="equal" id="{771A54BC-F17C-47B4-8BB3-984E0EBC78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3" operator="equal" id="{CA0A0A9C-308D-4B38-8B54-D8926FCD2C1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4" operator="equal" id="{E7CF32CB-0070-4E48-990B-E5BA0ECB5F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cellIs" priority="723" operator="equal" id="{D847CB5F-7C72-4300-AAAF-DC05C741C87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4" operator="equal" id="{67D695B9-B293-4176-A745-7A7319DCCB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5" operator="equal" id="{4D5F3718-656D-429A-92A4-0A47693DEE3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6" operator="equal" id="{0792DCD2-C13C-4042-AE84-42187D8AA72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W130</xm:sqref>
        </x14:conditionalFormatting>
        <x14:conditionalFormatting xmlns:xm="http://schemas.microsoft.com/office/excel/2006/main">
          <x14:cfRule type="cellIs" priority="737" operator="equal" id="{ED1CF49D-A9E2-4BEB-9C4F-F1230DA6259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8" operator="equal" id="{4A53C41D-31B7-4606-94D0-949CE4EFA9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9" operator="equal" id="{1EE298A8-BA08-4719-8C6B-082FD005991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0" operator="equal" id="{E6DBA3F2-D168-48EE-81E2-5BC279E6FC5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Z130</xm:sqref>
        </x14:conditionalFormatting>
        <x14:conditionalFormatting xmlns:xm="http://schemas.microsoft.com/office/excel/2006/main">
          <x14:cfRule type="cellIs" priority="710" operator="equal" id="{9869DCE8-F5DC-45C7-A41B-9B0A820C9CA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1" operator="equal" id="{F3A2DE34-2378-4E56-97CB-4C574F6DC71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2" operator="equal" id="{6EE8EF57-BAED-48C3-B8D2-FD3A25BADCF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3" operator="equal" id="{D63F0EFE-C1A5-4A15-88B0-EE81DDD194D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4" operator="equal" id="{45986F88-8FB1-4982-BABD-0C82C4380B3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cellIs" priority="705" operator="equal" id="{DC8AC0A8-FE25-4B7A-A90F-BF1B55CBF4D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6" operator="equal" id="{81F550A7-3FC4-45D2-81D5-F4857BD3CE1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7" operator="equal" id="{FD8E3CEB-B50F-410A-B944-328EBF4F670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8" operator="equal" id="{1AFA1190-46D1-4AA1-A367-FAC20EFA651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9" operator="equal" id="{A183CC1C-58C1-4C53-BA63-335678D5B6DB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cellIs" priority="719" operator="equal" id="{29089489-7DE9-44F1-B901-4BA3478900A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0" operator="equal" id="{06833F66-C7B5-4ED7-AA6F-737CEA3B1B0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1" operator="equal" id="{EFF99B5D-2401-452B-8049-77F86D77864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2" operator="equal" id="{A3FFD8CA-7A77-4BB3-B585-EBD0D7CDDB9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cellIs" priority="701" operator="equal" id="{1AB08FA4-6DDB-4F6E-B818-699EA2F8130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2" operator="equal" id="{EB310AEE-6265-4F43-A5BA-A67BBBBB8DC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3" operator="equal" id="{1A9CF039-4673-4438-B6E3-7CD2B50AEF1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4" operator="equal" id="{BB0E0B2B-A02B-4B40-816A-1E4313DF2C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W132</xm:sqref>
        </x14:conditionalFormatting>
        <x14:conditionalFormatting xmlns:xm="http://schemas.microsoft.com/office/excel/2006/main">
          <x14:cfRule type="cellIs" priority="715" operator="equal" id="{0548C0F4-1247-46DB-A5EB-C29AE26F2BD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6" operator="equal" id="{43624163-B696-4572-AEE0-35DF9AB9EE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7" operator="equal" id="{B2F66441-9947-4475-B2DD-54F4AF98AD4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18" operator="equal" id="{E7C1485F-0EBE-40B0-9489-10BD3F3075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Z132</xm:sqref>
        </x14:conditionalFormatting>
        <x14:conditionalFormatting xmlns:xm="http://schemas.microsoft.com/office/excel/2006/main">
          <x14:cfRule type="cellIs" priority="696" operator="equal" id="{27E4549E-674C-4F3A-AC33-1291C85F637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7" operator="equal" id="{4BAECCC4-1661-41A0-85F2-46F38599E43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8" operator="equal" id="{ACE13682-27CB-44F2-8856-7349D0D4E3FD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9" operator="equal" id="{7E6B3C20-6EAE-4527-865B-8D1AD537945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0" operator="equal" id="{42493F17-4ADC-41A7-BB17-B9FE1F3EC4E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cellIs" priority="691" operator="equal" id="{1A21DB17-A479-4A21-861D-72B91973B44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2" operator="equal" id="{2E65833B-A5FA-4AF6-B7B4-489BADA3BDC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3" operator="equal" id="{A415D885-E3EF-49CD-950A-FD80C46A16A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4" operator="equal" id="{B6C69B59-F29B-477F-9B56-31758E6CE97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5" operator="equal" id="{E6EF7F33-EEFF-4B87-A992-E3D2EB86B1B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cellIs" priority="687" operator="equal" id="{265EE72D-7346-42CE-ABCC-CFBC368FB49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8" operator="equal" id="{DBB789D0-9B61-4CC3-8A0F-B057BDECD0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9" operator="equal" id="{E71716DA-F39F-4624-83D6-0972C1C52BF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0" operator="equal" id="{0AF1F156-64B7-4512-A094-E1B3ADD590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cellIs" priority="679" operator="equal" id="{EE62608C-8FC6-40EA-B81F-7B0EC4E5858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0" operator="equal" id="{69291DE8-C01D-4C13-ADE3-72F40A9169F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1" operator="equal" id="{F403D352-F4B2-4FA2-BBD4-FFFF98C8D4D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2" operator="equal" id="{1CDD7997-173B-4FA4-BB67-B7E061A9A17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W131</xm:sqref>
        </x14:conditionalFormatting>
        <x14:conditionalFormatting xmlns:xm="http://schemas.microsoft.com/office/excel/2006/main">
          <x14:cfRule type="cellIs" priority="683" operator="equal" id="{92EACFB7-4A3A-44D1-A0D1-90E570903FF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4" operator="equal" id="{D6FB9C32-6CCB-4BB2-BB4C-DD96320361E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5" operator="equal" id="{2A088681-0145-466F-900C-699B017031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6" operator="equal" id="{1FD4A195-C751-4783-98C5-8A540632764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Z131</xm:sqref>
        </x14:conditionalFormatting>
        <x14:conditionalFormatting xmlns:xm="http://schemas.microsoft.com/office/excel/2006/main">
          <x14:cfRule type="cellIs" priority="594" operator="equal" id="{695D0805-23C5-40D2-8B00-4D3BECBB79B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5" operator="equal" id="{F8A65135-BA8B-4BB0-BF03-0F901DE8DA1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6" operator="equal" id="{B6422B4B-4206-402D-9DF0-634A58D8BDE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7" operator="equal" id="{6CF2E5C6-791A-415A-B3B8-4E533FA5BBF7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8" operator="equal" id="{43E6F9A8-D6A1-4937-84BB-4D95F6037550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cellIs" priority="589" operator="equal" id="{A65AD274-17C9-4A26-ABE7-183205E0D48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0" operator="equal" id="{F720489B-29A7-410A-879F-8BFCE9EB064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1" operator="equal" id="{F4FDEE3E-29D8-4BF0-8142-D568BDF7E3F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2" operator="equal" id="{FFD00614-821C-457D-BFB7-18E77C64CA0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3" operator="equal" id="{15ED9E1F-6868-4013-8B2A-C2FA6A0EA98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O134</xm:sqref>
        </x14:conditionalFormatting>
        <x14:conditionalFormatting xmlns:xm="http://schemas.microsoft.com/office/excel/2006/main">
          <x14:cfRule type="cellIs" priority="603" operator="equal" id="{73D6A0A4-5518-4B4E-BDFB-CA6B3387A0D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4" operator="equal" id="{7C57D45D-35F6-4BC8-82BA-D7644CD1D54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5" operator="equal" id="{55873518-632B-4DAE-A5C3-155D1CA2B63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6" operator="equal" id="{E3D95563-069D-4D4B-9448-2D4F899EF95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R134</xm:sqref>
        </x14:conditionalFormatting>
        <x14:conditionalFormatting xmlns:xm="http://schemas.microsoft.com/office/excel/2006/main">
          <x14:cfRule type="cellIs" priority="585" operator="equal" id="{63942BF8-C867-4A52-ADFD-66275F99164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6" operator="equal" id="{0CE4E9D2-74CA-4675-8C21-8C4BBE9E13A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7" operator="equal" id="{AC2C37BA-7EE0-4F1B-98FD-7256FF3FFE7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8" operator="equal" id="{E73F979C-781A-4B6F-9C5C-2265960252E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W134</xm:sqref>
        </x14:conditionalFormatting>
        <x14:conditionalFormatting xmlns:xm="http://schemas.microsoft.com/office/excel/2006/main">
          <x14:cfRule type="cellIs" priority="599" operator="equal" id="{90666D44-50B5-40DC-9D28-046FCB6CB0F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0" operator="equal" id="{04EA9171-8E04-4829-BC95-F256BA06B00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1" operator="equal" id="{5E8DADCE-54D0-49E9-94AA-21184FE36DE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2" operator="equal" id="{E1A0FFB8-B717-4FC9-9158-4AF39161C82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Z134</xm:sqref>
        </x14:conditionalFormatting>
        <x14:conditionalFormatting xmlns:xm="http://schemas.microsoft.com/office/excel/2006/main">
          <x14:cfRule type="cellIs" priority="630" operator="equal" id="{24A729C0-8EFB-4458-97E9-64FFF938F1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1" operator="equal" id="{FE797DF2-EF74-43CC-B47A-C7B9804E47F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2" operator="equal" id="{BAC06487-4BDC-41B9-9E43-F5D8A6A1F29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3" operator="equal" id="{B6CE75B4-FABC-4909-B36B-DC46D4D8174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4" operator="equal" id="{5B6BB0B9-EBEE-4CF8-BDC6-5CDEF10E74C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M141</xm:sqref>
        </x14:conditionalFormatting>
        <x14:conditionalFormatting xmlns:xm="http://schemas.microsoft.com/office/excel/2006/main">
          <x14:cfRule type="cellIs" priority="625" operator="equal" id="{FD05A4A0-97B7-41E0-89FD-0F1315AB470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6" operator="equal" id="{922B097D-2C66-4997-9B6D-33362E760AEF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7" operator="equal" id="{9E54CF78-E496-44C7-B14F-E61363465F39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8" operator="equal" id="{40086B85-9310-41E3-BF82-104441605E7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9" operator="equal" id="{F7B9AC9A-C910-4F41-8295-A087A9B18DF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O141</xm:sqref>
        </x14:conditionalFormatting>
        <x14:conditionalFormatting xmlns:xm="http://schemas.microsoft.com/office/excel/2006/main">
          <x14:cfRule type="cellIs" priority="639" operator="equal" id="{547BFCC3-1FB9-4E3E-B857-C8DC0D0596B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0" operator="equal" id="{B3992DE8-3725-4EEC-878F-0CF8860D26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1" operator="equal" id="{1E83E675-EC8F-45BC-8BAC-8A143CB8AB2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2" operator="equal" id="{36370F79-258F-456D-BDA4-B51823D6385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R141</xm:sqref>
        </x14:conditionalFormatting>
        <x14:conditionalFormatting xmlns:xm="http://schemas.microsoft.com/office/excel/2006/main">
          <x14:cfRule type="cellIs" priority="621" operator="equal" id="{C9ABF45D-F332-4411-907D-5FF5A068E14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2" operator="equal" id="{E4B7B598-3FC2-4382-BC19-A3DB836FC2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3" operator="equal" id="{163F1848-2415-40AD-8A82-9352145F51D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4" operator="equal" id="{689331FC-0F9F-475A-90DA-0B2ABC32B8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W141</xm:sqref>
        </x14:conditionalFormatting>
        <x14:conditionalFormatting xmlns:xm="http://schemas.microsoft.com/office/excel/2006/main">
          <x14:cfRule type="cellIs" priority="635" operator="equal" id="{6BB007AE-EFE1-42BB-89C6-E3036666C2F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6" operator="equal" id="{25EC6E82-A327-4E4B-9C78-BE6B577D307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7" operator="equal" id="{7EF36D1E-B39F-4EE7-BABA-DAB6C5EDA67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8" operator="equal" id="{11D6FF35-F668-4823-9008-D67666EC9FD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Z141</xm:sqref>
        </x14:conditionalFormatting>
        <x14:conditionalFormatting xmlns:xm="http://schemas.microsoft.com/office/excel/2006/main">
          <x14:cfRule type="cellIs" priority="617" operator="equal" id="{EAD0E729-B394-4717-9E0C-CBEF965F27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8" operator="equal" id="{005FC588-AEDD-45E7-A4E0-65AC2513187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9" operator="equal" id="{F6512C71-6572-42EF-8C5F-D1FA7735F0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0" operator="equal" id="{84A1C279-E27A-40FF-B980-4EA98C30F4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R142 Z142 W142</xm:sqref>
        </x14:conditionalFormatting>
        <x14:conditionalFormatting xmlns:xm="http://schemas.microsoft.com/office/excel/2006/main">
          <x14:cfRule type="cellIs" priority="470" operator="equal" id="{AE5B6767-D37C-4578-A40F-D37E2ECD3A5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1" operator="equal" id="{EBF6E02D-0850-44AE-BD72-4B3F52FFCD3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2" operator="equal" id="{CBFB8973-6916-41AD-A000-09FAF50B3CF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3" operator="equal" id="{52EFCBEB-3A68-43DA-B7D0-410F8D43502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4" operator="equal" id="{1C87F139-264D-4E32-A2B7-5D9A868CFDD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cellIs" priority="465" operator="equal" id="{6715788A-C7D0-46EE-8B7B-A04CC6294AD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6" operator="equal" id="{8789645F-2612-4EBE-ABF6-951F92910F1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7" operator="equal" id="{2BB18A93-3267-4FBE-9C1D-10601ED10ACA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8" operator="equal" id="{DE607089-CC8E-48EE-8C0C-45BE0553908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9" operator="equal" id="{CB30FDE9-362E-48E6-B5CC-29C5B3DB2F2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cellIs" priority="479" operator="equal" id="{FBFA3B8E-20A4-4761-8666-59E60EDBDE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0" operator="equal" id="{5C890DEC-356B-41E6-96EA-CDC8D79CD65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1" operator="equal" id="{E36B18D8-A63F-4438-8744-17C7B16457C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2" operator="equal" id="{D553E6AE-213C-4330-8C51-93D15EEE432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cellIs" priority="497" operator="equal" id="{763D6B28-228C-4D35-BA55-DCDB5788FC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8" operator="equal" id="{7732DA0C-46B2-468B-B113-E82D59DA459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9" operator="equal" id="{8B7CBEF5-3A88-40A0-A8B2-8BB57A6C9D5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0" operator="equal" id="{068617E8-62E3-41C8-BC3F-640D963AC9F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Z137</xm:sqref>
        </x14:conditionalFormatting>
        <x14:conditionalFormatting xmlns:xm="http://schemas.microsoft.com/office/excel/2006/main">
          <x14:cfRule type="cellIs" priority="475" operator="equal" id="{43C007D7-3DF3-4AB3-980A-EB41C68BFE3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6" operator="equal" id="{60950E7F-1449-497B-99ED-5A07C7EAD70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7" operator="equal" id="{36654EED-5FC5-4713-AE35-85A263E478E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8" operator="equal" id="{4E19831F-B191-438D-920A-B87475C06B4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Z138</xm:sqref>
        </x14:conditionalFormatting>
        <x14:conditionalFormatting xmlns:xm="http://schemas.microsoft.com/office/excel/2006/main">
          <x14:cfRule type="cellIs" priority="430" operator="equal" id="{1A4681A4-FAA7-4D2D-B82B-1B881FCD8A9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1" operator="equal" id="{D5D48C83-2DA4-4337-BEB8-C9B2DC35688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2" operator="equal" id="{F265CC8F-1779-40A9-AF55-BD657441F78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3" operator="equal" id="{003A60E5-F370-49B3-81CA-2FEAC8C28AB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4" operator="equal" id="{7C9062A1-D0F6-46B1-86B2-E25A0B4DA26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cellIs" priority="425" operator="equal" id="{72DFDD04-2577-4BD0-92B5-4E3C8B97FEE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6" operator="equal" id="{797D292D-37B1-4560-AC69-44BE24DBB12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7" operator="equal" id="{1DF51DB4-D785-4800-A284-33DB65BAE6F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8" operator="equal" id="{9BFB48E9-3635-4D34-A963-4ED1A4F6556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9" operator="equal" id="{C8DAF1F7-8183-4D56-A612-22FD2AFE80F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cellIs" priority="435" operator="equal" id="{56BCCB66-3CFE-4E32-9107-9579045C063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6" operator="equal" id="{B7AF1BC9-3C9A-493D-BA68-0080DA98B52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7" operator="equal" id="{0C1826A5-907A-42E1-B184-12E83ECCAA5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38" operator="equal" id="{155FBF6E-A483-471A-958A-EDBD23C82C9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R139 Z139 W139</xm:sqref>
        </x14:conditionalFormatting>
        <x14:conditionalFormatting xmlns:xm="http://schemas.microsoft.com/office/excel/2006/main">
          <x14:cfRule type="cellIs" priority="558" operator="equal" id="{A8603973-9676-48E0-AF24-B35E9C87994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9" operator="equal" id="{BFB8CBF3-0D59-4E42-9F6F-B6A8DD284D8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0" operator="equal" id="{2AA553BD-BCB9-4603-BD90-2B0EC718EEB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1" operator="equal" id="{E34F8A7B-0A69-4236-A192-9CA105B4136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2" operator="equal" id="{A17EF246-E7CB-495B-9593-439554003D7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cellIs" priority="553" operator="equal" id="{E3389519-FCFA-4810-9AF4-10BC294E4ED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4" operator="equal" id="{4852E72A-EBA9-495C-87AA-0A52579E689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5" operator="equal" id="{AD90585E-A343-47CA-AF7A-1F575C60D94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6" operator="equal" id="{A5D58C0E-7A29-4DC8-8E2B-CD6723140A8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7" operator="equal" id="{55F39DD2-4169-43EB-8CA1-0B768FC8CF0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cellIs" priority="567" operator="equal" id="{E9274894-BF5F-4F53-94D7-F46A495FAD8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8" operator="equal" id="{DAB86ED6-60FB-4FB8-B103-2EADA4D878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9" operator="equal" id="{C916F860-70C3-43E0-B22F-D944F336881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0" operator="equal" id="{65D5FE1E-3761-4946-982A-B29C59577EE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cellIs" priority="549" operator="equal" id="{408DC5CE-A07D-4C2A-A640-320084B6A77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0" operator="equal" id="{CAD1D0D4-85A4-45CD-9FA9-7B9565E75DD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1" operator="equal" id="{6203BBBF-AB60-40D6-8048-29E8A66391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2" operator="equal" id="{BC7B8C8B-40BC-4CBF-91CF-0E5C804533A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W135</xm:sqref>
        </x14:conditionalFormatting>
        <x14:conditionalFormatting xmlns:xm="http://schemas.microsoft.com/office/excel/2006/main">
          <x14:cfRule type="cellIs" priority="563" operator="equal" id="{90E9BEA1-8A5D-4EBA-9739-8A531B35AF1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4" operator="equal" id="{15AF7C45-CB36-4636-9DA2-2726E87DE13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5" operator="equal" id="{11C4B7C5-06B2-4C5B-9016-77B03D07A56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6" operator="equal" id="{929D8218-2D6D-4F1E-ADC3-8085FB87F3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Z135</xm:sqref>
        </x14:conditionalFormatting>
        <x14:conditionalFormatting xmlns:xm="http://schemas.microsoft.com/office/excel/2006/main">
          <x14:cfRule type="cellIs" priority="536" operator="equal" id="{584F3A0C-A827-4D06-9841-8CD51EC64705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7" operator="equal" id="{AAE3CBC4-D2ED-48D0-B4ED-484AF9B7F8B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8" operator="equal" id="{4B09E735-723C-4001-A16B-ECCBA76733A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9" operator="equal" id="{98108665-5BC7-4192-B85D-014FFBA930D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0" operator="equal" id="{E5D3984F-F352-462E-9A90-BB2CCF6FB11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cellIs" priority="545" operator="equal" id="{2BCFCCA7-4046-4E36-8598-25871D11629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6" operator="equal" id="{376EAD29-3AEA-4BC8-B753-D91E15042F8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7" operator="equal" id="{DE09B60A-7D79-4F60-B478-4ED2F04E87E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8" operator="equal" id="{FD78C433-3BD9-459D-A41B-7BE45CB4467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cellIs" priority="527" operator="equal" id="{79BFB2BA-26B8-44A9-8E39-0BAD668F3C7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8" operator="equal" id="{98019E2B-C4BB-48C8-8FBA-9D26803732A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9" operator="equal" id="{3B112A58-A29E-47EE-AFF6-D996EDEDE7B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0" operator="equal" id="{7C4C16B1-E63B-4323-B543-AD45D23A453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W136</xm:sqref>
        </x14:conditionalFormatting>
        <x14:conditionalFormatting xmlns:xm="http://schemas.microsoft.com/office/excel/2006/main">
          <x14:cfRule type="cellIs" priority="541" operator="equal" id="{FB8F248C-7767-4497-BB26-E8813871710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2" operator="equal" id="{59A9D4FB-C798-49FF-8CE3-28554645898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3" operator="equal" id="{D12AE5BC-5F17-4DE9-AA1D-90CE4AD593B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4" operator="equal" id="{9B459D31-7085-42F9-9098-2EF65669E96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Z136</xm:sqref>
        </x14:conditionalFormatting>
        <x14:conditionalFormatting xmlns:xm="http://schemas.microsoft.com/office/excel/2006/main">
          <x14:cfRule type="cellIs" priority="514" operator="equal" id="{FF5678AC-26C7-4362-9831-E41AE0580B5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5" operator="equal" id="{23CD7F2D-A552-4262-944C-41647D54F8C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6" operator="equal" id="{FCAF25A5-616A-4316-ADA5-E6AFAC7110B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7" operator="equal" id="{AF67998D-8D9D-4731-B127-979B05D95D0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8" operator="equal" id="{BE0698AD-5AF0-4091-9A5B-B61C2499BF9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cellIs" priority="523" operator="equal" id="{87AC49E4-011F-465D-B2A6-6ED560986FA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4" operator="equal" id="{6BD7A021-5431-4813-BD6C-02D0C9A82CA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5" operator="equal" id="{0D503164-EC7A-43E9-AE0D-758CA5A169F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6" operator="equal" id="{84B44732-8A23-4A6F-998F-D69ACC7B74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cellIs" priority="505" operator="equal" id="{9C2C78A8-4B3D-4D47-A5C8-E48846DE779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6" operator="equal" id="{74DF59A1-C091-4B0D-983D-4515A866D3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7" operator="equal" id="{E4C0AB1E-EB6A-493F-834A-5C2506D86AC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8" operator="equal" id="{9EEFC22A-B63E-4E67-B2F9-515F7CA157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W143</xm:sqref>
        </x14:conditionalFormatting>
        <x14:conditionalFormatting xmlns:xm="http://schemas.microsoft.com/office/excel/2006/main">
          <x14:cfRule type="cellIs" priority="519" operator="equal" id="{C8A818D6-5ABC-444F-B893-3D58BECD349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0" operator="equal" id="{950D60AC-E5DA-4920-AE32-440427454DA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1" operator="equal" id="{FEA3F8EF-B74A-4F23-906D-2E2EC724211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2" operator="equal" id="{A0B3DDD7-2DDF-442A-92A7-FEDA80FFF75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Z143</xm:sqref>
        </x14:conditionalFormatting>
        <x14:conditionalFormatting xmlns:xm="http://schemas.microsoft.com/office/excel/2006/main">
          <x14:cfRule type="cellIs" priority="492" operator="equal" id="{E2B4CD77-3753-4DF4-BA54-76EA5CFF70DC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3" operator="equal" id="{A31D1C50-3879-4763-95F4-5F627659A8FD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4" operator="equal" id="{E0DB8FE5-C418-4F86-901D-AD8948C618C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5" operator="equal" id="{6F1E213B-49F9-40F0-8F1E-95E141248FF1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6" operator="equal" id="{06BA2EF5-FBD9-485A-81F1-BCE1C7ADEB4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cellIs" priority="501" operator="equal" id="{BC00C54E-9136-45A0-BE94-003722C70A7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2" operator="equal" id="{F88BC0F0-3561-4A02-930D-6D3345D81DB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3" operator="equal" id="{0625BDB8-DBA0-4F0E-B668-C4D950AF099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4" operator="equal" id="{836CB641-EE37-453A-8040-95515921515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cellIs" priority="483" operator="equal" id="{0FA3F878-0DC6-489C-810B-86DF177CC3A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4" operator="equal" id="{7869F504-AEA1-4071-9921-D1A5586BC2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5" operator="equal" id="{78EB04A1-FFA3-48BB-9A20-85D6EF3D40E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6" operator="equal" id="{4E74AE35-1F67-4205-BCEC-C4A0DC9AE2A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W137</xm:sqref>
        </x14:conditionalFormatting>
        <x14:conditionalFormatting xmlns:xm="http://schemas.microsoft.com/office/excel/2006/main">
          <x14:cfRule type="cellIs" priority="461" operator="equal" id="{C0D165A9-78E9-453E-B3C6-60C94CAA13E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2" operator="equal" id="{272C272D-946C-468B-9DEC-6CFDE17B4B3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3" operator="equal" id="{DB964E69-880D-4C0B-A0B1-D70FFD545B4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4" operator="equal" id="{1E44449B-7B0E-4D8B-83C0-3BA82A734D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W138</xm:sqref>
        </x14:conditionalFormatting>
        <x14:conditionalFormatting xmlns:xm="http://schemas.microsoft.com/office/excel/2006/main">
          <x14:cfRule type="cellIs" priority="302" operator="equal" id="{D0996849-B3D6-41B9-ADE2-07F96BA16C8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3" operator="equal" id="{9E97AA03-D9E5-401D-B93E-B42D0E7C0D0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4" operator="equal" id="{3F434F5F-79F1-4181-8B73-77B756787956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5" operator="equal" id="{F058586E-3ECE-4A68-85FE-D6A89BF46F9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6" operator="equal" id="{240D88DD-6C8F-40DA-B4F5-8F51C27C182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cellIs" priority="297" operator="equal" id="{AF25CEF2-B8CC-49D4-8AED-85D06968DC0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8" operator="equal" id="{6CF929C8-204B-4295-9D65-411BA06C20E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9" operator="equal" id="{08ACD040-39AD-4846-9246-11ACCF75894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0" operator="equal" id="{E8AF8575-B05B-41B0-8E67-FBF411BF3E8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1" operator="equal" id="{E7CDB880-B808-426F-A4D2-6907649F045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cellIs" priority="311" operator="equal" id="{928C930C-8A05-4590-B48B-D2CACF21B0C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2" operator="equal" id="{737A5689-C5CE-4375-BB97-57F25D8890B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3" operator="equal" id="{7E783872-7C45-4337-B675-F18F1803031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4" operator="equal" id="{72875761-7722-4258-88F8-FD80E5C6059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cellIs" priority="307" operator="equal" id="{4FB5E6C6-0C3E-41D3-9209-9E6B99DBFC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8" operator="equal" id="{C0804A6A-62C0-47D7-AFDA-0344340DEE1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9" operator="equal" id="{253A14EA-49C5-46A7-8A7C-5EBD83E9B09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0" operator="equal" id="{AB63099D-3B68-45FB-8DE6-A8A2ED9518E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Z149</xm:sqref>
        </x14:conditionalFormatting>
        <x14:conditionalFormatting xmlns:xm="http://schemas.microsoft.com/office/excel/2006/main">
          <x14:cfRule type="cellIs" priority="395" operator="equal" id="{6545CBB0-BC12-4956-9A44-A4AA5594CC9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6" operator="equal" id="{40B6B532-FE80-4836-9D06-C7D3E86AC2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7" operator="equal" id="{E4980B10-780C-4307-BA7B-5CD9965111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8" operator="equal" id="{E322802E-A195-41A7-AD8A-0EFDA4BF3AD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Z145</xm:sqref>
        </x14:conditionalFormatting>
        <x14:conditionalFormatting xmlns:xm="http://schemas.microsoft.com/office/excel/2006/main">
          <x14:cfRule type="cellIs" priority="456" operator="equal" id="{FDCCCAAB-A8A2-45C8-AFDD-A5610C13BD5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7" operator="equal" id="{BE417E40-4F49-423E-A1E8-0B7DEFA0D33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8" operator="equal" id="{51841B98-6752-4FE0-9081-C3F65714809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9" operator="equal" id="{EF1797CA-70DB-43A5-8583-0E510A97A87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0" operator="equal" id="{5A0CD8DA-D770-4B7D-8466-A2132333DA1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M140</xm:sqref>
        </x14:conditionalFormatting>
        <x14:conditionalFormatting xmlns:xm="http://schemas.microsoft.com/office/excel/2006/main">
          <x14:cfRule type="cellIs" priority="451" operator="equal" id="{0E41578C-1B04-45A9-B3C5-667E83159AC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2" operator="equal" id="{3B020649-6407-413D-B7F7-0AC46425D89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3" operator="equal" id="{A331440A-3B0F-487C-A2C2-A49C1795CF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4" operator="equal" id="{CFC894D8-C842-48B1-8667-B82CA96C50A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5" operator="equal" id="{374A58C0-0D88-4487-B235-B8767065384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O140</xm:sqref>
        </x14:conditionalFormatting>
        <x14:conditionalFormatting xmlns:xm="http://schemas.microsoft.com/office/excel/2006/main">
          <x14:cfRule type="cellIs" priority="447" operator="equal" id="{2E6266CA-B997-428F-8309-DF5617B8FC4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8" operator="equal" id="{D8D6D070-F36D-41C2-A9CA-B4E5C55EC1F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9" operator="equal" id="{9E1B3E2D-1AA7-4D73-8F32-AE717373213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0" operator="equal" id="{008C7960-C7DD-44FF-8757-35CEFEE00C0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R140</xm:sqref>
        </x14:conditionalFormatting>
        <x14:conditionalFormatting xmlns:xm="http://schemas.microsoft.com/office/excel/2006/main">
          <x14:cfRule type="cellIs" priority="439" operator="equal" id="{C8E162DD-8988-4DBC-AF3C-3E7F6670791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0" operator="equal" id="{7CE7DC46-295B-4BC8-8D86-22BF32E45C3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1" operator="equal" id="{B3F09C85-78E7-4CEA-AABC-22FF7576EC7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2" operator="equal" id="{9A730908-7D01-4383-AD88-2A1878B92A4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W140</xm:sqref>
        </x14:conditionalFormatting>
        <x14:conditionalFormatting xmlns:xm="http://schemas.microsoft.com/office/excel/2006/main">
          <x14:cfRule type="cellIs" priority="443" operator="equal" id="{A4C334B4-C63D-4642-A6C4-9A2D849BA55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4" operator="equal" id="{84399A58-3D69-4CF8-9CF3-3DD87E68F72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5" operator="equal" id="{CCA6A4F2-9A59-4866-BE93-AD7BEFDB61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6" operator="equal" id="{EF6C9ED8-FF48-4432-BADC-71E064A426C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Z140</xm:sqref>
        </x14:conditionalFormatting>
        <x14:conditionalFormatting xmlns:xm="http://schemas.microsoft.com/office/excel/2006/main">
          <x14:cfRule type="cellIs" priority="412" operator="equal" id="{2A916403-384C-40D3-A9E3-B92CD858F3D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3" operator="equal" id="{F2EB26DE-748E-43D6-B61A-FC44287D341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4" operator="equal" id="{490E7318-F090-4BEB-AE6B-4E55FB6EA37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5" operator="equal" id="{27ED2CE2-9743-4916-90AF-236DA53B343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6" operator="equal" id="{D043CE18-3080-4FBA-BA90-46D059B4D97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cellIs" priority="421" operator="equal" id="{04128751-7D33-4536-B5DE-19648592959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2" operator="equal" id="{9630E1DE-DF27-4E88-A04C-C4F0CABDEB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3" operator="equal" id="{60632189-7A34-4B61-A919-EEB0FAB84BB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4" operator="equal" id="{BDF82504-A733-4405-9A4B-DD166C612AD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cellIs" priority="403" operator="equal" id="{24AEAF0B-8805-4781-8349-246B9D702C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4" operator="equal" id="{240A1045-D424-499A-9091-8AA381C304E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5" operator="equal" id="{222441CF-E5A7-4FD5-BC7C-F978220CC19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6" operator="equal" id="{998F389C-753D-4B0F-B2C7-79B57329A9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W144</xm:sqref>
        </x14:conditionalFormatting>
        <x14:conditionalFormatting xmlns:xm="http://schemas.microsoft.com/office/excel/2006/main">
          <x14:cfRule type="cellIs" priority="417" operator="equal" id="{2CCD4EE6-B85B-44A9-95C9-988BDADA090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8" operator="equal" id="{69793B05-B828-4DE2-955A-B15AD83AB6C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9" operator="equal" id="{CCEB0BC7-DB4C-4083-80E1-8D237D44E0C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0" operator="equal" id="{7D5B761B-FC30-438D-ACD8-093369B76E3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Z144</xm:sqref>
        </x14:conditionalFormatting>
        <x14:conditionalFormatting xmlns:xm="http://schemas.microsoft.com/office/excel/2006/main">
          <x14:cfRule type="cellIs" priority="390" operator="equal" id="{4BBDCA0B-1076-473F-958F-A5FB91F8371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1" operator="equal" id="{E1438960-9CC1-4417-A9D5-6ECE71583B4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2" operator="equal" id="{840B130D-CA2D-4B4E-8FA1-CB191F3CCAB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3" operator="equal" id="{FD49470A-7208-48A7-99E3-F8F2F925BD86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4" operator="equal" id="{8A3CFECD-D24D-446F-BF6A-17472E9A021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cellIs" priority="385" operator="equal" id="{0A8E2FCD-2538-47FA-8ABD-0E9113D3788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6" operator="equal" id="{79328539-5E9F-4AA8-A4AB-7EFD2E935E5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7" operator="equal" id="{B0672B88-E44E-4211-BCEA-C6FDB223AC2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8" operator="equal" id="{4C072795-5A80-4FA9-A3C5-250334EB390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9" operator="equal" id="{E79BA18B-A6C6-4904-ABF3-3A519B83C43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cellIs" priority="399" operator="equal" id="{FE430887-75B8-4D79-80B8-EFFA04A6BC3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0" operator="equal" id="{00AA117C-A53A-4E5D-9284-AF22F72081C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1" operator="equal" id="{25AA3657-9DA9-488F-B8F5-A6E8661FD45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2" operator="equal" id="{287F193B-E5C8-4DF6-BD46-34E32334907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cellIs" priority="381" operator="equal" id="{787C57D0-90FF-496F-AD7A-B691C228911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2" operator="equal" id="{39D02878-77D9-40A4-AC2D-A071FB298EB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3" operator="equal" id="{B594E0E5-EF5C-45E7-A5C5-681D61F045F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4" operator="equal" id="{BECF52DE-38A5-4E98-8B6D-676ABD82249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W145</xm:sqref>
        </x14:conditionalFormatting>
        <x14:conditionalFormatting xmlns:xm="http://schemas.microsoft.com/office/excel/2006/main">
          <x14:cfRule type="cellIs" priority="293" operator="equal" id="{297DBCE4-2811-4D29-A943-DE732277F3D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4" operator="equal" id="{BA7196E6-FF98-434A-A38A-A6D78E335B8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5" operator="equal" id="{3AF74AD9-52BA-47F0-85B9-B9F6ABF494F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6" operator="equal" id="{6C8CF1A7-B394-4EEF-918E-80A2570003B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W149</xm:sqref>
        </x14:conditionalFormatting>
        <x14:conditionalFormatting xmlns:xm="http://schemas.microsoft.com/office/excel/2006/main">
          <x14:cfRule type="cellIs" priority="376" operator="equal" id="{02C969A5-BD7E-482A-8FBD-41B5D28BD07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7" operator="equal" id="{0A9C8E6E-59DA-4CAE-B0E5-62D1AFD23F0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8" operator="equal" id="{0360B88C-98B9-4008-8EA6-FBC6696B25B7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9" operator="equal" id="{B42E3D54-2AD5-4003-B283-A5B1983A4B69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" operator="equal" id="{AF5A091A-2431-4E8D-8A7D-66CAB27CCC8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cellIs" priority="371" operator="equal" id="{E7639464-120D-4D77-9EB8-E88A4FEF4FA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2" operator="equal" id="{5C680B63-53AA-449D-B23E-C7F537E3F39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3" operator="equal" id="{A193CD01-FCD2-41CE-A469-8A1E7D4C9FC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4" operator="equal" id="{9A154BBC-5014-4EC2-96B4-63F13A338AE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5" operator="equal" id="{CD31CDD3-74E1-4257-A5AF-F6970D3A64A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cellIs" priority="367" operator="equal" id="{9E7C2270-84D9-4E11-B507-BDB261B1550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8" operator="equal" id="{BF1C5A46-815B-4B74-96EE-084E580FE77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9" operator="equal" id="{1A054497-5379-4F40-A843-2695F1D8998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0" operator="equal" id="{774418E4-E240-4558-A983-5DE61EAB0EC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cellIs" priority="359" operator="equal" id="{DAD4B624-40E8-4DE8-AA80-F90815395C5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0" operator="equal" id="{8540B580-4C8C-458D-9870-A58F48A9E27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1" operator="equal" id="{52B86D0F-4F47-4BBA-BC26-8576E86289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2" operator="equal" id="{1D1CB48E-4D4E-46CA-AD2C-719234443E6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W146</xm:sqref>
        </x14:conditionalFormatting>
        <x14:conditionalFormatting xmlns:xm="http://schemas.microsoft.com/office/excel/2006/main">
          <x14:cfRule type="cellIs" priority="363" operator="equal" id="{42CC900F-8CA3-42E4-9B36-9E7904B8F8F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4" operator="equal" id="{CB805EED-1CFB-47EC-8EE0-BC2DFAACA60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5" operator="equal" id="{E490786B-5C52-48EF-B064-081C77EB75F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6" operator="equal" id="{4A2CB7B7-9162-4603-9058-FA687C8E56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Z146</xm:sqref>
        </x14:conditionalFormatting>
        <x14:conditionalFormatting xmlns:xm="http://schemas.microsoft.com/office/excel/2006/main">
          <x14:cfRule type="cellIs" priority="329" operator="equal" id="{0735A4EB-0822-4395-A01F-1214C56F907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0" operator="equal" id="{6DBFA162-B6AE-499E-A7B7-FFD9404FEDF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1" operator="equal" id="{2C9C803F-43F1-494A-987C-9BBD9301BEC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2" operator="equal" id="{82F447C2-DEBD-49E0-BE13-62762DC3E29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Z148</xm:sqref>
        </x14:conditionalFormatting>
        <x14:conditionalFormatting xmlns:xm="http://schemas.microsoft.com/office/excel/2006/main">
          <x14:cfRule type="cellIs" priority="284" operator="equal" id="{51C7CE47-3D8C-4EE7-8C41-B5881D27AA57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5" operator="equal" id="{6003A4D4-7D66-4295-AD6F-B1D5EC2E4A3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6" operator="equal" id="{01E38EC2-CFA0-4C6C-8FA7-385C14BC9B4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7" operator="equal" id="{7C9DEFEE-42DF-4E2C-8174-1869D21457D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8" operator="equal" id="{76330443-61A6-4FFF-A2A1-7EBAECC7BA2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cellIs" priority="279" operator="equal" id="{02F56D35-466A-4FA4-A926-7B9E276EFFA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0" operator="equal" id="{78A378F2-DC4C-4DD4-B624-55642A55ED9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1" operator="equal" id="{1E7B08A2-0EE4-401E-BEF3-2E3F8A7B550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2" operator="equal" id="{AD5DE38C-1964-477C-B16D-26CF95067C5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3" operator="equal" id="{3CFC01C1-7CF6-437A-8D1A-9C7C965D118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cellIs" priority="289" operator="equal" id="{FA031700-B1E0-4ECA-8ED0-4806A02A884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0" operator="equal" id="{505DDCF1-C3BE-4082-B100-B3D354D6502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1" operator="equal" id="{88B64CAD-B3E3-4337-85B0-1DFB08975C9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2" operator="equal" id="{78244C40-037B-406E-BA62-4E8251B6CAC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R150 Z150 W150</xm:sqref>
        </x14:conditionalFormatting>
        <x14:conditionalFormatting xmlns:xm="http://schemas.microsoft.com/office/excel/2006/main">
          <x14:cfRule type="cellIs" priority="346" operator="equal" id="{9EE1FA6E-3B7B-435C-B3CD-5F885268A1C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7" operator="equal" id="{C729FACF-FE51-44E0-93ED-A2A9FF50A5F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8" operator="equal" id="{69DA32F4-0877-46E1-9FDE-4BBD372F336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9" operator="equal" id="{350D5CA1-F1D5-4D0C-A030-E997ECB9174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0" operator="equal" id="{95ED8C39-FA01-46A8-BC36-D96E94581BC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cellIs" priority="355" operator="equal" id="{862EFD0A-0C9A-4E05-85CF-326965BB70A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6" operator="equal" id="{B6713CCE-E81A-4930-AB1E-E59C0319006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7" operator="equal" id="{E7B22D26-0A08-447B-A8F8-1BA314A3BBA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8" operator="equal" id="{4ACF7CBF-6523-4535-8EFD-AEEA5207AD7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R147</xm:sqref>
        </x14:conditionalFormatting>
        <x14:conditionalFormatting xmlns:xm="http://schemas.microsoft.com/office/excel/2006/main">
          <x14:cfRule type="cellIs" priority="337" operator="equal" id="{D58FB5DA-B8F3-44F2-8561-5B798FEE559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8" operator="equal" id="{D6378066-DDEC-4768-BDBB-DF64F88DE62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9" operator="equal" id="{DD166420-B220-4946-B4AD-0D8CD292C46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0" operator="equal" id="{6AE6DF17-834C-463E-8B10-4858DF8697A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W147</xm:sqref>
        </x14:conditionalFormatting>
        <x14:conditionalFormatting xmlns:xm="http://schemas.microsoft.com/office/excel/2006/main">
          <x14:cfRule type="cellIs" priority="351" operator="equal" id="{19CD662F-44F3-4451-BCF7-EBD3A55164A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2" operator="equal" id="{F5285701-162F-42A4-835F-B26E9ACB61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3" operator="equal" id="{D09AA626-0F49-4312-880A-60CF00CE14E9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4" operator="equal" id="{68370ED2-3C35-400A-8FF0-819839149FC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Z147</xm:sqref>
        </x14:conditionalFormatting>
        <x14:conditionalFormatting xmlns:xm="http://schemas.microsoft.com/office/excel/2006/main">
          <x14:cfRule type="cellIs" priority="324" operator="equal" id="{138F0B42-5962-432A-BA9B-2D800D1FAB3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5" operator="equal" id="{9AA886AE-85E4-4765-BE28-D1E3AC1553E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6" operator="equal" id="{DD26C62F-3755-4481-B3E1-DBD7387AA0E4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7" operator="equal" id="{E68E17D1-025A-4374-B620-8979D8A83ED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8" operator="equal" id="{884A1C38-DCAF-42F8-A1B7-E0E64874ABD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cellIs" priority="333" operator="equal" id="{CF4A6F1E-E467-435A-B4C9-7C5BC0C3241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4" operator="equal" id="{02F3FDEC-9CA2-43DA-BE05-BBC45041142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5" operator="equal" id="{1AAFD4CD-B885-4E12-AA48-BB6006A8880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6" operator="equal" id="{7C035176-F2DF-46AE-8F30-EF11C67908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R148</xm:sqref>
        </x14:conditionalFormatting>
        <x14:conditionalFormatting xmlns:xm="http://schemas.microsoft.com/office/excel/2006/main">
          <x14:cfRule type="cellIs" priority="315" operator="equal" id="{2BB8F6CF-2783-469E-9122-E11B8F7AB19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6" operator="equal" id="{709B077A-1729-4E6D-90E4-5EADFF88526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7" operator="equal" id="{B412DB68-B963-4C62-A249-CDE634C24C9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8" operator="equal" id="{E1CF50CE-AA2D-45EC-AF89-B7A8E14406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W148</xm:sqref>
        </x14:conditionalFormatting>
        <x14:conditionalFormatting xmlns:xm="http://schemas.microsoft.com/office/excel/2006/main">
          <x14:cfRule type="cellIs" priority="249" operator="equal" id="{5853A6EA-A3DC-4219-8326-EBE1B86B8E1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0" operator="equal" id="{E7306028-02CA-4354-9972-942F2B63AAAA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1" operator="equal" id="{D590386F-EBD2-4C48-B0EB-EC08BAE95D7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2" operator="equal" id="{3F85BF3A-AC90-4637-916E-11143B3C5C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Z151</xm:sqref>
        </x14:conditionalFormatting>
        <x14:conditionalFormatting xmlns:xm="http://schemas.microsoft.com/office/excel/2006/main">
          <x14:cfRule type="cellIs" priority="244" operator="equal" id="{DDEC9777-605A-49F4-88E1-22657E31C10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5" operator="equal" id="{037AFE56-160C-4CA1-BC45-5012E74413D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6" operator="equal" id="{185F7AA0-2B10-4388-9451-EC10248E908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7" operator="equal" id="{3E888B83-B8C1-4329-9389-D657EC6DC3B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8" operator="equal" id="{DE39FC81-3F8F-465C-B3B0-5826B706DCB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cellIs" priority="239" operator="equal" id="{08185D4B-875B-45D2-80F7-3C5D3594158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0D3C8D67-09FE-425F-B992-02DF19F1B0D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1" operator="equal" id="{896C9DDB-6B7D-48EB-956D-D099256F41C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975B6FE9-4E73-46F6-8251-222299956E7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19C69BB7-6E00-4BF7-8308-756D0BFD8E9E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cellIs" priority="253" operator="equal" id="{7BCF65B9-F777-4E90-BF8E-D676C9BBD03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4" operator="equal" id="{1BFE6595-D6A4-431B-9F00-A5FA8911FB8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5" operator="equal" id="{964D7C95-90A4-4AF1-9EDE-930A9A9880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6" operator="equal" id="{03C95A4B-0018-4E8F-912A-DD42606A35A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cellIs" priority="235" operator="equal" id="{3CC50DFA-692C-4760-A031-6795CBCEA9A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6" operator="equal" id="{7B4794CC-6BAB-4765-BE51-C05CD61A725F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88CE2681-0FDA-49AD-881C-D665338FBE3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A951BA75-3C4A-40D3-86CE-6F451CFCFB2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W151</xm:sqref>
        </x14:conditionalFormatting>
        <x14:conditionalFormatting xmlns:xm="http://schemas.microsoft.com/office/excel/2006/main">
          <x14:cfRule type="cellIs" priority="222" operator="equal" id="{79D31C0C-9D2A-48D2-B2A5-551159D19EE8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3" operator="equal" id="{4B657377-6F9E-48E9-8782-C12ADBD502F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4" operator="equal" id="{08730477-B85C-4FB5-8FEA-5A4148AB03B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5" operator="equal" id="{D7634D4D-BDFA-4C10-A0EC-BBAD94CDB0B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6" operator="equal" id="{F3615D53-3CDD-408D-85D5-216412D80E19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cellIs" priority="217" operator="equal" id="{EEF74E23-2170-481C-A1FA-3F9C519F86F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8" operator="equal" id="{831C5DB3-4B4F-48A4-8C0C-AB34ED403C5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9" operator="equal" id="{4FF39064-D47E-462F-B5B6-33CA46CC7F2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0" operator="equal" id="{BB4EA6B7-E8F7-42AE-85A2-7F9BBC8DEA45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1" operator="equal" id="{90541975-FB52-470F-9F8D-B12CCFCB01C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cellIs" priority="231" operator="equal" id="{4B0D89E2-7770-4668-BA52-DC3EC5AD263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" operator="equal" id="{636683F6-6640-40BF-9501-46C276099CF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1DEA8D4C-2667-4661-B1C1-D7C6DAF42B8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D7563D22-305C-4EA7-8EEC-C9B1E1BF47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cellIs" priority="213" operator="equal" id="{A52C8941-1603-4B90-AE83-549A870E3EF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7B7F7C4A-5935-4CAA-A41C-4470758B83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5B8B0BE5-295B-43AC-82EB-B45C5465956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" operator="equal" id="{D109DA99-5215-4E61-A200-640483D674E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W152</xm:sqref>
        </x14:conditionalFormatting>
        <x14:conditionalFormatting xmlns:xm="http://schemas.microsoft.com/office/excel/2006/main">
          <x14:cfRule type="cellIs" priority="227" operator="equal" id="{E048AB35-3263-49BE-B71C-ED837D9F5B6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8" operator="equal" id="{24C2523F-389F-4109-8EB9-422AD7485F8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C3E29957-3AB1-486F-A6B5-7ABBA660982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" operator="equal" id="{C4A71940-076C-49A1-9AC8-81697F6AF2E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Z152</xm:sqref>
        </x14:conditionalFormatting>
        <x14:conditionalFormatting xmlns:xm="http://schemas.microsoft.com/office/excel/2006/main">
          <x14:cfRule type="cellIs" priority="134" operator="equal" id="{1FF81DFA-E6BC-419B-9EEC-907E19E4C6B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5" operator="equal" id="{77401716-7A51-44E7-86D4-50432976CD2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6" operator="equal" id="{F7AF9CD9-617A-4E5D-982A-3FB6F691EFE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7" operator="equal" id="{5B2EA472-DB8D-43E0-8AC0-4CB7D18E41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8" operator="equal" id="{4E1D69E2-E136-483D-A44C-DFCF4972D598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cellIs" priority="129" operator="equal" id="{B2FB825D-D93D-4443-972D-C0D31BC5039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0" operator="equal" id="{16BC7B32-7D88-491A-B4EA-6266390778E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1" operator="equal" id="{3E15B545-8BA9-4CF3-91CE-E14DA881542E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2" operator="equal" id="{BF83E8E0-B11E-452D-886C-7ADD258CB71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3" operator="equal" id="{A14C1D41-E53D-448D-9201-3566791AC54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O155</xm:sqref>
        </x14:conditionalFormatting>
        <x14:conditionalFormatting xmlns:xm="http://schemas.microsoft.com/office/excel/2006/main">
          <x14:cfRule type="cellIs" priority="143" operator="equal" id="{621B866E-0258-4E0B-B1E5-EA00665AFF2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4" operator="equal" id="{011ED83D-845D-4A4F-8AA7-28B35FB6EEB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5" operator="equal" id="{B5570F07-B90A-44E1-922E-A4F03EA1274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6" operator="equal" id="{B10BD01F-541C-4820-9FAB-40F190F02D8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R155</xm:sqref>
        </x14:conditionalFormatting>
        <x14:conditionalFormatting xmlns:xm="http://schemas.microsoft.com/office/excel/2006/main">
          <x14:cfRule type="cellIs" priority="139" operator="equal" id="{F715459F-58CF-44AA-AA34-25F1398EDF2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85A518C2-A3F0-4B78-B2F6-2A1404A9B0F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6473050A-35FD-423F-814A-9B83C1611A7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7D4D7163-9A79-4FF7-B82F-FD4986DED4E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Z155</xm:sqref>
        </x14:conditionalFormatting>
        <x14:conditionalFormatting xmlns:xm="http://schemas.microsoft.com/office/excel/2006/main">
          <x14:cfRule type="cellIs" priority="125" operator="equal" id="{EF1B3E73-61AD-4D4A-8970-2A313946478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6" operator="equal" id="{3941659E-CF3C-4872-B3C7-4B0608A65C9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7" operator="equal" id="{032EB829-D6C6-4DC4-B836-80FCB6BECF5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8" operator="equal" id="{8CF80B85-51BC-4257-9173-A83B0CA3DE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W155</xm:sqref>
        </x14:conditionalFormatting>
        <x14:conditionalFormatting xmlns:xm="http://schemas.microsoft.com/office/excel/2006/main">
          <x14:cfRule type="cellIs" priority="208" operator="equal" id="{2AC03890-3F02-4F58-BCB0-45AC03E6BF9E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" operator="equal" id="{421138B6-CAE7-4746-B2FF-DD86F90501FA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B080BADB-5157-40F0-AB6C-20081F20B0D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" operator="equal" id="{6E85636D-6901-44AC-B80C-BDB7BB15B1F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ACB0729D-0505-4FFF-A1F5-47D9C4F360B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cellIs" priority="203" operator="equal" id="{E5DB1977-39D8-4F16-A0BE-1A7C17560032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" operator="equal" id="{BFD5695A-A3A6-4B5D-B175-CA9952A778B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32EB9784-9893-40AD-A54B-EBA1E339602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8FC2D5D5-08F9-4E57-B755-65228C287A0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" operator="equal" id="{51FB6AB3-CD0E-471E-9690-DE8B3D18548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cellIs" priority="199" operator="equal" id="{6A6776F9-C9A8-424C-AE6B-EE5BB5BB63C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0" operator="equal" id="{989F2BF2-553B-444C-9739-323FCAADA8D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1" operator="equal" id="{F8EFFC3D-E45E-480A-9DE6-0C89A8EDBE9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2" operator="equal" id="{6E0DCBAC-FCAD-46AA-BAD8-D8BDCE8C152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cellIs" priority="191" operator="equal" id="{A07BCC86-B633-480E-80A6-24331153DC6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2" operator="equal" id="{51D199CA-3BB0-4BC9-B4EC-DC9E13CE0DB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3" operator="equal" id="{73E03E32-01C7-4483-8230-B86C0EDBDF1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4" operator="equal" id="{E49D01DF-5252-4456-94A1-B9AF6BFDB58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W153</xm:sqref>
        </x14:conditionalFormatting>
        <x14:conditionalFormatting xmlns:xm="http://schemas.microsoft.com/office/excel/2006/main">
          <x14:cfRule type="cellIs" priority="195" operator="equal" id="{CE140355-0098-41EC-96F6-FC89135491B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6" operator="equal" id="{E972AC0F-6A4E-4282-9A6B-AD18A973762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7" operator="equal" id="{967DCD7D-B039-41F4-B500-220CF26E7FD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8" operator="equal" id="{F62A397A-F476-4AD3-85C5-F16DA2F6D10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Z153</xm:sqref>
        </x14:conditionalFormatting>
        <x14:conditionalFormatting xmlns:xm="http://schemas.microsoft.com/office/excel/2006/main">
          <x14:cfRule type="cellIs" priority="116" operator="equal" id="{2A5ED0C1-E5FF-4166-AD82-8B01773835C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A328C1D2-0E2E-447A-AA23-7731B408314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792B82BC-D4DA-4CFC-A312-99A742BBD65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6CDA2304-0BE3-44F6-8E40-F1F79EC2BDA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7A5C2B9D-D010-4D5F-A335-6B5C39DE412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cellIs" priority="111" operator="equal" id="{80153580-44EC-4399-B336-9D42F0485B6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2BFA77AB-3B88-45B5-A936-3A7FCE8A465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C67BAFCC-D8A8-4C1C-B3B6-76770368EDF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1100E229-19F3-4E2C-98F0-485D4F44AE9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4C91B80B-3EEA-47B8-81E1-A8D3FEDEC42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cellIs" priority="121" operator="equal" id="{A38B7C7B-C4A2-4399-A6C2-0E5E6A2E8F5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3DBFA22-B6FB-425B-BCF9-4AEC5AE969A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508EBBB4-E13B-423F-9AC3-4DCD8F9FBA9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C35B59E4-12E4-41C7-9DAC-79D4C042FB2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R156 Z156 W156</xm:sqref>
        </x14:conditionalFormatting>
        <x14:conditionalFormatting xmlns:xm="http://schemas.microsoft.com/office/excel/2006/main">
          <x14:cfRule type="cellIs" priority="178" operator="equal" id="{CAE4B9EE-BA4C-409F-9F80-C0D321F554B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" operator="equal" id="{7B9ABDA3-D268-4436-A5AE-A2B77FE0AB45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0" operator="equal" id="{EBB57593-1051-4F11-933E-2BF8F632902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" operator="equal" id="{CBA3550B-4DE6-4A72-A4FB-E3D58BCFCD7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" operator="equal" id="{89FC1F6A-5704-4560-BFFB-11E903EF178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cellIs" priority="187" operator="equal" id="{394FDB05-D293-4AA5-B193-B771E679EE7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0B322A85-6D6B-4FF5-A2CC-9E3FFA5F676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9" operator="equal" id="{9406DB9C-25A0-4426-B872-A3BEDCBE3EE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0" operator="equal" id="{D501DF0E-7455-4E7E-887F-3032FE49688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R154</xm:sqref>
        </x14:conditionalFormatting>
        <x14:conditionalFormatting xmlns:xm="http://schemas.microsoft.com/office/excel/2006/main">
          <x14:cfRule type="cellIs" priority="169" operator="equal" id="{E417212F-7631-48ED-A803-4F37FE62E8E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0" operator="equal" id="{8472DCF9-782F-406C-B6D4-D13CC300FFF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1" operator="equal" id="{F1879022-BA5A-482D-BC68-9BBAF432C98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AE9A939D-139A-40EA-B7A0-076A86DC84E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W154</xm:sqref>
        </x14:conditionalFormatting>
        <x14:conditionalFormatting xmlns:xm="http://schemas.microsoft.com/office/excel/2006/main">
          <x14:cfRule type="cellIs" priority="183" operator="equal" id="{98930B73-8BCA-4191-9403-FFD9D270DE8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11BE8088-0978-4A13-8929-281257C41E3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5" operator="equal" id="{1C0031E0-0085-47EB-A489-98564CCCE5E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407613EA-0514-446B-9929-FF84F39E967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Z154</xm:sqref>
        </x14:conditionalFormatting>
        <x14:conditionalFormatting xmlns:xm="http://schemas.microsoft.com/office/excel/2006/main">
          <x14:cfRule type="cellIs" priority="103" operator="equal" id="{D1E5C0A1-3072-4256-AE52-D6E8ED9F7F5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078AA9ED-F2D1-489A-A68D-D4FFD07CDDA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C45D038A-C950-464C-A373-24384FE17F1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A993BF15-FB12-4ECD-8B82-F465C44144F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Z157</xm:sqref>
        </x14:conditionalFormatting>
        <x14:conditionalFormatting xmlns:xm="http://schemas.microsoft.com/office/excel/2006/main">
          <x14:cfRule type="cellIs" priority="81" operator="equal" id="{685EA292-0B58-4539-906F-29D3BBEC7E8C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7101938E-6C06-4069-8B7A-BAE746825A8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3" operator="equal" id="{B32DCD16-4DF2-49BC-B63B-06D5B728F04D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64BCCD59-1518-47C4-8AE6-32DEFB75D6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Z160</xm:sqref>
        </x14:conditionalFormatting>
        <x14:conditionalFormatting xmlns:xm="http://schemas.microsoft.com/office/excel/2006/main">
          <x14:cfRule type="cellIs" priority="98" operator="equal" id="{BCEFA514-0658-4623-B39D-923DF5783CF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9643272D-468B-48CC-90F9-04127E6340F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284221CC-8B0A-4C62-864E-A3B1875393F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F805F5BE-0C2A-4098-99E7-A43A40AB49C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2" operator="equal" id="{C13D749C-9990-4F3B-8186-841FA0715B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cellIs" priority="93" operator="equal" id="{0874DD1A-0FA2-47BB-8D05-7C122C671B6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F6F0D776-E113-401D-B5B3-14372CC7F6C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4FA63EEA-012C-4961-8E47-4842A9482043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439C1AD1-7250-46F5-AE8D-0F0381BAC39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7" operator="equal" id="{3B7B75B2-C44A-4587-B522-12CD8B3EEF8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cellIs" priority="107" operator="equal" id="{49D1FCC5-24C7-4C58-80D3-615DB7B7E55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ADE9F47D-BC18-4C81-AA62-42DA19FD022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7BA6497F-FE03-4662-86B6-E6C701C72E3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C7C11331-33CB-42E0-B724-F8B25966203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cellIs" priority="89" operator="equal" id="{A3A74F22-6C5B-4D6A-B5D6-D2AFD0F8611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589ED07E-1A1A-428E-97E8-A1F2F167B57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3F9C1D24-FF73-432D-BA34-7443408A289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82668B3C-20E6-4A9C-B26A-4451963F726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W157</xm:sqref>
        </x14:conditionalFormatting>
        <x14:conditionalFormatting xmlns:xm="http://schemas.microsoft.com/office/excel/2006/main">
          <x14:cfRule type="cellIs" priority="76" operator="equal" id="{80E92DDF-EF0C-4CFC-943E-2DB56C0B5A2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D0F1FCA9-9571-4F01-9020-72C7B153D66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D836DAA6-9FDF-4E43-B579-3859B4CEDE8E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9" operator="equal" id="{F02142B8-53A9-4657-A818-59378AF0CB8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0EC9CDC4-9380-4475-A312-3B57019EE2D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cellIs" priority="71" operator="equal" id="{37B85EB5-10A6-4DE2-BD1A-9BFCE3F904FD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15A9E6E4-34C9-4D6B-BAE8-E8C6DF36937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174F48E7-522C-4046-BA3F-79E4418A4FE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1A6C323D-540E-48F8-9E07-57849F161CEA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5" operator="equal" id="{AF2D48DC-274C-4A59-9F75-C7479E5F6BF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cellIs" priority="85" operator="equal" id="{5AED85A0-862C-472D-B5AB-E469EC3EB20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4A18258D-FCB4-40CF-9716-125370BDF5B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85504FC2-2EBC-43D1-AB61-02AC222A22B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8" operator="equal" id="{BC9CAB34-A499-4908-97D4-530459C1A26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cellIs" priority="67" operator="equal" id="{4DB3A35A-AD6A-48B1-B5C2-E08D391F77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068F6742-C7F7-4273-8916-3CC9C614014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521C2E83-8DF0-4618-986D-3D7381E4609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B111B6D0-5C55-4963-9A65-10519C4E455D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W160</xm:sqref>
        </x14:conditionalFormatting>
        <x14:conditionalFormatting xmlns:xm="http://schemas.microsoft.com/office/excel/2006/main">
          <x14:cfRule type="cellIs" priority="54" operator="equal" id="{7E103172-6490-4326-A366-7E96B99C10A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F7C37CDD-D38F-48AD-9CAE-0F6540FB1C0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029440D0-C185-4115-BADE-18C6D1968D3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7" operator="equal" id="{6985FB99-612D-4384-A93F-7FAA5B7E88F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5BD42B80-176C-4C14-AD44-03F4228C9C0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cellIs" priority="49" operator="equal" id="{64AB41F6-7C93-4FF0-A5E9-A8335101B850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97949766-5431-4A41-9DA8-B5A4D41A4FC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42AD7AC6-7B63-45D5-823F-2CB7B638C65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EA7204AA-445D-4F27-BC91-EAFA8FBD251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B69173AE-2560-4A11-88D7-C8CADDD55EE4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cellIs" priority="63" operator="equal" id="{71FD27F9-3319-49AD-9D64-D052566F6C5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F0B30B2C-BE29-4D16-B357-008C4C63823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4AB2557B-DFC5-4E14-A92E-A90F51F50A66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6" operator="equal" id="{F550FD9E-5CDD-473C-B6C0-497A68EA33A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cellIs" priority="45" operator="equal" id="{F53B8223-3028-410A-AD1D-3DB2A4F9021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C08F59E1-608B-4B5E-A423-4BC79F1ED03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F994700F-DF42-4C7D-B042-207BD29CDB5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6C235EA2-DEB1-487C-ACA5-2EB841FA9C1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W158</xm:sqref>
        </x14:conditionalFormatting>
        <x14:conditionalFormatting xmlns:xm="http://schemas.microsoft.com/office/excel/2006/main">
          <x14:cfRule type="cellIs" priority="59" operator="equal" id="{81B4B22D-2187-4240-9196-35E20E3A606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571DB8C8-F07A-4BD5-AF12-1D84EDCED5F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1" operator="equal" id="{E50CDA36-9238-44D9-94A4-DD215EF3EA2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A9189E17-DC82-4758-9468-C8D91B7492D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Z158</xm:sqref>
        </x14:conditionalFormatting>
        <x14:conditionalFormatting xmlns:xm="http://schemas.microsoft.com/office/excel/2006/main">
          <x14:cfRule type="cellIs" priority="10" operator="equal" id="{81F3A658-001E-4FE0-BFF6-D6D35A74D91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FF90CB95-F69A-440A-9358-F794AED6E4A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BAB2F500-A2EA-481E-881B-6E7753B3ADB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E25F0DAD-8E78-49F8-83F6-20F693681FD4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17B04CB8-6FFD-43AF-9494-FBFA8AE756EB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cellIs" priority="5" operator="equal" id="{5408C25A-EDC8-4EEA-AD1A-3380B2CE50A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EBC7D64A-25D0-47F0-ACA9-2F8E761A5766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55B0C0D9-A7D3-4169-BE0E-D194F4FAEDC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F62AFE62-39B7-4239-B3A7-3A8E3644CD9F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9DAB366D-A73E-4379-92C5-FB0299DE150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cellIs" priority="19" operator="equal" id="{D8C566A7-6BE4-4D84-8B87-DB356DA29B81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EF9BB3A8-E7E3-49A3-A9B8-14E6B0FAC6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359C6B7D-4387-4DE3-AB71-740F9C3E11B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DA45A41B-03AA-4EDD-876F-BA67700C72E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cellIs" priority="1" operator="equal" id="{B76564FC-A8B5-42E1-9D66-739DE0CC3FC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A484F0D1-7F05-407D-AED3-707B646FF01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0C7BABF8-B8D1-4AEF-83EA-7F99E4EF32C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7EC81C4F-9344-4C65-BA26-0220A4F1270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W159</xm:sqref>
        </x14:conditionalFormatting>
        <x14:conditionalFormatting xmlns:xm="http://schemas.microsoft.com/office/excel/2006/main">
          <x14:cfRule type="cellIs" priority="15" operator="equal" id="{7A5A4679-2A50-4370-A1F6-A6E1855141A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B0AD4851-7789-4577-8F7C-899D31789562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73B426FA-B7D5-4539-8197-B237A50C3B1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CAEF59DA-A6C8-4683-B31B-E2721ED7222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Z159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'MAPAS DE RIESGOS INHER Y RESID'!$E$16:$E$18</xm:f>
          </x14:formula1>
          <xm:sqref>W6:W65 W68:W160</xm:sqref>
        </x14:dataValidation>
        <x14:dataValidation type="list" allowBlank="1" showInputMessage="1" showErrorMessage="1">
          <x14:formula1>
            <xm:f>'\\rec801\Produccion\IPVER-Potabilizacion-Rev_21 _2023\[MATRIZ DE RIESGOS DE SST- PROCESO DE DISPOSICION FINAL_Ver.00.xlsx]MAPAS DE RIESGOS INHER Y RESID'!#REF!</xm:f>
          </x14:formula1>
          <xm:sqref>W66:W67</xm:sqref>
        </x14:dataValidation>
        <x14:dataValidation type="list" allowBlank="1" showInputMessage="1" showErrorMessage="1">
          <x14:formula1>
            <xm:f>'MAPAS DE RIESGOS INHER Y RESID'!$E$3:$E$7</xm:f>
          </x14:formula1>
          <xm:sqref>M6:M160</xm:sqref>
        </x14:dataValidation>
        <x14:dataValidation type="list" allowBlank="1" showInputMessage="1" showErrorMessage="1">
          <x14:formula1>
            <xm:f>'MAPAS DE RIESGOS INHER Y RESID'!$G$9:$K$9</xm:f>
          </x14:formula1>
          <xm:sqref>O6:O160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C66"/>
  <sheetViews>
    <sheetView zoomScale="59" zoomScaleNormal="59" workbookViewId="0">
      <pane ySplit="1" topLeftCell="A30" activePane="bottomLeft" state="frozen"/>
      <selection pane="bottomLeft" activeCell="B37" sqref="B37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6" customWidth="1"/>
    <col min="3" max="3" width="56.28515625" style="11" customWidth="1"/>
    <col min="4" max="16384" width="10.85546875" style="9"/>
  </cols>
  <sheetData>
    <row r="1" spans="1:3" ht="38.1" customHeight="1" x14ac:dyDescent="0.25">
      <c r="A1" s="98" t="s">
        <v>203</v>
      </c>
      <c r="B1" s="98" t="s">
        <v>202</v>
      </c>
      <c r="C1" s="98" t="s">
        <v>142</v>
      </c>
    </row>
    <row r="2" spans="1:3" ht="78" hidden="1" x14ac:dyDescent="0.25">
      <c r="A2" s="80" t="s">
        <v>10</v>
      </c>
      <c r="B2" s="79" t="s">
        <v>219</v>
      </c>
      <c r="C2" s="80" t="s">
        <v>11</v>
      </c>
    </row>
    <row r="3" spans="1:3" ht="58.5" hidden="1" x14ac:dyDescent="0.25">
      <c r="A3" s="80" t="s">
        <v>12</v>
      </c>
      <c r="B3" s="79" t="s">
        <v>13</v>
      </c>
      <c r="C3" s="80" t="s">
        <v>11</v>
      </c>
    </row>
    <row r="4" spans="1:3" ht="409.5" hidden="1" x14ac:dyDescent="0.25">
      <c r="A4" s="80" t="s">
        <v>14</v>
      </c>
      <c r="B4" s="79" t="s">
        <v>236</v>
      </c>
      <c r="C4" s="80" t="s">
        <v>15</v>
      </c>
    </row>
    <row r="5" spans="1:3" ht="97.5" hidden="1" x14ac:dyDescent="0.25">
      <c r="A5" s="80" t="s">
        <v>16</v>
      </c>
      <c r="B5" s="79" t="s">
        <v>17</v>
      </c>
      <c r="C5" s="80" t="s">
        <v>18</v>
      </c>
    </row>
    <row r="6" spans="1:3" ht="97.5" hidden="1" x14ac:dyDescent="0.25">
      <c r="A6" s="80" t="s">
        <v>19</v>
      </c>
      <c r="B6" s="79" t="s">
        <v>20</v>
      </c>
      <c r="C6" s="80" t="s">
        <v>15</v>
      </c>
    </row>
    <row r="7" spans="1:3" ht="327.75" hidden="1" customHeight="1" x14ac:dyDescent="0.25">
      <c r="A7" s="80" t="s">
        <v>21</v>
      </c>
      <c r="B7" s="79" t="s">
        <v>235</v>
      </c>
      <c r="C7" s="80" t="s">
        <v>15</v>
      </c>
    </row>
    <row r="8" spans="1:3" ht="97.5" hidden="1" x14ac:dyDescent="0.25">
      <c r="A8" s="80" t="s">
        <v>22</v>
      </c>
      <c r="B8" s="79" t="s">
        <v>23</v>
      </c>
      <c r="C8" s="80" t="s">
        <v>24</v>
      </c>
    </row>
    <row r="9" spans="1:3" ht="97.5" hidden="1" x14ac:dyDescent="0.25">
      <c r="A9" s="108" t="s">
        <v>25</v>
      </c>
      <c r="B9" s="79" t="s">
        <v>23</v>
      </c>
      <c r="C9" s="80" t="s">
        <v>24</v>
      </c>
    </row>
    <row r="10" spans="1:3" ht="136.5" hidden="1" x14ac:dyDescent="0.25">
      <c r="A10" s="80" t="s">
        <v>26</v>
      </c>
      <c r="B10" s="79" t="s">
        <v>27</v>
      </c>
      <c r="C10" s="80" t="s">
        <v>24</v>
      </c>
    </row>
    <row r="11" spans="1:3" ht="117" hidden="1" x14ac:dyDescent="0.25">
      <c r="A11" s="80" t="s">
        <v>28</v>
      </c>
      <c r="B11" s="79" t="s">
        <v>231</v>
      </c>
      <c r="C11" s="80" t="s">
        <v>29</v>
      </c>
    </row>
    <row r="12" spans="1:3" ht="97.5" hidden="1" x14ac:dyDescent="0.25">
      <c r="A12" s="80" t="s">
        <v>30</v>
      </c>
      <c r="B12" s="79" t="s">
        <v>31</v>
      </c>
      <c r="C12" s="80" t="s">
        <v>24</v>
      </c>
    </row>
    <row r="13" spans="1:3" ht="97.5" hidden="1" x14ac:dyDescent="0.25">
      <c r="A13" s="80" t="s">
        <v>32</v>
      </c>
      <c r="B13" s="79" t="s">
        <v>210</v>
      </c>
      <c r="C13" s="80" t="s">
        <v>24</v>
      </c>
    </row>
    <row r="14" spans="1:3" ht="39" hidden="1" x14ac:dyDescent="0.25">
      <c r="A14" s="80" t="s">
        <v>33</v>
      </c>
      <c r="B14" s="79" t="s">
        <v>34</v>
      </c>
      <c r="C14" s="80" t="s">
        <v>35</v>
      </c>
    </row>
    <row r="15" spans="1:3" ht="78" hidden="1" x14ac:dyDescent="0.25">
      <c r="A15" s="80" t="s">
        <v>36</v>
      </c>
      <c r="B15" s="79" t="s">
        <v>37</v>
      </c>
      <c r="C15" s="80" t="s">
        <v>38</v>
      </c>
    </row>
    <row r="16" spans="1:3" ht="39" hidden="1" x14ac:dyDescent="0.25">
      <c r="A16" s="80" t="s">
        <v>39</v>
      </c>
      <c r="B16" s="79" t="s">
        <v>34</v>
      </c>
      <c r="C16" s="80" t="s">
        <v>35</v>
      </c>
    </row>
    <row r="17" spans="1:3" ht="97.5" hidden="1" x14ac:dyDescent="0.25">
      <c r="A17" s="80" t="s">
        <v>40</v>
      </c>
      <c r="B17" s="79" t="s">
        <v>41</v>
      </c>
      <c r="C17" s="80" t="s">
        <v>35</v>
      </c>
    </row>
    <row r="18" spans="1:3" ht="117" hidden="1" x14ac:dyDescent="0.25">
      <c r="A18" s="80" t="s">
        <v>42</v>
      </c>
      <c r="B18" s="79" t="s">
        <v>43</v>
      </c>
      <c r="C18" s="80" t="s">
        <v>35</v>
      </c>
    </row>
    <row r="19" spans="1:3" ht="58.5" hidden="1" x14ac:dyDescent="0.25">
      <c r="A19" s="80" t="s">
        <v>44</v>
      </c>
      <c r="B19" s="79" t="s">
        <v>45</v>
      </c>
      <c r="C19" s="80" t="s">
        <v>46</v>
      </c>
    </row>
    <row r="20" spans="1:3" ht="39" hidden="1" x14ac:dyDescent="0.25">
      <c r="A20" s="80" t="s">
        <v>47</v>
      </c>
      <c r="B20" s="79" t="s">
        <v>45</v>
      </c>
      <c r="C20" s="80" t="s">
        <v>38</v>
      </c>
    </row>
    <row r="21" spans="1:3" ht="78" hidden="1" x14ac:dyDescent="0.25">
      <c r="A21" s="80" t="s">
        <v>48</v>
      </c>
      <c r="B21" s="79" t="s">
        <v>49</v>
      </c>
      <c r="C21" s="80" t="s">
        <v>50</v>
      </c>
    </row>
    <row r="22" spans="1:3" ht="78" hidden="1" x14ac:dyDescent="0.25">
      <c r="A22" s="80" t="s">
        <v>51</v>
      </c>
      <c r="B22" s="79" t="s">
        <v>49</v>
      </c>
      <c r="C22" s="80" t="s">
        <v>50</v>
      </c>
    </row>
    <row r="23" spans="1:3" ht="58.5" hidden="1" x14ac:dyDescent="0.25">
      <c r="A23" s="80" t="s">
        <v>52</v>
      </c>
      <c r="B23" s="79" t="s">
        <v>207</v>
      </c>
      <c r="C23" s="80" t="s">
        <v>53</v>
      </c>
    </row>
    <row r="24" spans="1:3" ht="214.5" hidden="1" x14ac:dyDescent="0.25">
      <c r="A24" s="80" t="s">
        <v>54</v>
      </c>
      <c r="B24" s="79" t="s">
        <v>220</v>
      </c>
      <c r="C24" s="80" t="s">
        <v>55</v>
      </c>
    </row>
    <row r="25" spans="1:3" ht="136.5" hidden="1" x14ac:dyDescent="0.25">
      <c r="A25" s="80" t="s">
        <v>56</v>
      </c>
      <c r="B25" s="79" t="s">
        <v>206</v>
      </c>
      <c r="C25" s="80" t="s">
        <v>57</v>
      </c>
    </row>
    <row r="26" spans="1:3" ht="97.5" hidden="1" x14ac:dyDescent="0.25">
      <c r="A26" s="108" t="s">
        <v>58</v>
      </c>
      <c r="B26" s="79" t="s">
        <v>199</v>
      </c>
      <c r="C26" s="80" t="s">
        <v>59</v>
      </c>
    </row>
    <row r="27" spans="1:3" ht="370.5" hidden="1" x14ac:dyDescent="0.25">
      <c r="A27" s="80" t="s">
        <v>60</v>
      </c>
      <c r="B27" s="79" t="s">
        <v>227</v>
      </c>
      <c r="C27" s="80" t="s">
        <v>61</v>
      </c>
    </row>
    <row r="28" spans="1:3" ht="202.5" hidden="1" x14ac:dyDescent="0.25">
      <c r="A28" s="80" t="s">
        <v>62</v>
      </c>
      <c r="B28" s="100" t="s">
        <v>248</v>
      </c>
      <c r="C28" s="80" t="s">
        <v>63</v>
      </c>
    </row>
    <row r="29" spans="1:3" ht="195" hidden="1" x14ac:dyDescent="0.25">
      <c r="A29" s="80" t="s">
        <v>64</v>
      </c>
      <c r="B29" s="79" t="s">
        <v>65</v>
      </c>
      <c r="C29" s="80" t="s">
        <v>66</v>
      </c>
    </row>
    <row r="30" spans="1:3" ht="97.5" hidden="1" x14ac:dyDescent="0.25">
      <c r="A30" s="80" t="s">
        <v>67</v>
      </c>
      <c r="B30" s="79" t="s">
        <v>68</v>
      </c>
      <c r="C30" s="80" t="s">
        <v>69</v>
      </c>
    </row>
    <row r="31" spans="1:3" ht="173.1" hidden="1" customHeight="1" x14ac:dyDescent="0.25">
      <c r="A31" s="80" t="s">
        <v>70</v>
      </c>
      <c r="B31" s="79" t="s">
        <v>71</v>
      </c>
      <c r="C31" s="80" t="s">
        <v>72</v>
      </c>
    </row>
    <row r="32" spans="1:3" ht="105" hidden="1" customHeight="1" x14ac:dyDescent="0.25">
      <c r="A32" s="80" t="s">
        <v>209</v>
      </c>
      <c r="B32" s="79" t="s">
        <v>73</v>
      </c>
      <c r="C32" s="80" t="s">
        <v>72</v>
      </c>
    </row>
    <row r="33" spans="1:3" ht="195" hidden="1" x14ac:dyDescent="0.25">
      <c r="A33" s="80" t="s">
        <v>74</v>
      </c>
      <c r="B33" s="79" t="s">
        <v>75</v>
      </c>
      <c r="C33" s="80" t="s">
        <v>76</v>
      </c>
    </row>
    <row r="34" spans="1:3" ht="136.5" hidden="1" x14ac:dyDescent="0.25">
      <c r="A34" s="80" t="s">
        <v>77</v>
      </c>
      <c r="B34" s="79" t="s">
        <v>229</v>
      </c>
      <c r="C34" s="80" t="s">
        <v>76</v>
      </c>
    </row>
    <row r="35" spans="1:3" ht="97.5" hidden="1" x14ac:dyDescent="0.25">
      <c r="A35" s="80" t="s">
        <v>79</v>
      </c>
      <c r="B35" s="79" t="s">
        <v>78</v>
      </c>
      <c r="C35" s="80" t="s">
        <v>76</v>
      </c>
    </row>
    <row r="36" spans="1:3" ht="273" hidden="1" x14ac:dyDescent="0.25">
      <c r="A36" s="108" t="s">
        <v>80</v>
      </c>
      <c r="B36" s="79" t="s">
        <v>217</v>
      </c>
      <c r="C36" s="80" t="s">
        <v>81</v>
      </c>
    </row>
    <row r="37" spans="1:3" ht="409.5" x14ac:dyDescent="0.25">
      <c r="A37" s="107" t="s">
        <v>82</v>
      </c>
      <c r="B37" s="79" t="s">
        <v>247</v>
      </c>
      <c r="C37" s="80" t="s">
        <v>81</v>
      </c>
    </row>
    <row r="38" spans="1:3" ht="156" hidden="1" x14ac:dyDescent="0.25">
      <c r="A38" s="80" t="s">
        <v>83</v>
      </c>
      <c r="B38" s="79" t="s">
        <v>239</v>
      </c>
      <c r="C38" s="80" t="s">
        <v>81</v>
      </c>
    </row>
    <row r="39" spans="1:3" ht="273" hidden="1" x14ac:dyDescent="0.25">
      <c r="A39" s="108" t="s">
        <v>84</v>
      </c>
      <c r="B39" s="79" t="s">
        <v>246</v>
      </c>
      <c r="C39" s="80" t="s">
        <v>81</v>
      </c>
    </row>
    <row r="40" spans="1:3" ht="156" x14ac:dyDescent="0.25">
      <c r="A40" s="108" t="s">
        <v>85</v>
      </c>
      <c r="B40" s="79" t="s">
        <v>240</v>
      </c>
      <c r="C40" s="80" t="s">
        <v>81</v>
      </c>
    </row>
    <row r="41" spans="1:3" ht="156" x14ac:dyDescent="0.25">
      <c r="A41" s="80" t="s">
        <v>218</v>
      </c>
      <c r="B41" s="79" t="s">
        <v>241</v>
      </c>
      <c r="C41" s="80" t="s">
        <v>81</v>
      </c>
    </row>
    <row r="42" spans="1:3" ht="409.5" hidden="1" x14ac:dyDescent="0.25">
      <c r="A42" s="108" t="s">
        <v>86</v>
      </c>
      <c r="B42" s="79" t="s">
        <v>211</v>
      </c>
      <c r="C42" s="80" t="s">
        <v>87</v>
      </c>
    </row>
    <row r="43" spans="1:3" ht="136.5" hidden="1" x14ac:dyDescent="0.25">
      <c r="A43" s="80" t="s">
        <v>88</v>
      </c>
      <c r="B43" s="79" t="s">
        <v>228</v>
      </c>
      <c r="C43" s="80" t="s">
        <v>89</v>
      </c>
    </row>
    <row r="44" spans="1:3" ht="88.5" hidden="1" customHeight="1" x14ac:dyDescent="0.25">
      <c r="A44" s="80" t="s">
        <v>119</v>
      </c>
      <c r="B44" s="79" t="s">
        <v>120</v>
      </c>
      <c r="C44" s="80" t="s">
        <v>121</v>
      </c>
    </row>
    <row r="45" spans="1:3" ht="78" hidden="1" x14ac:dyDescent="0.25">
      <c r="A45" s="80" t="s">
        <v>90</v>
      </c>
      <c r="B45" s="79" t="s">
        <v>91</v>
      </c>
      <c r="C45" s="80" t="s">
        <v>92</v>
      </c>
    </row>
    <row r="46" spans="1:3" ht="175.5" hidden="1" x14ac:dyDescent="0.25">
      <c r="A46" s="108" t="s">
        <v>93</v>
      </c>
      <c r="B46" s="79" t="s">
        <v>223</v>
      </c>
      <c r="C46" s="80" t="s">
        <v>94</v>
      </c>
    </row>
    <row r="47" spans="1:3" ht="78" hidden="1" x14ac:dyDescent="0.25">
      <c r="A47" s="108" t="s">
        <v>95</v>
      </c>
      <c r="B47" s="79" t="s">
        <v>96</v>
      </c>
      <c r="C47" s="80" t="s">
        <v>97</v>
      </c>
    </row>
    <row r="48" spans="1:3" ht="78" hidden="1" x14ac:dyDescent="0.25">
      <c r="A48" s="108" t="s">
        <v>98</v>
      </c>
      <c r="B48" s="79" t="s">
        <v>212</v>
      </c>
      <c r="C48" s="80" t="s">
        <v>97</v>
      </c>
    </row>
    <row r="49" spans="1:3" ht="97.5" hidden="1" x14ac:dyDescent="0.25">
      <c r="A49" s="80" t="s">
        <v>226</v>
      </c>
      <c r="B49" s="79" t="s">
        <v>205</v>
      </c>
      <c r="C49" s="99" t="s">
        <v>100</v>
      </c>
    </row>
    <row r="50" spans="1:3" ht="156" hidden="1" x14ac:dyDescent="0.25">
      <c r="A50" s="80" t="s">
        <v>101</v>
      </c>
      <c r="B50" s="79" t="s">
        <v>221</v>
      </c>
      <c r="C50" s="80" t="s">
        <v>102</v>
      </c>
    </row>
    <row r="51" spans="1:3" ht="39" hidden="1" x14ac:dyDescent="0.25">
      <c r="A51" s="80" t="s">
        <v>242</v>
      </c>
      <c r="B51" s="79" t="s">
        <v>103</v>
      </c>
      <c r="C51" s="80" t="s">
        <v>104</v>
      </c>
    </row>
    <row r="52" spans="1:3" ht="136.5" hidden="1" x14ac:dyDescent="0.25">
      <c r="A52" s="80" t="s">
        <v>243</v>
      </c>
      <c r="B52" s="79" t="s">
        <v>244</v>
      </c>
      <c r="C52" s="80" t="s">
        <v>105</v>
      </c>
    </row>
    <row r="53" spans="1:3" ht="156" hidden="1" x14ac:dyDescent="0.25">
      <c r="A53" s="80" t="s">
        <v>106</v>
      </c>
      <c r="B53" s="79" t="s">
        <v>230</v>
      </c>
      <c r="C53" s="80" t="s">
        <v>107</v>
      </c>
    </row>
    <row r="54" spans="1:3" ht="175.5" hidden="1" x14ac:dyDescent="0.25">
      <c r="A54" s="80" t="s">
        <v>208</v>
      </c>
      <c r="B54" s="79" t="s">
        <v>222</v>
      </c>
      <c r="C54" s="80" t="s">
        <v>108</v>
      </c>
    </row>
    <row r="55" spans="1:3" ht="58.5" hidden="1" x14ac:dyDescent="0.25">
      <c r="A55" s="108" t="s">
        <v>109</v>
      </c>
      <c r="B55" s="79" t="s">
        <v>110</v>
      </c>
      <c r="C55" s="80" t="s">
        <v>111</v>
      </c>
    </row>
    <row r="56" spans="1:3" ht="58.5" hidden="1" x14ac:dyDescent="0.25">
      <c r="A56" s="80" t="s">
        <v>112</v>
      </c>
      <c r="B56" s="79" t="s">
        <v>113</v>
      </c>
      <c r="C56" s="80" t="s">
        <v>111</v>
      </c>
    </row>
    <row r="57" spans="1:3" ht="214.5" hidden="1" x14ac:dyDescent="0.25">
      <c r="A57" s="80" t="s">
        <v>114</v>
      </c>
      <c r="B57" s="79" t="s">
        <v>224</v>
      </c>
      <c r="C57" s="80" t="s">
        <v>115</v>
      </c>
    </row>
    <row r="58" spans="1:3" ht="39" hidden="1" x14ac:dyDescent="0.25">
      <c r="A58" s="80" t="s">
        <v>116</v>
      </c>
      <c r="B58" s="79" t="s">
        <v>245</v>
      </c>
      <c r="C58" s="80" t="s">
        <v>117</v>
      </c>
    </row>
    <row r="59" spans="1:3" ht="370.5" hidden="1" x14ac:dyDescent="0.25">
      <c r="A59" s="80" t="s">
        <v>213</v>
      </c>
      <c r="B59" s="79" t="s">
        <v>233</v>
      </c>
      <c r="C59" s="80" t="s">
        <v>118</v>
      </c>
    </row>
    <row r="60" spans="1:3" ht="390" hidden="1" x14ac:dyDescent="0.25">
      <c r="A60" s="80" t="s">
        <v>214</v>
      </c>
      <c r="B60" s="79" t="s">
        <v>232</v>
      </c>
      <c r="C60" s="80" t="s">
        <v>118</v>
      </c>
    </row>
    <row r="61" spans="1:3" ht="234" hidden="1" x14ac:dyDescent="0.25">
      <c r="A61" s="80" t="s">
        <v>215</v>
      </c>
      <c r="B61" s="79" t="s">
        <v>234</v>
      </c>
      <c r="C61" s="80" t="s">
        <v>118</v>
      </c>
    </row>
    <row r="62" spans="1:3" ht="195" hidden="1" x14ac:dyDescent="0.25">
      <c r="A62" s="80" t="s">
        <v>216</v>
      </c>
      <c r="B62" s="79" t="s">
        <v>225</v>
      </c>
      <c r="C62" s="80" t="s">
        <v>118</v>
      </c>
    </row>
    <row r="63" spans="1:3" ht="39" hidden="1" x14ac:dyDescent="0.25">
      <c r="A63" s="80" t="s">
        <v>122</v>
      </c>
      <c r="B63" s="79" t="s">
        <v>99</v>
      </c>
      <c r="C63" s="99" t="s">
        <v>38</v>
      </c>
    </row>
    <row r="64" spans="1:3" ht="156" hidden="1" x14ac:dyDescent="0.25">
      <c r="A64" s="80" t="s">
        <v>125</v>
      </c>
      <c r="B64" s="79" t="s">
        <v>123</v>
      </c>
      <c r="C64" s="80" t="s">
        <v>124</v>
      </c>
    </row>
    <row r="65" ht="137.1" hidden="1" customHeight="1" x14ac:dyDescent="0.25"/>
    <row r="66" hidden="1" x14ac:dyDescent="0.25"/>
  </sheetData>
  <autoFilter ref="A1:C66">
    <filterColumn colId="0">
      <filters>
        <filter val="QUÍMICOS:_x000a_Gases y vapores"/>
        <filter val="QUÍMICOS:_x000a_Material particulado."/>
        <filter val="QUÍMICOS:_x000a_Polvos orgánicos e inorgánico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10" zoomScaleNormal="110" workbookViewId="0">
      <selection activeCell="B7" sqref="B7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57" t="s">
        <v>126</v>
      </c>
      <c r="B1" s="157"/>
    </row>
    <row r="2" spans="1:2" ht="30" customHeight="1" x14ac:dyDescent="0.15">
      <c r="A2" s="53" t="s">
        <v>171</v>
      </c>
      <c r="B2" s="13" t="s">
        <v>127</v>
      </c>
    </row>
    <row r="3" spans="1:2" ht="40.5" customHeight="1" x14ac:dyDescent="0.15">
      <c r="A3" s="14" t="s">
        <v>128</v>
      </c>
      <c r="B3" s="13" t="s">
        <v>129</v>
      </c>
    </row>
    <row r="4" spans="1:2" ht="39" customHeight="1" x14ac:dyDescent="0.15">
      <c r="A4" s="15" t="s">
        <v>172</v>
      </c>
      <c r="B4" s="13" t="s">
        <v>130</v>
      </c>
    </row>
    <row r="5" spans="1:2" ht="32.25" customHeight="1" x14ac:dyDescent="0.15">
      <c r="A5" s="54" t="s">
        <v>131</v>
      </c>
      <c r="B5" s="13" t="s">
        <v>132</v>
      </c>
    </row>
    <row r="6" spans="1:2" ht="41.25" customHeight="1" x14ac:dyDescent="0.15">
      <c r="A6" s="16" t="s">
        <v>133</v>
      </c>
      <c r="B6" s="13" t="s">
        <v>134</v>
      </c>
    </row>
    <row r="8" spans="1:2" ht="30" customHeight="1" x14ac:dyDescent="0.15">
      <c r="A8" s="155" t="s">
        <v>135</v>
      </c>
      <c r="B8" s="156"/>
    </row>
    <row r="9" spans="1:2" ht="30" customHeight="1" x14ac:dyDescent="0.15">
      <c r="A9" s="55" t="s">
        <v>136</v>
      </c>
      <c r="B9" s="17" t="s">
        <v>137</v>
      </c>
    </row>
    <row r="10" spans="1:2" ht="27" customHeight="1" x14ac:dyDescent="0.15">
      <c r="A10" s="14" t="s">
        <v>173</v>
      </c>
      <c r="B10" s="17" t="s">
        <v>138</v>
      </c>
    </row>
    <row r="11" spans="1:2" ht="38.25" customHeight="1" x14ac:dyDescent="0.15">
      <c r="A11" s="18" t="s">
        <v>174</v>
      </c>
      <c r="B11" s="17" t="s">
        <v>139</v>
      </c>
    </row>
    <row r="12" spans="1:2" ht="39" customHeight="1" x14ac:dyDescent="0.15">
      <c r="A12" s="56" t="s">
        <v>175</v>
      </c>
      <c r="B12" s="17" t="s">
        <v>140</v>
      </c>
    </row>
    <row r="13" spans="1:2" ht="45.75" customHeight="1" x14ac:dyDescent="0.15">
      <c r="A13" s="19" t="s">
        <v>176</v>
      </c>
      <c r="B13" s="17" t="s">
        <v>141</v>
      </c>
    </row>
    <row r="15" spans="1:2" ht="330" customHeight="1" x14ac:dyDescent="0.15"/>
    <row r="17" spans="1:2" ht="27.95" customHeight="1" x14ac:dyDescent="0.15">
      <c r="A17" s="158" t="s">
        <v>157</v>
      </c>
      <c r="B17" s="159"/>
    </row>
    <row r="18" spans="1:2" ht="51.95" customHeight="1" x14ac:dyDescent="0.15">
      <c r="A18" s="62" t="s">
        <v>158</v>
      </c>
      <c r="B18" s="63" t="s">
        <v>161</v>
      </c>
    </row>
    <row r="19" spans="1:2" ht="48" customHeight="1" x14ac:dyDescent="0.15">
      <c r="A19" s="20" t="s">
        <v>159</v>
      </c>
      <c r="B19" s="63" t="s">
        <v>162</v>
      </c>
    </row>
    <row r="20" spans="1:2" ht="42.95" customHeight="1" x14ac:dyDescent="0.15">
      <c r="A20" s="21" t="s">
        <v>160</v>
      </c>
      <c r="B20" s="63" t="s">
        <v>163</v>
      </c>
    </row>
    <row r="24" spans="1:2" ht="26.1" customHeight="1" x14ac:dyDescent="0.15">
      <c r="A24" s="57" t="s">
        <v>143</v>
      </c>
      <c r="B24" s="60" t="s">
        <v>144</v>
      </c>
    </row>
    <row r="25" spans="1:2" ht="60" customHeight="1" x14ac:dyDescent="0.15">
      <c r="A25" s="64" t="s">
        <v>164</v>
      </c>
      <c r="B25" s="65" t="s">
        <v>168</v>
      </c>
    </row>
    <row r="26" spans="1:2" ht="60" customHeight="1" x14ac:dyDescent="0.15">
      <c r="A26" s="58" t="s">
        <v>165</v>
      </c>
      <c r="B26" s="61" t="s">
        <v>145</v>
      </c>
    </row>
    <row r="27" spans="1:2" ht="60" customHeight="1" x14ac:dyDescent="0.15">
      <c r="A27" s="66" t="s">
        <v>166</v>
      </c>
      <c r="B27" s="67" t="s">
        <v>169</v>
      </c>
    </row>
    <row r="28" spans="1:2" ht="60" customHeight="1" x14ac:dyDescent="0.15">
      <c r="A28" s="22" t="s">
        <v>167</v>
      </c>
      <c r="B28" s="59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70" zoomScaleNormal="70" workbookViewId="0">
      <selection activeCell="A2" sqref="A2"/>
    </sheetView>
  </sheetViews>
  <sheetFormatPr baseColWidth="10" defaultColWidth="10.85546875" defaultRowHeight="14.25" x14ac:dyDescent="0.2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 x14ac:dyDescent="0.3">
      <c r="A1" s="33"/>
      <c r="B1" s="33"/>
      <c r="C1" s="33"/>
      <c r="D1" s="33"/>
      <c r="E1" s="33"/>
      <c r="F1" s="33"/>
      <c r="G1" s="165" t="s">
        <v>154</v>
      </c>
      <c r="H1" s="165"/>
      <c r="I1" s="165"/>
      <c r="J1" s="165"/>
      <c r="K1" s="165"/>
      <c r="L1" s="33"/>
      <c r="M1" s="33"/>
      <c r="O1" s="167" t="s">
        <v>142</v>
      </c>
      <c r="P1" s="167"/>
    </row>
    <row r="2" spans="1:16" ht="15" x14ac:dyDescent="0.2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 x14ac:dyDescent="0.2">
      <c r="A3" s="161"/>
      <c r="B3" s="36"/>
      <c r="C3" s="33"/>
      <c r="D3" s="163" t="s">
        <v>126</v>
      </c>
      <c r="E3" s="37" t="s">
        <v>192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182</v>
      </c>
      <c r="O3" s="73" t="s">
        <v>186</v>
      </c>
      <c r="P3" s="74">
        <v>2</v>
      </c>
    </row>
    <row r="4" spans="1:16" ht="50.1" customHeight="1" x14ac:dyDescent="0.2">
      <c r="A4" s="161"/>
      <c r="B4" s="36"/>
      <c r="C4" s="33"/>
      <c r="D4" s="163"/>
      <c r="E4" s="37" t="s">
        <v>183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166</v>
      </c>
      <c r="O4" s="73" t="s">
        <v>187</v>
      </c>
      <c r="P4" s="74">
        <v>4</v>
      </c>
    </row>
    <row r="5" spans="1:16" ht="50.1" customHeight="1" x14ac:dyDescent="0.2">
      <c r="A5" s="161"/>
      <c r="B5" s="36"/>
      <c r="C5" s="37"/>
      <c r="D5" s="163"/>
      <c r="E5" s="37" t="s">
        <v>178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165</v>
      </c>
      <c r="O5" s="73" t="s">
        <v>188</v>
      </c>
      <c r="P5" s="74">
        <v>16</v>
      </c>
    </row>
    <row r="6" spans="1:16" ht="50.1" customHeight="1" x14ac:dyDescent="0.2">
      <c r="A6" s="161"/>
      <c r="B6" s="36"/>
      <c r="C6" s="33"/>
      <c r="D6" s="163"/>
      <c r="E6" s="37" t="s">
        <v>184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164</v>
      </c>
      <c r="O6" s="73" t="s">
        <v>189</v>
      </c>
      <c r="P6" s="74">
        <v>256</v>
      </c>
    </row>
    <row r="7" spans="1:16" ht="50.1" customHeight="1" x14ac:dyDescent="0.2">
      <c r="A7" s="161"/>
      <c r="B7" s="36"/>
      <c r="C7" s="37"/>
      <c r="D7" s="163"/>
      <c r="E7" s="37" t="s">
        <v>185</v>
      </c>
      <c r="F7" s="38">
        <v>1</v>
      </c>
      <c r="G7" s="39">
        <f>+$F7*G$8</f>
        <v>2</v>
      </c>
      <c r="H7" s="39">
        <f>+$F7*H$8</f>
        <v>4</v>
      </c>
      <c r="I7" s="40">
        <f>+$F7*I$8</f>
        <v>16</v>
      </c>
      <c r="J7" s="41">
        <f>+$F7*J$8</f>
        <v>256</v>
      </c>
      <c r="K7" s="42">
        <f>+$F7*K$8</f>
        <v>65536</v>
      </c>
      <c r="L7" s="33"/>
      <c r="M7" s="33"/>
      <c r="O7" s="73" t="s">
        <v>190</v>
      </c>
      <c r="P7" s="74">
        <v>65536</v>
      </c>
    </row>
    <row r="8" spans="1:16" ht="27" customHeight="1" x14ac:dyDescent="0.2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 x14ac:dyDescent="0.2">
      <c r="A9" s="33"/>
      <c r="B9" s="33"/>
      <c r="C9" s="33"/>
      <c r="D9" s="33"/>
      <c r="E9" s="33"/>
      <c r="F9" s="33"/>
      <c r="G9" s="72" t="s">
        <v>186</v>
      </c>
      <c r="H9" s="72" t="s">
        <v>187</v>
      </c>
      <c r="I9" s="72" t="s">
        <v>188</v>
      </c>
      <c r="J9" s="72" t="s">
        <v>189</v>
      </c>
      <c r="K9" s="72" t="s">
        <v>190</v>
      </c>
      <c r="L9" s="33"/>
      <c r="M9" s="33"/>
    </row>
    <row r="10" spans="1:16" ht="26.1" customHeight="1" x14ac:dyDescent="0.2">
      <c r="A10" s="33"/>
      <c r="B10" s="33"/>
      <c r="C10" s="33"/>
      <c r="D10" s="33"/>
      <c r="E10" s="33"/>
      <c r="F10" s="33"/>
      <c r="G10" s="162" t="s">
        <v>142</v>
      </c>
      <c r="H10" s="162"/>
      <c r="I10" s="162"/>
      <c r="J10" s="162"/>
      <c r="K10" s="162"/>
      <c r="L10" s="33"/>
      <c r="M10" s="33"/>
    </row>
    <row r="11" spans="1:16" ht="15" x14ac:dyDescent="0.2">
      <c r="A11" s="33"/>
      <c r="B11" s="33"/>
      <c r="C11" s="33"/>
      <c r="D11" s="33"/>
      <c r="E11" s="33"/>
      <c r="F11" s="33"/>
      <c r="G11" s="164"/>
      <c r="H11" s="164"/>
      <c r="I11" s="164"/>
      <c r="J11" s="164"/>
      <c r="K11" s="164"/>
      <c r="L11" s="33"/>
      <c r="M11" s="33"/>
    </row>
    <row r="12" spans="1:16" ht="15" x14ac:dyDescent="0.2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 x14ac:dyDescent="0.2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 x14ac:dyDescent="0.3">
      <c r="A14" s="33"/>
      <c r="B14" s="33"/>
      <c r="C14" s="33"/>
      <c r="D14" s="33"/>
      <c r="E14" s="33"/>
      <c r="F14" s="33"/>
      <c r="G14" s="165" t="s">
        <v>155</v>
      </c>
      <c r="H14" s="165"/>
      <c r="I14" s="165"/>
      <c r="J14" s="165"/>
      <c r="K14" s="165"/>
      <c r="L14" s="33"/>
      <c r="M14" s="33"/>
    </row>
    <row r="15" spans="1:16" ht="15" x14ac:dyDescent="0.2">
      <c r="A15" s="160"/>
      <c r="B15" s="46"/>
      <c r="C15" s="161"/>
      <c r="D15" s="161"/>
      <c r="E15" s="161"/>
      <c r="F15" s="47"/>
      <c r="G15" s="48"/>
      <c r="H15" s="48"/>
      <c r="I15" s="48"/>
      <c r="J15" s="48"/>
      <c r="K15" s="33"/>
      <c r="L15" s="33"/>
      <c r="M15" s="33"/>
    </row>
    <row r="16" spans="1:16" ht="50.1" customHeight="1" x14ac:dyDescent="0.2">
      <c r="A16" s="160"/>
      <c r="B16" s="36"/>
      <c r="C16" s="49"/>
      <c r="D16" s="166" t="s">
        <v>157</v>
      </c>
      <c r="E16" s="75" t="s">
        <v>177</v>
      </c>
      <c r="F16" s="50">
        <v>0.15</v>
      </c>
      <c r="G16" s="51">
        <f t="shared" ref="G16:J18" si="1">G$19-$F16*G$19</f>
        <v>8.5</v>
      </c>
      <c r="H16" s="40">
        <f t="shared" si="1"/>
        <v>40.799999999999997</v>
      </c>
      <c r="I16" s="41">
        <f t="shared" si="1"/>
        <v>870.4</v>
      </c>
      <c r="J16" s="42">
        <f t="shared" si="1"/>
        <v>278528</v>
      </c>
      <c r="K16" s="33"/>
      <c r="L16" s="33"/>
      <c r="M16" s="42" t="s">
        <v>182</v>
      </c>
    </row>
    <row r="17" spans="1:13" ht="50.1" customHeight="1" x14ac:dyDescent="0.2">
      <c r="A17" s="160"/>
      <c r="B17" s="36"/>
      <c r="C17" s="49"/>
      <c r="D17" s="166"/>
      <c r="E17" s="75" t="s">
        <v>178</v>
      </c>
      <c r="F17" s="50">
        <v>0.4</v>
      </c>
      <c r="G17" s="51">
        <f t="shared" si="1"/>
        <v>6</v>
      </c>
      <c r="H17" s="40">
        <f t="shared" si="1"/>
        <v>28.799999999999997</v>
      </c>
      <c r="I17" s="41">
        <f t="shared" si="1"/>
        <v>614.4</v>
      </c>
      <c r="J17" s="41">
        <f t="shared" si="1"/>
        <v>196608</v>
      </c>
      <c r="K17" s="33"/>
      <c r="L17" s="33"/>
      <c r="M17" s="41" t="s">
        <v>166</v>
      </c>
    </row>
    <row r="18" spans="1:13" ht="50.1" customHeight="1" x14ac:dyDescent="0.2">
      <c r="A18" s="160"/>
      <c r="B18" s="36"/>
      <c r="C18" s="49"/>
      <c r="D18" s="166"/>
      <c r="E18" s="75" t="s">
        <v>179</v>
      </c>
      <c r="F18" s="50">
        <v>0.9</v>
      </c>
      <c r="G18" s="51">
        <f t="shared" si="1"/>
        <v>1</v>
      </c>
      <c r="H18" s="51">
        <f t="shared" si="1"/>
        <v>4.7999999999999972</v>
      </c>
      <c r="I18" s="40">
        <f t="shared" si="1"/>
        <v>102.39999999999998</v>
      </c>
      <c r="J18" s="41">
        <f t="shared" si="1"/>
        <v>32768</v>
      </c>
      <c r="K18" s="33"/>
      <c r="L18" s="33"/>
      <c r="M18" s="40" t="s">
        <v>165</v>
      </c>
    </row>
    <row r="19" spans="1:13" ht="30" customHeight="1" x14ac:dyDescent="0.2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164</v>
      </c>
    </row>
    <row r="20" spans="1:13" ht="26.25" customHeight="1" x14ac:dyDescent="0.2">
      <c r="A20" s="33"/>
      <c r="B20" s="33"/>
      <c r="C20" s="33"/>
      <c r="D20" s="33"/>
      <c r="E20" s="33"/>
      <c r="F20" s="50"/>
      <c r="G20" s="75" t="s">
        <v>180</v>
      </c>
      <c r="H20" s="75" t="s">
        <v>165</v>
      </c>
      <c r="I20" s="75" t="s">
        <v>181</v>
      </c>
      <c r="J20" s="75" t="s">
        <v>167</v>
      </c>
      <c r="K20" s="33"/>
      <c r="L20" s="33"/>
      <c r="M20" s="33"/>
    </row>
    <row r="21" spans="1:13" ht="26.1" customHeight="1" x14ac:dyDescent="0.2">
      <c r="A21" s="33"/>
      <c r="B21" s="33"/>
      <c r="C21" s="33"/>
      <c r="D21" s="33"/>
      <c r="E21" s="33"/>
      <c r="F21" s="50"/>
      <c r="G21" s="162" t="s">
        <v>156</v>
      </c>
      <c r="H21" s="162"/>
      <c r="I21" s="162"/>
      <c r="J21" s="162"/>
      <c r="K21" s="33"/>
      <c r="L21" s="33"/>
      <c r="M21" s="33"/>
    </row>
    <row r="22" spans="1:13" ht="15" x14ac:dyDescent="0.2">
      <c r="A22" s="33"/>
      <c r="B22" s="33"/>
      <c r="C22" s="33"/>
      <c r="D22" s="33"/>
      <c r="E22" s="33"/>
      <c r="F22" s="50"/>
      <c r="G22" s="164"/>
      <c r="H22" s="164"/>
      <c r="I22" s="164"/>
      <c r="J22" s="164"/>
      <c r="K22" s="33"/>
      <c r="L22" s="33"/>
      <c r="M22" s="33"/>
    </row>
    <row r="23" spans="1:13" ht="15" x14ac:dyDescent="0.2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 x14ac:dyDescent="0.2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lastPrinted>2021-08-13T13:19:09Z</cp:lastPrinted>
  <dcterms:created xsi:type="dcterms:W3CDTF">2021-07-28T14:19:11Z</dcterms:created>
  <dcterms:modified xsi:type="dcterms:W3CDTF">2024-03-08T16:24:42Z</dcterms:modified>
</cp:coreProperties>
</file>