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mjimenez\Downloads\"/>
    </mc:Choice>
  </mc:AlternateContent>
  <bookViews>
    <workbookView xWindow="0" yWindow="0" windowWidth="20430" windowHeight="6420" tabRatio="624" activeTab="1"/>
  </bookViews>
  <sheets>
    <sheet name="CONTROL DE ACTUALIZACIONES" sheetId="16" r:id="rId1"/>
    <sheet name="MATRIZ DE RIESGOS DE SST" sheetId="14" r:id="rId2"/>
    <sheet name="TABLA DE CRITERIOS" sheetId="12" r:id="rId3"/>
    <sheet name="UNIVERSO DE RIESGOS DE SST " sheetId="11" r:id="rId4"/>
    <sheet name="MAPAS DE RIESGOS INHER Y RESID" sheetId="3" state="hidden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definedNames>
    <definedName name="_xlnm._FilterDatabase" localSheetId="1" hidden="1">'MATRIZ DE RIESGOS DE SST'!$A$5:$Z$144</definedName>
    <definedName name="_xlnm._FilterDatabase" localSheetId="3" hidden="1">'UNIVERSO DE RIESGOS DE SST '!$A$1:$C$66</definedName>
    <definedName name="AB">[1]BASE!$A:$IV</definedName>
    <definedName name="ABC">[1]BASE1!$A:$IV</definedName>
    <definedName name="ABCD" localSheetId="1">#REF!</definedName>
    <definedName name="ABCD" localSheetId="2">#REF!</definedName>
    <definedName name="ABCD">#REF!</definedName>
    <definedName name="ABVF">[1]GRADO1!$A:$IV</definedName>
    <definedName name="ACEPTACIÓN">'[2]PANORAMA RIESGOS'!$BB$13:$BB$42</definedName>
    <definedName name="ACT" localSheetId="1">#REF!</definedName>
    <definedName name="ACT">#REF!</definedName>
    <definedName name="Actividad" localSheetId="1">#REF!</definedName>
    <definedName name="Actividad">#REF!</definedName>
    <definedName name="ACTIVIDADES" localSheetId="1">#REF!</definedName>
    <definedName name="ACTIVIDADES">#REF!</definedName>
    <definedName name="BSC" localSheetId="1">#REF!</definedName>
    <definedName name="BSC">#REF!</definedName>
    <definedName name="CALIFICACIÓN_CONSECUENCIAS" localSheetId="2">'[2]PANORAMA RIESGOS'!#REF!</definedName>
    <definedName name="CALIFICACIÓN_CONSECUENCIAS">'[2]PANORAMA RIESGOS'!#REF!</definedName>
    <definedName name="CALIFICACIÓN_POSIBILIDAD_DE_OCURRENCIA">'[2]PANORAMA RIESGOS'!#REF!</definedName>
    <definedName name="Capacidad">[3]Lista!$C$4:$C$8</definedName>
    <definedName name="CARACTER">#REF!</definedName>
    <definedName name="Clasificación" localSheetId="1">#REF!</definedName>
    <definedName name="Clasificación">#REF!</definedName>
    <definedName name="CLASIFICACIÓNCR" localSheetId="1">#REF!</definedName>
    <definedName name="CLASIFICACIÓNCR">#REF!</definedName>
    <definedName name="Concepto" comment="Concepto innovador">[3]Lista!#REF!</definedName>
    <definedName name="Concepto_innovación" localSheetId="1">#REF!</definedName>
    <definedName name="Concepto_innovación">#REF!</definedName>
    <definedName name="CONSE" localSheetId="1">#REF!</definedName>
    <definedName name="CONSE">#REF!</definedName>
    <definedName name="CUMPLIMIENTO_DE_REQUISITOS">'[2]PANORAMA RIESGOS'!#REF!</definedName>
    <definedName name="Datos" localSheetId="1">#REF!</definedName>
    <definedName name="Datos">#REF!</definedName>
    <definedName name="ECONÓMICO" localSheetId="2">'[2]PANORAMA RIESGOS'!#REF!</definedName>
    <definedName name="ECONÓMICO">'[2]PANORAMA RIESGOS'!#REF!</definedName>
    <definedName name="ESCALA">'[4]MATRIZ DE ANALISIS'!$D$10:$D$14</definedName>
    <definedName name="Export" localSheetId="1" hidden="1">{"'Hoja1'!$A$1:$I$70"}</definedName>
    <definedName name="Export" localSheetId="2" hidden="1">{"'Hoja1'!$A$1:$I$70"}</definedName>
    <definedName name="Export" hidden="1">{"'Hoja1'!$A$1:$I$70"}</definedName>
    <definedName name="EXPOSI" localSheetId="1">#REF!</definedName>
    <definedName name="EXPOSI">#REF!</definedName>
    <definedName name="FAC">[5]Hoja1!$B$2:$B$81</definedName>
    <definedName name="factor">[5]Hoja1!$B$2:$B$81</definedName>
    <definedName name="Horizontes">[3]Lista!$E$4:$E$6</definedName>
    <definedName name="HTML_CodePage" hidden="1">1252</definedName>
    <definedName name="HTML_Control" localSheetId="1" hidden="1">{"'Hoja1'!$A$1:$I$70"}</definedName>
    <definedName name="HTML_Control" localSheetId="2" hidden="1">{"'Hoja1'!$A$1:$I$70"}</definedName>
    <definedName name="HTML_Control" hidden="1">{"'Hoja1'!$A$1:$I$70"}</definedName>
    <definedName name="HTML_Description" hidden="1">""</definedName>
    <definedName name="HTML_Email" hidden="1">""</definedName>
    <definedName name="HTML_Header" hidden="1">"Hoja1"</definedName>
    <definedName name="HTML_LastUpdate" hidden="1">"27/12/2000"</definedName>
    <definedName name="HTML_LineAfter" hidden="1">FALSE</definedName>
    <definedName name="HTML_LineBefore" hidden="1">FALSE</definedName>
    <definedName name="HTML_Name" hidden="1">"win98"</definedName>
    <definedName name="HTML_OBDlg2" hidden="1">TRUE</definedName>
    <definedName name="HTML_OBDlg4" hidden="1">TRUE</definedName>
    <definedName name="HTML_OS" hidden="1">0</definedName>
    <definedName name="HTML_PathFile" hidden="1">"C:\Mis documentos\HTML.htm"</definedName>
    <definedName name="HTML_Title" hidden="1">"CALENDARIO 2001"</definedName>
    <definedName name="IMAGEN">'[2]PANORAMA RIESGOS'!#REF!</definedName>
    <definedName name="Impacto">[3]Lista!$D$4:$D$8</definedName>
    <definedName name="Índice" localSheetId="1">#REF!</definedName>
    <definedName name="Índice">#REF!</definedName>
    <definedName name="Modelo" localSheetId="1">#REF!</definedName>
    <definedName name="Modelo">#REF!</definedName>
    <definedName name="NATURALEZA_DE_LA_LESION" localSheetId="1">#REF!</definedName>
    <definedName name="NATURALEZA_DE_LA_LESION" localSheetId="2">#REF!</definedName>
    <definedName name="NATURALEZA_DE_LA_LESION">#REF!</definedName>
    <definedName name="NLESION" localSheetId="1">#REF!</definedName>
    <definedName name="NLESION">#REF!</definedName>
    <definedName name="ocurrencia">'[4]PANORAMA RIESGOS'!$CC$1:$CD$5</definedName>
    <definedName name="OPCIONESM" localSheetId="1">#REF!</definedName>
    <definedName name="OPCIONESM" localSheetId="2">#REF!</definedName>
    <definedName name="OPCIONESM">#REF!</definedName>
    <definedName name="OPERATIVIDAD" localSheetId="2">'[2]PANORAMA RIESGOS'!#REF!</definedName>
    <definedName name="OPERATIVIDAD">'[2]PANORAMA RIESGOS'!#REF!</definedName>
    <definedName name="PLAC" localSheetId="1">#REF!</definedName>
    <definedName name="PLAC">#REF!</definedName>
    <definedName name="PLACAS" localSheetId="1">#REF!</definedName>
    <definedName name="PLACAS">[6]DATOS!$A$2:$A$94</definedName>
    <definedName name="PROBAB" localSheetId="1">#REF!</definedName>
    <definedName name="PROBAB" localSheetId="2">#REF!</definedName>
    <definedName name="PROBAB">#REF!</definedName>
    <definedName name="Proyectos" localSheetId="1">#REF!</definedName>
    <definedName name="Proyectos">#REF!</definedName>
    <definedName name="Rango1">'[7]Matriz de Peligros'!$CG$495:$CH$505</definedName>
    <definedName name="Rango2">'[7]Matriz de Peligros'!$CJ$495:$CL$517</definedName>
    <definedName name="Rol" localSheetId="1">#REF!</definedName>
    <definedName name="Rol">#REF!</definedName>
    <definedName name="SATISFACCIÓN" localSheetId="2">'[2]PANORAMA RIESGOS'!#REF!</definedName>
    <definedName name="SATISFACCIÓN">'[2]PANORAMA RIESGOS'!#REF!</definedName>
    <definedName name="Segmento" comment="Segmento de mercado">[3]Lista!#REF!</definedName>
    <definedName name="SEGURIDAD_DE_LA_INFORMACIÓN">'[2]PANORAMA RIESGOS'!#REF!</definedName>
    <definedName name="Selección">[3]Crecimiento!#REF!</definedName>
    <definedName name="Tiporegistro" localSheetId="1">#REF!</definedName>
    <definedName name="Tiporegistro">#REF!</definedName>
    <definedName name="x" localSheetId="1">#REF!</definedName>
    <definedName name="x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128" i="14" l="1"/>
  <c r="O128" i="14"/>
  <c r="M128" i="14"/>
  <c r="W127" i="14"/>
  <c r="O127" i="14"/>
  <c r="M127" i="14"/>
  <c r="W126" i="14"/>
  <c r="O126" i="14"/>
  <c r="M126" i="14"/>
  <c r="W125" i="14"/>
  <c r="O125" i="14"/>
  <c r="M125" i="14"/>
  <c r="W124" i="14"/>
  <c r="O124" i="14"/>
  <c r="M124" i="14"/>
  <c r="W123" i="14"/>
  <c r="O123" i="14"/>
  <c r="M123" i="14"/>
  <c r="W122" i="14"/>
  <c r="O122" i="14"/>
  <c r="M122" i="14"/>
  <c r="W121" i="14"/>
  <c r="O121" i="14"/>
  <c r="M121" i="14"/>
  <c r="W120" i="14"/>
  <c r="O120" i="14"/>
  <c r="M120" i="14"/>
  <c r="W119" i="14"/>
  <c r="O119" i="14"/>
  <c r="M119" i="14"/>
  <c r="W118" i="14"/>
  <c r="O118" i="14"/>
  <c r="M118" i="14"/>
  <c r="W117" i="14"/>
  <c r="O117" i="14"/>
  <c r="M117" i="14"/>
  <c r="W116" i="14"/>
  <c r="O116" i="14"/>
  <c r="M116" i="14"/>
  <c r="W115" i="14"/>
  <c r="O115" i="14"/>
  <c r="M115" i="14"/>
  <c r="W114" i="14"/>
  <c r="O114" i="14"/>
  <c r="M114" i="14"/>
  <c r="W113" i="14"/>
  <c r="O113" i="14"/>
  <c r="M113" i="14"/>
  <c r="W112" i="14"/>
  <c r="O112" i="14"/>
  <c r="M112" i="14"/>
  <c r="W111" i="14"/>
  <c r="O111" i="14"/>
  <c r="M111" i="14"/>
  <c r="W110" i="14"/>
  <c r="O110" i="14"/>
  <c r="M110" i="14"/>
  <c r="W109" i="14"/>
  <c r="O109" i="14"/>
  <c r="M109" i="14"/>
  <c r="W108" i="14"/>
  <c r="O108" i="14"/>
  <c r="M108" i="14"/>
  <c r="W107" i="14"/>
  <c r="O107" i="14"/>
  <c r="M107" i="14"/>
  <c r="W106" i="14"/>
  <c r="O106" i="14"/>
  <c r="M106" i="14"/>
  <c r="W105" i="14"/>
  <c r="O105" i="14"/>
  <c r="M105" i="14"/>
  <c r="W104" i="14"/>
  <c r="O104" i="14"/>
  <c r="M104" i="14"/>
  <c r="W103" i="14"/>
  <c r="O103" i="14"/>
  <c r="M103" i="14"/>
  <c r="W102" i="14"/>
  <c r="O102" i="14"/>
  <c r="M102" i="14"/>
  <c r="W101" i="14"/>
  <c r="O101" i="14"/>
  <c r="M101" i="14"/>
  <c r="W100" i="14"/>
  <c r="O100" i="14"/>
  <c r="M100" i="14"/>
  <c r="W99" i="14"/>
  <c r="O99" i="14"/>
  <c r="M99" i="14"/>
  <c r="W98" i="14"/>
  <c r="O98" i="14"/>
  <c r="M98" i="14"/>
  <c r="W97" i="14"/>
  <c r="O97" i="14"/>
  <c r="M97" i="14"/>
  <c r="W96" i="14"/>
  <c r="O96" i="14"/>
  <c r="M96" i="14"/>
  <c r="W95" i="14"/>
  <c r="O95" i="14"/>
  <c r="M95" i="14"/>
  <c r="W94" i="14"/>
  <c r="O94" i="14"/>
  <c r="M94" i="14"/>
  <c r="W93" i="14"/>
  <c r="O93" i="14"/>
  <c r="M93" i="14"/>
  <c r="W92" i="14"/>
  <c r="O92" i="14"/>
  <c r="M92" i="14"/>
  <c r="W91" i="14"/>
  <c r="O91" i="14"/>
  <c r="M91" i="14"/>
  <c r="W90" i="14"/>
  <c r="O90" i="14"/>
  <c r="M90" i="14"/>
  <c r="W89" i="14"/>
  <c r="O89" i="14"/>
  <c r="M89" i="14"/>
  <c r="W88" i="14"/>
  <c r="O88" i="14"/>
  <c r="M88" i="14"/>
  <c r="W87" i="14"/>
  <c r="O87" i="14"/>
  <c r="M87" i="14"/>
  <c r="W86" i="14"/>
  <c r="O86" i="14"/>
  <c r="M86" i="14"/>
  <c r="W85" i="14"/>
  <c r="O85" i="14"/>
  <c r="M85" i="14"/>
  <c r="W84" i="14"/>
  <c r="O84" i="14"/>
  <c r="M84" i="14"/>
  <c r="W83" i="14"/>
  <c r="O83" i="14"/>
  <c r="M83" i="14"/>
  <c r="W82" i="14"/>
  <c r="O82" i="14"/>
  <c r="M82" i="14"/>
  <c r="W81" i="14"/>
  <c r="O81" i="14"/>
  <c r="M81" i="14"/>
  <c r="W80" i="14"/>
  <c r="O80" i="14"/>
  <c r="M80" i="14"/>
  <c r="W79" i="14"/>
  <c r="O79" i="14"/>
  <c r="M79" i="14"/>
  <c r="W78" i="14"/>
  <c r="O78" i="14"/>
  <c r="M78" i="14"/>
  <c r="W77" i="14"/>
  <c r="O77" i="14"/>
  <c r="M77" i="14"/>
  <c r="W76" i="14"/>
  <c r="O76" i="14"/>
  <c r="M76" i="14"/>
  <c r="W75" i="14"/>
  <c r="O75" i="14"/>
  <c r="M75" i="14"/>
  <c r="W74" i="14"/>
  <c r="O74" i="14"/>
  <c r="M74" i="14"/>
  <c r="W73" i="14"/>
  <c r="O73" i="14"/>
  <c r="M73" i="14"/>
  <c r="W72" i="14"/>
  <c r="O72" i="14"/>
  <c r="M72" i="14"/>
  <c r="W71" i="14"/>
  <c r="O71" i="14"/>
  <c r="M71" i="14"/>
  <c r="W70" i="14"/>
  <c r="O70" i="14"/>
  <c r="M70" i="14"/>
  <c r="W69" i="14"/>
  <c r="O69" i="14"/>
  <c r="M69" i="14"/>
  <c r="W68" i="14"/>
  <c r="O68" i="14"/>
  <c r="M68" i="14"/>
  <c r="W67" i="14"/>
  <c r="O67" i="14"/>
  <c r="M67" i="14"/>
  <c r="W66" i="14"/>
  <c r="O66" i="14"/>
  <c r="M66" i="14"/>
  <c r="W65" i="14"/>
  <c r="O65" i="14"/>
  <c r="M65" i="14"/>
  <c r="W64" i="14"/>
  <c r="O64" i="14"/>
  <c r="M64" i="14"/>
  <c r="W63" i="14"/>
  <c r="O63" i="14"/>
  <c r="M63" i="14"/>
  <c r="W62" i="14"/>
  <c r="O62" i="14"/>
  <c r="M62" i="14"/>
  <c r="W61" i="14"/>
  <c r="O61" i="14"/>
  <c r="M61" i="14"/>
  <c r="W60" i="14"/>
  <c r="O60" i="14"/>
  <c r="M60" i="14"/>
  <c r="W59" i="14"/>
  <c r="O59" i="14"/>
  <c r="M59" i="14"/>
  <c r="W58" i="14"/>
  <c r="O58" i="14"/>
  <c r="M58" i="14"/>
  <c r="W57" i="14"/>
  <c r="O57" i="14"/>
  <c r="M57" i="14"/>
  <c r="W56" i="14"/>
  <c r="O56" i="14"/>
  <c r="M56" i="14"/>
  <c r="W55" i="14"/>
  <c r="O55" i="14"/>
  <c r="M55" i="14"/>
  <c r="W54" i="14"/>
  <c r="O54" i="14"/>
  <c r="M54" i="14"/>
  <c r="W53" i="14"/>
  <c r="O53" i="14"/>
  <c r="M53" i="14"/>
  <c r="W52" i="14"/>
  <c r="O52" i="14"/>
  <c r="M52" i="14"/>
  <c r="W51" i="14"/>
  <c r="O51" i="14"/>
  <c r="M51" i="14"/>
  <c r="W50" i="14"/>
  <c r="O50" i="14"/>
  <c r="M50" i="14"/>
  <c r="W49" i="14"/>
  <c r="O49" i="14"/>
  <c r="M49" i="14"/>
  <c r="W48" i="14"/>
  <c r="O48" i="14"/>
  <c r="M48" i="14"/>
  <c r="W47" i="14"/>
  <c r="O47" i="14"/>
  <c r="M47" i="14"/>
  <c r="W42" i="14"/>
  <c r="W43" i="14"/>
  <c r="W44" i="14"/>
  <c r="W45" i="14"/>
  <c r="M45" i="14"/>
  <c r="O45" i="14"/>
  <c r="M42" i="14"/>
  <c r="O42" i="14"/>
  <c r="M43" i="14"/>
  <c r="O43" i="14"/>
  <c r="M44" i="14"/>
  <c r="O44" i="14"/>
  <c r="W30" i="14"/>
  <c r="W31" i="14"/>
  <c r="W32" i="14"/>
  <c r="W33" i="14"/>
  <c r="W34" i="14"/>
  <c r="W35" i="14"/>
  <c r="W36" i="14"/>
  <c r="W37" i="14"/>
  <c r="W38" i="14"/>
  <c r="W39" i="14"/>
  <c r="W40" i="14"/>
  <c r="M30" i="14"/>
  <c r="O30" i="14"/>
  <c r="M31" i="14"/>
  <c r="O31" i="14"/>
  <c r="M32" i="14"/>
  <c r="O32" i="14"/>
  <c r="M33" i="14"/>
  <c r="O33" i="14"/>
  <c r="M34" i="14"/>
  <c r="O34" i="14"/>
  <c r="M35" i="14"/>
  <c r="O35" i="14"/>
  <c r="M36" i="14"/>
  <c r="O36" i="14"/>
  <c r="M37" i="14"/>
  <c r="O37" i="14"/>
  <c r="M38" i="14"/>
  <c r="O38" i="14"/>
  <c r="M39" i="14"/>
  <c r="O39" i="14"/>
  <c r="M40" i="14"/>
  <c r="O40" i="14"/>
  <c r="W24" i="14"/>
  <c r="W25" i="14"/>
  <c r="W26" i="14"/>
  <c r="W27" i="14"/>
  <c r="W28" i="14"/>
  <c r="M24" i="14"/>
  <c r="O24" i="14"/>
  <c r="M25" i="14"/>
  <c r="O25" i="14"/>
  <c r="M26" i="14"/>
  <c r="O26" i="14"/>
  <c r="M27" i="14"/>
  <c r="O27" i="14"/>
  <c r="M28" i="14"/>
  <c r="O28" i="14"/>
  <c r="W20" i="14"/>
  <c r="M20" i="14"/>
  <c r="O20" i="14"/>
  <c r="W10" i="14"/>
  <c r="W11" i="14"/>
  <c r="W12" i="14"/>
  <c r="M10" i="14"/>
  <c r="O10" i="14"/>
  <c r="M11" i="14"/>
  <c r="O11" i="14"/>
  <c r="M12" i="14"/>
  <c r="O12" i="14"/>
  <c r="W8" i="14"/>
  <c r="M8" i="14"/>
  <c r="O8" i="14"/>
  <c r="W145" i="14"/>
  <c r="W146" i="14"/>
  <c r="W147" i="14"/>
  <c r="W148" i="14"/>
  <c r="W149" i="14"/>
  <c r="W150" i="14"/>
  <c r="W151" i="14"/>
  <c r="W152" i="14"/>
  <c r="W153" i="14"/>
  <c r="W154" i="14"/>
  <c r="W155" i="14"/>
  <c r="W156" i="14"/>
  <c r="W157" i="14"/>
  <c r="W158" i="14"/>
  <c r="M145" i="14"/>
  <c r="O145" i="14"/>
  <c r="M146" i="14"/>
  <c r="O146" i="14"/>
  <c r="M147" i="14"/>
  <c r="O147" i="14"/>
  <c r="M148" i="14"/>
  <c r="O148" i="14"/>
  <c r="M149" i="14"/>
  <c r="O149" i="14"/>
  <c r="M150" i="14"/>
  <c r="O150" i="14"/>
  <c r="M151" i="14"/>
  <c r="O151" i="14"/>
  <c r="M152" i="14"/>
  <c r="O152" i="14"/>
  <c r="M153" i="14"/>
  <c r="O153" i="14"/>
  <c r="M154" i="14"/>
  <c r="O154" i="14"/>
  <c r="M155" i="14"/>
  <c r="O155" i="14"/>
  <c r="M156" i="14"/>
  <c r="O156" i="14"/>
  <c r="M157" i="14"/>
  <c r="O157" i="14"/>
  <c r="M158" i="14"/>
  <c r="O158" i="14"/>
  <c r="P49" i="14" l="1"/>
  <c r="Q49" i="14" s="1"/>
  <c r="P61" i="14"/>
  <c r="P75" i="14"/>
  <c r="Q75" i="14" s="1"/>
  <c r="P69" i="14"/>
  <c r="Q69" i="14" s="1"/>
  <c r="P91" i="14"/>
  <c r="Q91" i="14" s="1"/>
  <c r="P96" i="14"/>
  <c r="X96" i="14" s="1"/>
  <c r="Y96" i="14" s="1"/>
  <c r="P107" i="14"/>
  <c r="Q107" i="14" s="1"/>
  <c r="P112" i="14"/>
  <c r="X112" i="14" s="1"/>
  <c r="Y112" i="14" s="1"/>
  <c r="P115" i="14"/>
  <c r="X115" i="14" s="1"/>
  <c r="Y115" i="14" s="1"/>
  <c r="P60" i="14"/>
  <c r="P68" i="14"/>
  <c r="Q68" i="14" s="1"/>
  <c r="P84" i="14"/>
  <c r="Q84" i="14" s="1"/>
  <c r="P89" i="14"/>
  <c r="X89" i="14" s="1"/>
  <c r="Y89" i="14" s="1"/>
  <c r="P123" i="14"/>
  <c r="X123" i="14" s="1"/>
  <c r="Y123" i="14" s="1"/>
  <c r="P58" i="14"/>
  <c r="X58" i="14" s="1"/>
  <c r="Y58" i="14" s="1"/>
  <c r="P95" i="14"/>
  <c r="X95" i="14" s="1"/>
  <c r="Y95" i="14" s="1"/>
  <c r="P103" i="14"/>
  <c r="Q103" i="14" s="1"/>
  <c r="P127" i="14"/>
  <c r="P83" i="14"/>
  <c r="X83" i="14" s="1"/>
  <c r="Y83" i="14" s="1"/>
  <c r="P55" i="14"/>
  <c r="Q55" i="14" s="1"/>
  <c r="P94" i="14"/>
  <c r="Q94" i="14" s="1"/>
  <c r="P56" i="14"/>
  <c r="Q56" i="14" s="1"/>
  <c r="P66" i="14"/>
  <c r="Q66" i="14" s="1"/>
  <c r="P92" i="14"/>
  <c r="X92" i="14" s="1"/>
  <c r="Y92" i="14" s="1"/>
  <c r="P119" i="14"/>
  <c r="X119" i="14" s="1"/>
  <c r="Y119" i="14" s="1"/>
  <c r="P93" i="14"/>
  <c r="Q93" i="14" s="1"/>
  <c r="P70" i="14"/>
  <c r="X70" i="14" s="1"/>
  <c r="Y70" i="14" s="1"/>
  <c r="P78" i="14"/>
  <c r="X78" i="14" s="1"/>
  <c r="Y78" i="14" s="1"/>
  <c r="P86" i="14"/>
  <c r="X86" i="14" s="1"/>
  <c r="Y86" i="14" s="1"/>
  <c r="P51" i="14"/>
  <c r="X51" i="14" s="1"/>
  <c r="Y51" i="14" s="1"/>
  <c r="P64" i="14"/>
  <c r="X64" i="14" s="1"/>
  <c r="Y64" i="14" s="1"/>
  <c r="P88" i="14"/>
  <c r="Q88" i="14" s="1"/>
  <c r="P98" i="14"/>
  <c r="X98" i="14" s="1"/>
  <c r="Y98" i="14" s="1"/>
  <c r="P111" i="14"/>
  <c r="X111" i="14" s="1"/>
  <c r="Y111" i="14" s="1"/>
  <c r="P114" i="14"/>
  <c r="Q114" i="14" s="1"/>
  <c r="P101" i="14"/>
  <c r="Q101" i="14" s="1"/>
  <c r="P109" i="14"/>
  <c r="Q109" i="14" s="1"/>
  <c r="P52" i="14"/>
  <c r="Q52" i="14" s="1"/>
  <c r="P57" i="14"/>
  <c r="X57" i="14" s="1"/>
  <c r="Y57" i="14" s="1"/>
  <c r="P99" i="14"/>
  <c r="X99" i="14" s="1"/>
  <c r="Y99" i="14" s="1"/>
  <c r="P117" i="14"/>
  <c r="Q117" i="14" s="1"/>
  <c r="P125" i="14"/>
  <c r="Q125" i="14" s="1"/>
  <c r="P50" i="14"/>
  <c r="Q50" i="14" s="1"/>
  <c r="P63" i="14"/>
  <c r="X63" i="14" s="1"/>
  <c r="Y63" i="14" s="1"/>
  <c r="P79" i="14"/>
  <c r="Q79" i="14" s="1"/>
  <c r="P87" i="14"/>
  <c r="X87" i="14" s="1"/>
  <c r="Y87" i="14" s="1"/>
  <c r="P105" i="14"/>
  <c r="Q105" i="14" s="1"/>
  <c r="P110" i="14"/>
  <c r="Q110" i="14" s="1"/>
  <c r="P128" i="14"/>
  <c r="Q128" i="14" s="1"/>
  <c r="P74" i="14"/>
  <c r="Q74" i="14" s="1"/>
  <c r="P82" i="14"/>
  <c r="Q82" i="14" s="1"/>
  <c r="P113" i="14"/>
  <c r="X113" i="14" s="1"/>
  <c r="Y113" i="14" s="1"/>
  <c r="P121" i="14"/>
  <c r="Q121" i="14" s="1"/>
  <c r="P126" i="14"/>
  <c r="Q126" i="14" s="1"/>
  <c r="P54" i="14"/>
  <c r="Q54" i="14" s="1"/>
  <c r="P59" i="14"/>
  <c r="Q59" i="14" s="1"/>
  <c r="P72" i="14"/>
  <c r="Q72" i="14" s="1"/>
  <c r="P77" i="14"/>
  <c r="X77" i="14" s="1"/>
  <c r="Y77" i="14" s="1"/>
  <c r="P97" i="14"/>
  <c r="X97" i="14" s="1"/>
  <c r="Y97" i="14" s="1"/>
  <c r="P104" i="14"/>
  <c r="X104" i="14" s="1"/>
  <c r="Y104" i="14" s="1"/>
  <c r="P47" i="14"/>
  <c r="X47" i="14" s="1"/>
  <c r="Y47" i="14" s="1"/>
  <c r="P62" i="14"/>
  <c r="X62" i="14" s="1"/>
  <c r="Y62" i="14" s="1"/>
  <c r="P67" i="14"/>
  <c r="X67" i="14" s="1"/>
  <c r="Y67" i="14" s="1"/>
  <c r="P80" i="14"/>
  <c r="X80" i="14" s="1"/>
  <c r="Y80" i="14" s="1"/>
  <c r="P85" i="14"/>
  <c r="Q85" i="14" s="1"/>
  <c r="P90" i="14"/>
  <c r="X90" i="14" s="1"/>
  <c r="Y90" i="14" s="1"/>
  <c r="P102" i="14"/>
  <c r="Q102" i="14" s="1"/>
  <c r="P122" i="14"/>
  <c r="X122" i="14" s="1"/>
  <c r="Y122" i="14" s="1"/>
  <c r="P124" i="14"/>
  <c r="Q124" i="14" s="1"/>
  <c r="P65" i="14"/>
  <c r="X65" i="14" s="1"/>
  <c r="Y65" i="14" s="1"/>
  <c r="P100" i="14"/>
  <c r="Q100" i="14" s="1"/>
  <c r="P73" i="14"/>
  <c r="X73" i="14" s="1"/>
  <c r="Y73" i="14" s="1"/>
  <c r="P120" i="14"/>
  <c r="X120" i="14" s="1"/>
  <c r="Y120" i="14" s="1"/>
  <c r="P48" i="14"/>
  <c r="X48" i="14" s="1"/>
  <c r="Y48" i="14" s="1"/>
  <c r="P53" i="14"/>
  <c r="Q53" i="14" s="1"/>
  <c r="P71" i="14"/>
  <c r="Q71" i="14" s="1"/>
  <c r="P76" i="14"/>
  <c r="X76" i="14" s="1"/>
  <c r="Y76" i="14" s="1"/>
  <c r="P81" i="14"/>
  <c r="X81" i="14" s="1"/>
  <c r="Y81" i="14" s="1"/>
  <c r="P106" i="14"/>
  <c r="Q106" i="14" s="1"/>
  <c r="P108" i="14"/>
  <c r="Q108" i="14" s="1"/>
  <c r="P118" i="14"/>
  <c r="Q118" i="14" s="1"/>
  <c r="P116" i="14"/>
  <c r="X116" i="14" s="1"/>
  <c r="Y116" i="14" s="1"/>
  <c r="X127" i="14"/>
  <c r="Y127" i="14" s="1"/>
  <c r="Q127" i="14"/>
  <c r="Q60" i="14"/>
  <c r="X60" i="14"/>
  <c r="Y60" i="14" s="1"/>
  <c r="Q61" i="14"/>
  <c r="X61" i="14"/>
  <c r="Y61" i="14" s="1"/>
  <c r="X49" i="14"/>
  <c r="Y49" i="14" s="1"/>
  <c r="P150" i="14"/>
  <c r="Q150" i="14" s="1"/>
  <c r="P157" i="14"/>
  <c r="Q157" i="14" s="1"/>
  <c r="P153" i="14"/>
  <c r="Q153" i="14" s="1"/>
  <c r="P154" i="14"/>
  <c r="Q154" i="14" s="1"/>
  <c r="P147" i="14"/>
  <c r="Q147" i="14" s="1"/>
  <c r="P156" i="14"/>
  <c r="Q156" i="14" s="1"/>
  <c r="P25" i="14"/>
  <c r="Q25" i="14" s="1"/>
  <c r="P8" i="14"/>
  <c r="Q8" i="14" s="1"/>
  <c r="P44" i="14"/>
  <c r="Q44" i="14" s="1"/>
  <c r="P39" i="14"/>
  <c r="Q39" i="14" s="1"/>
  <c r="P20" i="14"/>
  <c r="Q20" i="14" s="1"/>
  <c r="P37" i="14"/>
  <c r="Q37" i="14" s="1"/>
  <c r="P33" i="14"/>
  <c r="Q33" i="14" s="1"/>
  <c r="P31" i="14"/>
  <c r="Q31" i="14" s="1"/>
  <c r="P158" i="14"/>
  <c r="Q158" i="14" s="1"/>
  <c r="P45" i="14"/>
  <c r="Q45" i="14" s="1"/>
  <c r="P40" i="14"/>
  <c r="P36" i="14"/>
  <c r="P32" i="14"/>
  <c r="P151" i="14"/>
  <c r="P28" i="14"/>
  <c r="Q28" i="14" s="1"/>
  <c r="P27" i="14"/>
  <c r="Q27" i="14" s="1"/>
  <c r="P38" i="14"/>
  <c r="Q38" i="14" s="1"/>
  <c r="P30" i="14"/>
  <c r="Q30" i="14" s="1"/>
  <c r="P12" i="14"/>
  <c r="Q12" i="14" s="1"/>
  <c r="P11" i="14"/>
  <c r="Q11" i="14" s="1"/>
  <c r="P43" i="14"/>
  <c r="Q43" i="14" s="1"/>
  <c r="P42" i="14"/>
  <c r="Q42" i="14" s="1"/>
  <c r="P35" i="14"/>
  <c r="Q35" i="14" s="1"/>
  <c r="P34" i="14"/>
  <c r="Q34" i="14" s="1"/>
  <c r="P26" i="14"/>
  <c r="P24" i="14"/>
  <c r="Q24" i="14" s="1"/>
  <c r="P10" i="14"/>
  <c r="P155" i="14"/>
  <c r="Q155" i="14" s="1"/>
  <c r="P152" i="14"/>
  <c r="Q152" i="14" s="1"/>
  <c r="P149" i="14"/>
  <c r="Q149" i="14" s="1"/>
  <c r="P148" i="14"/>
  <c r="Q148" i="14" s="1"/>
  <c r="P146" i="14"/>
  <c r="P145" i="14"/>
  <c r="Q145" i="14" s="1"/>
  <c r="X75" i="14" l="1"/>
  <c r="Y75" i="14" s="1"/>
  <c r="X69" i="14"/>
  <c r="Y69" i="14" s="1"/>
  <c r="Q115" i="14"/>
  <c r="X84" i="14"/>
  <c r="Y84" i="14" s="1"/>
  <c r="X103" i="14"/>
  <c r="Y103" i="14" s="1"/>
  <c r="Q96" i="14"/>
  <c r="Q89" i="14"/>
  <c r="X91" i="14"/>
  <c r="Y91" i="14" s="1"/>
  <c r="Q77" i="14"/>
  <c r="Q70" i="14"/>
  <c r="X126" i="14"/>
  <c r="Y126" i="14" s="1"/>
  <c r="X82" i="14"/>
  <c r="Y82" i="14" s="1"/>
  <c r="X88" i="14"/>
  <c r="Y88" i="14" s="1"/>
  <c r="Q58" i="14"/>
  <c r="Q51" i="14"/>
  <c r="X56" i="14"/>
  <c r="Y56" i="14" s="1"/>
  <c r="X128" i="14"/>
  <c r="Y128" i="14" s="1"/>
  <c r="X72" i="14"/>
  <c r="Y72" i="14" s="1"/>
  <c r="Q87" i="14"/>
  <c r="X52" i="14"/>
  <c r="Y52" i="14" s="1"/>
  <c r="X59" i="14"/>
  <c r="Y59" i="14" s="1"/>
  <c r="Q83" i="14"/>
  <c r="X108" i="14"/>
  <c r="Y108" i="14" s="1"/>
  <c r="X107" i="14"/>
  <c r="Y107" i="14" s="1"/>
  <c r="Q112" i="14"/>
  <c r="Q80" i="14"/>
  <c r="X55" i="14"/>
  <c r="Y55" i="14" s="1"/>
  <c r="X110" i="14"/>
  <c r="Y110" i="14" s="1"/>
  <c r="Q92" i="14"/>
  <c r="X68" i="14"/>
  <c r="Y68" i="14" s="1"/>
  <c r="Q123" i="14"/>
  <c r="Q73" i="14"/>
  <c r="Q99" i="14"/>
  <c r="X106" i="14"/>
  <c r="Y106" i="14" s="1"/>
  <c r="X118" i="14"/>
  <c r="Y118" i="14" s="1"/>
  <c r="X117" i="14"/>
  <c r="Y117" i="14" s="1"/>
  <c r="Q98" i="14"/>
  <c r="X94" i="14"/>
  <c r="Y94" i="14" s="1"/>
  <c r="X79" i="14"/>
  <c r="Y79" i="14" s="1"/>
  <c r="Q95" i="14"/>
  <c r="Q113" i="14"/>
  <c r="X74" i="14"/>
  <c r="Y74" i="14" s="1"/>
  <c r="X50" i="14"/>
  <c r="Y50" i="14" s="1"/>
  <c r="X85" i="14"/>
  <c r="Y85" i="14" s="1"/>
  <c r="Q120" i="14"/>
  <c r="Q119" i="14"/>
  <c r="X53" i="14"/>
  <c r="Y53" i="14" s="1"/>
  <c r="X66" i="14"/>
  <c r="Y66" i="14" s="1"/>
  <c r="Q78" i="14"/>
  <c r="Q57" i="14"/>
  <c r="X54" i="14"/>
  <c r="Y54" i="14" s="1"/>
  <c r="Q47" i="14"/>
  <c r="Q76" i="14"/>
  <c r="X124" i="14"/>
  <c r="Y124" i="14" s="1"/>
  <c r="X93" i="14"/>
  <c r="Y93" i="14" s="1"/>
  <c r="X121" i="14"/>
  <c r="Y121" i="14" s="1"/>
  <c r="Q48" i="14"/>
  <c r="Q86" i="14"/>
  <c r="X125" i="14"/>
  <c r="Y125" i="14" s="1"/>
  <c r="Q111" i="14"/>
  <c r="Q90" i="14"/>
  <c r="X109" i="14"/>
  <c r="Y109" i="14" s="1"/>
  <c r="X71" i="14"/>
  <c r="Y71" i="14" s="1"/>
  <c r="Q67" i="14"/>
  <c r="X100" i="14"/>
  <c r="Y100" i="14" s="1"/>
  <c r="X105" i="14"/>
  <c r="Y105" i="14" s="1"/>
  <c r="X114" i="14"/>
  <c r="Y114" i="14" s="1"/>
  <c r="Q64" i="14"/>
  <c r="Q63" i="14"/>
  <c r="X101" i="14"/>
  <c r="Y101" i="14" s="1"/>
  <c r="Q122" i="14"/>
  <c r="Q104" i="14"/>
  <c r="X102" i="14"/>
  <c r="Y102" i="14" s="1"/>
  <c r="Q97" i="14"/>
  <c r="Q65" i="14"/>
  <c r="Q81" i="14"/>
  <c r="Q62" i="14"/>
  <c r="Q116" i="14"/>
  <c r="X37" i="14"/>
  <c r="Y37" i="14" s="1"/>
  <c r="X8" i="14"/>
  <c r="Y8" i="14" s="1"/>
  <c r="X153" i="14"/>
  <c r="Y153" i="14" s="1"/>
  <c r="X158" i="14"/>
  <c r="Y158" i="14" s="1"/>
  <c r="X154" i="14"/>
  <c r="Y154" i="14" s="1"/>
  <c r="X147" i="14"/>
  <c r="Y147" i="14" s="1"/>
  <c r="X157" i="14"/>
  <c r="Y157" i="14" s="1"/>
  <c r="X150" i="14"/>
  <c r="Y150" i="14" s="1"/>
  <c r="X25" i="14"/>
  <c r="Y25" i="14" s="1"/>
  <c r="X156" i="14"/>
  <c r="Y156" i="14" s="1"/>
  <c r="X27" i="14"/>
  <c r="Y27" i="14" s="1"/>
  <c r="X31" i="14"/>
  <c r="Y31" i="14" s="1"/>
  <c r="X33" i="14"/>
  <c r="Y33" i="14" s="1"/>
  <c r="X28" i="14"/>
  <c r="Y28" i="14" s="1"/>
  <c r="X12" i="14"/>
  <c r="Y12" i="14" s="1"/>
  <c r="X44" i="14"/>
  <c r="Y44" i="14" s="1"/>
  <c r="X20" i="14"/>
  <c r="Y20" i="14" s="1"/>
  <c r="X39" i="14"/>
  <c r="Y39" i="14" s="1"/>
  <c r="X11" i="14"/>
  <c r="Y11" i="14" s="1"/>
  <c r="X155" i="14"/>
  <c r="Y155" i="14" s="1"/>
  <c r="X148" i="14"/>
  <c r="Y148" i="14" s="1"/>
  <c r="X38" i="14"/>
  <c r="Y38" i="14" s="1"/>
  <c r="X45" i="14"/>
  <c r="Y45" i="14" s="1"/>
  <c r="X152" i="14"/>
  <c r="Y152" i="14" s="1"/>
  <c r="Q32" i="14"/>
  <c r="X32" i="14"/>
  <c r="Y32" i="14" s="1"/>
  <c r="X30" i="14"/>
  <c r="Y30" i="14" s="1"/>
  <c r="Q36" i="14"/>
  <c r="X36" i="14"/>
  <c r="Y36" i="14" s="1"/>
  <c r="X43" i="14"/>
  <c r="Y43" i="14" s="1"/>
  <c r="X149" i="14"/>
  <c r="Y149" i="14" s="1"/>
  <c r="Q40" i="14"/>
  <c r="X40" i="14"/>
  <c r="Y40" i="14" s="1"/>
  <c r="Q146" i="14"/>
  <c r="X146" i="14"/>
  <c r="Y146" i="14" s="1"/>
  <c r="X42" i="14"/>
  <c r="Y42" i="14" s="1"/>
  <c r="X145" i="14"/>
  <c r="Y145" i="14" s="1"/>
  <c r="Q151" i="14"/>
  <c r="X151" i="14"/>
  <c r="Y151" i="14" s="1"/>
  <c r="X35" i="14"/>
  <c r="Y35" i="14" s="1"/>
  <c r="X34" i="14"/>
  <c r="Y34" i="14" s="1"/>
  <c r="Q26" i="14"/>
  <c r="X26" i="14"/>
  <c r="Y26" i="14" s="1"/>
  <c r="X24" i="14"/>
  <c r="Y24" i="14" s="1"/>
  <c r="Q10" i="14"/>
  <c r="X10" i="14"/>
  <c r="Y10" i="14" s="1"/>
  <c r="J18" i="3" l="1"/>
  <c r="I18" i="3"/>
  <c r="H18" i="3"/>
  <c r="G18" i="3"/>
  <c r="J17" i="3"/>
  <c r="I17" i="3"/>
  <c r="H17" i="3"/>
  <c r="G17" i="3"/>
  <c r="J16" i="3"/>
  <c r="I16" i="3"/>
  <c r="H16" i="3"/>
  <c r="G16" i="3"/>
  <c r="K7" i="3"/>
  <c r="J7" i="3"/>
  <c r="I7" i="3"/>
  <c r="H7" i="3"/>
  <c r="G7" i="3"/>
  <c r="K6" i="3"/>
  <c r="J6" i="3"/>
  <c r="I6" i="3"/>
  <c r="H6" i="3"/>
  <c r="G6" i="3"/>
  <c r="K5" i="3"/>
  <c r="J5" i="3"/>
  <c r="I5" i="3"/>
  <c r="H5" i="3"/>
  <c r="G5" i="3"/>
  <c r="K4" i="3"/>
  <c r="J4" i="3"/>
  <c r="I4" i="3"/>
  <c r="H4" i="3"/>
  <c r="G4" i="3"/>
  <c r="K3" i="3"/>
  <c r="J3" i="3"/>
  <c r="I3" i="3"/>
  <c r="H3" i="3"/>
  <c r="G3" i="3"/>
  <c r="W144" i="14"/>
  <c r="O144" i="14"/>
  <c r="M144" i="14"/>
  <c r="W143" i="14"/>
  <c r="O143" i="14"/>
  <c r="M143" i="14"/>
  <c r="W142" i="14"/>
  <c r="O142" i="14"/>
  <c r="M142" i="14"/>
  <c r="W141" i="14"/>
  <c r="O141" i="14"/>
  <c r="M141" i="14"/>
  <c r="W140" i="14"/>
  <c r="O140" i="14"/>
  <c r="M140" i="14"/>
  <c r="W139" i="14"/>
  <c r="O139" i="14"/>
  <c r="M139" i="14"/>
  <c r="W138" i="14"/>
  <c r="O138" i="14"/>
  <c r="M138" i="14"/>
  <c r="W137" i="14"/>
  <c r="O137" i="14"/>
  <c r="M137" i="14"/>
  <c r="W136" i="14"/>
  <c r="O136" i="14"/>
  <c r="M136" i="14"/>
  <c r="W135" i="14"/>
  <c r="O135" i="14"/>
  <c r="M135" i="14"/>
  <c r="W134" i="14"/>
  <c r="O134" i="14"/>
  <c r="M134" i="14"/>
  <c r="W133" i="14"/>
  <c r="O133" i="14"/>
  <c r="M133" i="14"/>
  <c r="W132" i="14"/>
  <c r="O132" i="14"/>
  <c r="M132" i="14"/>
  <c r="W131" i="14"/>
  <c r="O131" i="14"/>
  <c r="M131" i="14"/>
  <c r="W130" i="14"/>
  <c r="O130" i="14"/>
  <c r="M130" i="14"/>
  <c r="W129" i="14"/>
  <c r="O129" i="14"/>
  <c r="M129" i="14"/>
  <c r="W46" i="14"/>
  <c r="O46" i="14"/>
  <c r="M46" i="14"/>
  <c r="W41" i="14"/>
  <c r="O41" i="14"/>
  <c r="M41" i="14"/>
  <c r="W29" i="14"/>
  <c r="O29" i="14"/>
  <c r="M29" i="14"/>
  <c r="W23" i="14"/>
  <c r="O23" i="14"/>
  <c r="M23" i="14"/>
  <c r="W22" i="14"/>
  <c r="O22" i="14"/>
  <c r="M22" i="14"/>
  <c r="W21" i="14"/>
  <c r="O21" i="14"/>
  <c r="M21" i="14"/>
  <c r="W19" i="14"/>
  <c r="O19" i="14"/>
  <c r="M19" i="14"/>
  <c r="W18" i="14"/>
  <c r="O18" i="14"/>
  <c r="M18" i="14"/>
  <c r="W17" i="14"/>
  <c r="O17" i="14"/>
  <c r="M17" i="14"/>
  <c r="W16" i="14"/>
  <c r="O16" i="14"/>
  <c r="M16" i="14"/>
  <c r="W15" i="14"/>
  <c r="O15" i="14"/>
  <c r="M15" i="14"/>
  <c r="W14" i="14"/>
  <c r="O14" i="14"/>
  <c r="M14" i="14"/>
  <c r="W13" i="14"/>
  <c r="O13" i="14"/>
  <c r="M13" i="14"/>
  <c r="W9" i="14"/>
  <c r="O9" i="14"/>
  <c r="M9" i="14"/>
  <c r="W7" i="14"/>
  <c r="O7" i="14"/>
  <c r="M7" i="14"/>
  <c r="W6" i="14"/>
  <c r="O6" i="14"/>
  <c r="M6" i="14"/>
  <c r="P142" i="14" l="1"/>
  <c r="Q142" i="14" s="1"/>
  <c r="P141" i="14"/>
  <c r="X141" i="14" s="1"/>
  <c r="Y141" i="14" s="1"/>
  <c r="P130" i="14"/>
  <c r="X130" i="14" s="1"/>
  <c r="Y130" i="14" s="1"/>
  <c r="P138" i="14"/>
  <c r="Q138" i="14" s="1"/>
  <c r="P136" i="14"/>
  <c r="Q136" i="14" s="1"/>
  <c r="P6" i="14"/>
  <c r="Q6" i="14" s="1"/>
  <c r="P14" i="14"/>
  <c r="Q14" i="14" s="1"/>
  <c r="P13" i="14"/>
  <c r="X13" i="14" s="1"/>
  <c r="Y13" i="14" s="1"/>
  <c r="P29" i="14"/>
  <c r="Q29" i="14" s="1"/>
  <c r="P131" i="14"/>
  <c r="Q131" i="14" s="1"/>
  <c r="P137" i="14"/>
  <c r="Q137" i="14" s="1"/>
  <c r="P19" i="14"/>
  <c r="X19" i="14" s="1"/>
  <c r="Y19" i="14" s="1"/>
  <c r="P135" i="14"/>
  <c r="X135" i="14" s="1"/>
  <c r="Y135" i="14" s="1"/>
  <c r="P143" i="14"/>
  <c r="X143" i="14" s="1"/>
  <c r="Y143" i="14" s="1"/>
  <c r="P46" i="14"/>
  <c r="X46" i="14" s="1"/>
  <c r="Y46" i="14" s="1"/>
  <c r="P129" i="14"/>
  <c r="P134" i="14"/>
  <c r="X134" i="14" s="1"/>
  <c r="Y134" i="14" s="1"/>
  <c r="P18" i="14"/>
  <c r="X18" i="14" s="1"/>
  <c r="Y18" i="14" s="1"/>
  <c r="P9" i="14"/>
  <c r="Q9" i="14" s="1"/>
  <c r="P16" i="14"/>
  <c r="Q16" i="14" s="1"/>
  <c r="P22" i="14"/>
  <c r="X22" i="14" s="1"/>
  <c r="Y22" i="14" s="1"/>
  <c r="P41" i="14"/>
  <c r="Q41" i="14" s="1"/>
  <c r="P132" i="14"/>
  <c r="X132" i="14" s="1"/>
  <c r="Y132" i="14" s="1"/>
  <c r="P139" i="14"/>
  <c r="X139" i="14" s="1"/>
  <c r="Y139" i="14" s="1"/>
  <c r="P144" i="14"/>
  <c r="Q144" i="14" s="1"/>
  <c r="P17" i="14"/>
  <c r="X17" i="14" s="1"/>
  <c r="Y17" i="14" s="1"/>
  <c r="P23" i="14"/>
  <c r="X23" i="14" s="1"/>
  <c r="Y23" i="14" s="1"/>
  <c r="P140" i="14"/>
  <c r="Q140" i="14" s="1"/>
  <c r="P133" i="14"/>
  <c r="X133" i="14" s="1"/>
  <c r="Y133" i="14" s="1"/>
  <c r="P7" i="14"/>
  <c r="Q7" i="14" s="1"/>
  <c r="P15" i="14"/>
  <c r="Q15" i="14" s="1"/>
  <c r="P21" i="14"/>
  <c r="X21" i="14" s="1"/>
  <c r="Y21" i="14" s="1"/>
  <c r="Q130" i="14" l="1"/>
  <c r="X142" i="14"/>
  <c r="Y142" i="14" s="1"/>
  <c r="Q141" i="14"/>
  <c r="X6" i="14"/>
  <c r="Y6" i="14" s="1"/>
  <c r="X138" i="14"/>
  <c r="Y138" i="14" s="1"/>
  <c r="Q22" i="14"/>
  <c r="Q19" i="14"/>
  <c r="X29" i="14"/>
  <c r="Y29" i="14" s="1"/>
  <c r="X16" i="14"/>
  <c r="Y16" i="14" s="1"/>
  <c r="X136" i="14"/>
  <c r="Y136" i="14" s="1"/>
  <c r="X41" i="14"/>
  <c r="Y41" i="14" s="1"/>
  <c r="Q134" i="14"/>
  <c r="Q13" i="14"/>
  <c r="X14" i="14"/>
  <c r="Y14" i="14" s="1"/>
  <c r="Q135" i="14"/>
  <c r="X144" i="14"/>
  <c r="Y144" i="14" s="1"/>
  <c r="Q17" i="14"/>
  <c r="X140" i="14"/>
  <c r="Y140" i="14" s="1"/>
  <c r="X7" i="14"/>
  <c r="Y7" i="14" s="1"/>
  <c r="Q23" i="14"/>
  <c r="Q132" i="14"/>
  <c r="X131" i="14"/>
  <c r="Y131" i="14" s="1"/>
  <c r="X137" i="14"/>
  <c r="Y137" i="14" s="1"/>
  <c r="X9" i="14"/>
  <c r="Y9" i="14" s="1"/>
  <c r="Q18" i="14"/>
  <c r="Q143" i="14"/>
  <c r="Q46" i="14"/>
  <c r="Q139" i="14"/>
  <c r="Q21" i="14"/>
  <c r="X15" i="14"/>
  <c r="Y15" i="14" s="1"/>
  <c r="Q129" i="14"/>
  <c r="X129" i="14"/>
  <c r="Y129" i="14" s="1"/>
  <c r="Q133" i="14"/>
</calcChain>
</file>

<file path=xl/sharedStrings.xml><?xml version="1.0" encoding="utf-8"?>
<sst xmlns="http://schemas.openxmlformats.org/spreadsheetml/2006/main" count="1779" uniqueCount="333">
  <si>
    <t xml:space="preserve">RUTINARIA </t>
  </si>
  <si>
    <t>NO RUTINARIA</t>
  </si>
  <si>
    <t>EXPUESTOS</t>
  </si>
  <si>
    <t>Fijo</t>
  </si>
  <si>
    <t>Contratista</t>
  </si>
  <si>
    <t>Visitante</t>
  </si>
  <si>
    <t>CARGO EXPUESTO</t>
  </si>
  <si>
    <t>GENERADO POR/ CAUSADO POR</t>
  </si>
  <si>
    <t>POSIBLE EFECTO/ CONSECUENCIA</t>
  </si>
  <si>
    <t>BIOLÓGICO:
Contacto con plantas urticantes</t>
  </si>
  <si>
    <t>*Dermatosis, reacciones alérgicas, enfermedades infecto contagiosas, alteraciones en los diferentes sistemas.</t>
  </si>
  <si>
    <t>BIOLÓGICO:
Fluidos o excrementos</t>
  </si>
  <si>
    <t>*Contacto con fluídos corporales y secreciones.</t>
  </si>
  <si>
    <t>BIOLÓGICO:
Microorganismos (Virus y bacterias)</t>
  </si>
  <si>
    <t>*Dermatosis, reacciones alérgicas, enfermedades infecto contagiosas, alteraciones en los diferentes sistemas, muerte.</t>
  </si>
  <si>
    <t>BIOLÓGICO:
Microorganismos (Virus-COVID-19)</t>
  </si>
  <si>
    <t>*Contacto directo entre personas portadoras del virus CODIV-19 u objetos contaminados.
*Contacto con fluídos corporales y secreciones.</t>
  </si>
  <si>
    <t>*IRA-Infección Respiratoria Aguda de leve a grave, neumonia, alteraciones en los diferentes sistemas, muerte.</t>
  </si>
  <si>
    <t>BIOLÓGICO:
Picaduras y mordeduras de animales</t>
  </si>
  <si>
    <t>*Contacto con insectos, roedores, serpientes.
*Contacto con insectos, roedores, serpientes, cuando se realizan actividades de campo.</t>
  </si>
  <si>
    <t>BIOLÓGICO: 
Hongos</t>
  </si>
  <si>
    <t>BIOMECÁNICO:
Esfuerzos</t>
  </si>
  <si>
    <t>*Levantamiento y/o traslado manual de cargas por encima del peso permisible.</t>
  </si>
  <si>
    <t>*Desórdenes de trauma acumulativo; lesiones del sistema músculo esquelético; fatiga; alteraciones lumbares, dorsales, cervicales y sacras; alteraciones del sistema vascular.</t>
  </si>
  <si>
    <t>BIOMECÁNICO:
Manipulación manual de cargas</t>
  </si>
  <si>
    <t>BIOMECÁNICO:
Movimiento repetitivo</t>
  </si>
  <si>
    <t>*Digitación.
*CAD: Quitar grapas.
*Escanear.
*Inclinación del cuello al contestar el telefóno y atención al cliente.
*Conducción de motocicletas y automóviles.</t>
  </si>
  <si>
    <t>BIOMECÁNICO:
Postura forzada</t>
  </si>
  <si>
    <t>*Desórdenes de trauma acumulativo; lesiones del sistema músculo esquelético; fatiga; alteraciones lumbares, dorsales, cervicales y sacras; alteraciones del sistema vascular, golpes.</t>
  </si>
  <si>
    <t>BIOMECÁNICO:
Postura inadecuada</t>
  </si>
  <si>
    <t>*Alcazar objetivos que están ubicados fuera del alcance.
*Labores en oficina en general.
*Actos inseguros.</t>
  </si>
  <si>
    <t>BIOMECÁNICO:
Postura prolongada mantenida</t>
  </si>
  <si>
    <t>FENÓMENOS NATURALES:
Arroyos</t>
  </si>
  <si>
    <t>*Lluvias, vendavales, tormentas eléctricas, arroyos.</t>
  </si>
  <si>
    <t>*Contusiones, asfixia, fracturas, amputaciones, muerte.</t>
  </si>
  <si>
    <t>FENÓMENOS NATURALES:
Derrumbe</t>
  </si>
  <si>
    <t>*Lluvias, vendavales, tormentas eléctricas.
*Movimientos de tierra.
*Excavaciones.</t>
  </si>
  <si>
    <t>*Contusiones, fracturas, amputaciones, muerte.</t>
  </si>
  <si>
    <t>FENÓMENOS NATURALES:
Inundación</t>
  </si>
  <si>
    <t>FENÓMENOS NATURALES:
Mar de leva o marea alta</t>
  </si>
  <si>
    <t>*Lluvias, vendavales, tormentas eléctricas, fuertes vientos.
*Ubicación de las instalaciones cerca del mar.
*Traslado vía marítima.</t>
  </si>
  <si>
    <t>FENÓMENOS NATURALES:
Maremotos</t>
  </si>
  <si>
    <t>*Lluvias, vendavales, tormentas eléctricas, fuertes vientos.
*Terremotos, sismos.
*Ubicación de las instalaciones cerca del mar.
*Traslado vía marítima.</t>
  </si>
  <si>
    <t>FENÓMENOS NATURALES:
Sismo</t>
  </si>
  <si>
    <t>*Movimientos de tierra.
*Excavaciones.</t>
  </si>
  <si>
    <t>*Contusiones, fracturas, amputaciones, muerte.
*Caída de objetos, derrumbes.</t>
  </si>
  <si>
    <t>FENÓMENOS NATURALES:
Terremoto</t>
  </si>
  <si>
    <t>FENÓMENOS NATURALES:
Tormenta eléctrica</t>
  </si>
  <si>
    <t>*Lluvias, tormentas, cambios atmósféricos.</t>
  </si>
  <si>
    <t>*Contusiones, fracturas, amputaciones, muerte.
*Caída de objetivos, accidentes de tránsito, perdida de visibilidad.</t>
  </si>
  <si>
    <t>FENÓMENOS NATURALES:
Vendaval</t>
  </si>
  <si>
    <t>FÍSICO:
Iluminación excesiva o deficiente</t>
  </si>
  <si>
    <t>*Fatiga visual, cefalea, disminución de la destreza y precisión, estrés, pérdida de la capacidad de visión</t>
  </si>
  <si>
    <t>FÍSICO:
Presión atmosférica anormal o ajustada</t>
  </si>
  <si>
    <t>*Anormales: Afectaciones del sistema nervioso, trastornos o problemas pulmonares, muerte.</t>
  </si>
  <si>
    <t>FÍSICO:
Radiaciones ionizantes, rayos X, alfa, gama y beta</t>
  </si>
  <si>
    <t xml:space="preserve">*Alteraciones de la piel, deshidratación, alteración en algunos tejidos blandos (ojos).
*Heridas, golpes, contusiones, laceraciones, electrocución, lumbagos, pérdida de audición, intoxicaciones, muerte. </t>
  </si>
  <si>
    <t>FÍSICO:
Radiaciones No ionizantes láser, ultravioleta, infrarroja</t>
  </si>
  <si>
    <t>*Alteraciones de la piel, deshidratación, alteración en algunos tejidos blandos (ojos).</t>
  </si>
  <si>
    <t>FÍSICO:
Ruido intermitente o continuo</t>
  </si>
  <si>
    <t>*Fatiga auditiva, pérdida de la audición (Hipoacusia), estrés laboral.</t>
  </si>
  <si>
    <t>FÍSICO: 
Temperaturas extremas frío, calor</t>
  </si>
  <si>
    <t>*Disconfort térmico.
*Afecciones respiratorias, alergias.
*Fatiga que puede producir disminución la destreza manual y la rapidez, mareos, desmayos agravamiento de trastornos cardiovasculares.
*Deshidratación.</t>
  </si>
  <si>
    <t>FÍSICO: 
Vibración cuerpo entero o segmentado</t>
  </si>
  <si>
    <t>*Uso de vehículos o motocicletas.
*Uso de máquinas, equipos o herramientas.</t>
  </si>
  <si>
    <t>*Vibraciones de cuerpo entero: Trastornos respiratorios, músculo-esqueléticos, sensoriales, cardiovasculares, efectos sobre el sistema nervioso, sobre el sistema circulatorio o sobre el sistema digestivo.
*Vibraciones mano-brazo: Trastornos vasculares, nerviosos, musculares, de los huesos y de las articulaciones de las extremidades superiores.</t>
  </si>
  <si>
    <t>PSICOSOCIAL:
Demanda de las jornadas de trabajo: Trabajo noturno, horas  extras, turnos de trabajo.</t>
  </si>
  <si>
    <t>*Acumulación de trabajo.
*Perfiles de cargo mal diseñados.
*No remplazo de personas ausentes.
*Supresión de cargos.</t>
  </si>
  <si>
    <t>*Problemas familiares.
*Estrés, enfermedades psicosomáticas, ansiedad y depresión.</t>
  </si>
  <si>
    <t xml:space="preserve">PSICOSOCIAL:
Demandas emocionales: Exigencia de responsabilidad del cargo, reconocimiento y compensación, demandas de carga mental, claridad en rol, control y autonomía sobre el trabajo, participación y manejo del cambio. </t>
  </si>
  <si>
    <t>*Perfiles de cargo mal diseñados.
*Supresión de cargos.
*No remplazo de personas ausentes.
*Acumulación de trabajo.
*Trabajos que impliquen el manejo de dinero.
*Conflictos personales y  familiares.</t>
  </si>
  <si>
    <t>*Estrés, enfermedades psicosomáticas, ansiedad y depresión.</t>
  </si>
  <si>
    <t>*Desacuerdo entre compañeros.
*Perfiles de cargo mal diseñados.
*Conflictos personales y  familiares.</t>
  </si>
  <si>
    <t>PÚBLICO:
Agresiones de usuarios - Comunidad</t>
  </si>
  <si>
    <t>*Realizar tareas en campo.
*Atención de público.
*Atención de público, en las instaciones de la empresa, donde se encuentran las oficinas administrativas.
*Disturbios públicos.
*Vandalismo
*Paros, manifestaciones.
*Ingresar a zonas de riesgo.</t>
  </si>
  <si>
    <t>*Muerte, agresiones verbales y físicas, heridas, estrés laboral, pérdidas económicas.</t>
  </si>
  <si>
    <t>PÚBLICO:
Asalto</t>
  </si>
  <si>
    <t>*Realizar tareas en la calle.
*Disturbios públicos.
*Vandalismo
*Paros, manifestaciones.
*Ingresar a zonas de riesgo.</t>
  </si>
  <si>
    <t>PÚBLICO:
Secuestro</t>
  </si>
  <si>
    <t>QUÍMICOS:
Fibras</t>
  </si>
  <si>
    <t>*Cefaleas, falta de coordinación, náuseas, vómitos, irritación de vías respiratorias, ojos, piel y tracto gastrointestinal, Quemaduras, dermatitis, reacciones alérgicas Asfixia, alteraciones del sistema nervioso central, paros cardiorrespiratorios, muerte.</t>
  </si>
  <si>
    <t>QUÍMICOS:
Gases y vapores</t>
  </si>
  <si>
    <t>QUÍMICOS:
Humos metálicos y no metálicos</t>
  </si>
  <si>
    <t>QUÍMICOS:
Líquidos, nieblas, rocíos</t>
  </si>
  <si>
    <t>QUÍMICOS:
Polvos orgánicos e inorgánicos</t>
  </si>
  <si>
    <t>SEGURIDAD:
Accidentes de tránsito</t>
  </si>
  <si>
    <t>*Muerte, fracturas, contusiones, daño cervical, pérdidas económicas.</t>
  </si>
  <si>
    <t>SEGURIDAD:
Eléctrico-Equipos energizados (alta o baja)</t>
  </si>
  <si>
    <t>*Electrocución, paro cardiaco, paro respiratorio, fibrilación ventricular, tetanización, quemaduras severas, shock eléctrico, muerte.
*Golpes, heridas, fracturas, atrapamientos, electrocución, quemaduras, muerte.</t>
  </si>
  <si>
    <t>SEGURIDAD:
Locativo-Buceo</t>
  </si>
  <si>
    <t>CONTRATISTA:
*Buceo, construcción o manteniemitno de líneas construidas en el lecho marino o sobre el río.</t>
  </si>
  <si>
    <t>*Asfixia, muerte.
*Trastornos o problemas pulmonares.
*Embolias.
*Colapso del sistema circulatorio.</t>
  </si>
  <si>
    <t>SEGURIDAD:
Locativo-Caída de objetos</t>
  </si>
  <si>
    <t>SEGURIDAD:
Locativo-Condiciones de orden y aseo</t>
  </si>
  <si>
    <t>*Desorden.
*Realizar actividades de campo.
*Transitar por las instalaciones.
*Obstáculos en el piso.</t>
  </si>
  <si>
    <t>*Golpes, heridas, contusiones, fracturas, esguinces, luxaciones, muerte.</t>
  </si>
  <si>
    <t>SEGURIDAD:
Locativo-Falta de señalización y demarcación</t>
  </si>
  <si>
    <t>*Traslado para realizar actividades.</t>
  </si>
  <si>
    <t>*Hombre al agua o desaparecido, asfixia por inmersión.
*Choque de embarcaciones.</t>
  </si>
  <si>
    <t>SEGURIDAD:
Locativo-Superficie de trabajo irregular, deslizante, con diferencia de nivel</t>
  </si>
  <si>
    <t>*Golpes, heridas, contusiones, fracturas, esguinces, luxaciones, traumas del sistema osteomuscular, heridas, muerte.</t>
  </si>
  <si>
    <t>SEGURIDAD:
Locativo-Tabajo en alturas</t>
  </si>
  <si>
    <t>*Trabajo en escaleras.
*Trabajo en andamios</t>
  </si>
  <si>
    <t>*Fracturas, contusiones, muerte.</t>
  </si>
  <si>
    <t>SEGURIDAD:
Locativo-Trabajo en espacios confinados</t>
  </si>
  <si>
    <t>*Actividades de mantenimiento a gaseoductos.
*Actividades de mantenimiento locativo (Pintura, lavado, etc.)
*Levantamiento de planos instrumentales.
CONTRATISTA:
*Trabajos en espacios confinados.</t>
  </si>
  <si>
    <t>*Asfixia, sofocamiento, choques eléctricos, caídas y fatiga por el calor, atrapamientos, intoxicaciones por atmosferas peligrosas, muerte .</t>
  </si>
  <si>
    <t>SEGURIDAD:
Mecánico-Contacto con objetos calientes</t>
  </si>
  <si>
    <t>*Quemaduras, heridas.</t>
  </si>
  <si>
    <t>*Heridas, amputaciones, trastornos de tejidos blandos.</t>
  </si>
  <si>
    <t>SEGURIDAD:
Mecánico-Elementos de máquinas</t>
  </si>
  <si>
    <t>*Uso de máquinas, partes de la misma.</t>
  </si>
  <si>
    <t>*Golpes, heridas, fracturas, contusiones, amputaciones, quemaduras.</t>
  </si>
  <si>
    <t>SEGURIDAD:
Mecánico-Herramientas</t>
  </si>
  <si>
    <t>*Uso de herramientas, partes de las mismas.</t>
  </si>
  <si>
    <t>SEGURIDAD:
Mecánico-Materiales proyectados sólidos o fluido</t>
  </si>
  <si>
    <t>*Fracturas, contusiones, heridas, golpes, quemaduras, lesiones en los ojos.</t>
  </si>
  <si>
    <t>SEGURIDAD:
Mecánico-Piezas a trabajar</t>
  </si>
  <si>
    <t>CONTRATISTAS:
*Construcción de estaciones / Construcción de tuberías / Logística.</t>
  </si>
  <si>
    <t>*Fracturas, contusiones, heridas, golpes, quemaduras.</t>
  </si>
  <si>
    <t>*Golpes, heridas, fracturas, atrapamientos, quemaduras, muerte.
*Cefaleas, falta de coordinación, náuseas, vómitos, irritación de vías respiratorias, ojos, piel y tracto gastrointestinal, dermatitis, reacciones alérgicas Asfixia, alteraciones del sistema nervioso central, paros cardiorrespiratorios, muerte.
*Daños materiales.</t>
  </si>
  <si>
    <t>SEGURIDAD: 
Eléctrico-Estática</t>
  </si>
  <si>
    <t>*Equipos mal aislados eléctricamente.
*Acumulado el vehículo durante la marcha.</t>
  </si>
  <si>
    <t>*Calambre al tocar a otra persona, o un objeto metálico.</t>
  </si>
  <si>
    <t>SEGURIDAD: 
Locativo-Traslados áereos</t>
  </si>
  <si>
    <t>*Falta de orden y aseo.
*Estructuras sin anclajes.
*Obstáculos en el piso.
*Falta de señalización y demarcación.
*Cargas mal apiladas, o almacenadas de forma insegura o irresponsable.</t>
  </si>
  <si>
    <t>*Golpes, heridas, contusiones, fracturas, resbalones.
*Caída de objetos.</t>
  </si>
  <si>
    <t>SEGURIDAD:
Locativo-Almacenamiento</t>
  </si>
  <si>
    <t>PROBABILIDAD</t>
  </si>
  <si>
    <t>El evento no ha ocurrido, pero puede suceder únicamente en casos extremos.</t>
  </si>
  <si>
    <t>2. BAJA</t>
  </si>
  <si>
    <t>El evento puede suceder y ha ocurrido en organizaciones similares, por lo menos 1 vez al año.</t>
  </si>
  <si>
    <t>El evento puede suceder y ha ocurrido en la organización, por lo menos 1 vez al año.</t>
  </si>
  <si>
    <t>4. ALTA</t>
  </si>
  <si>
    <t>El evento puede suceder con facilidad, por lo menos 1 vez al mes.</t>
  </si>
  <si>
    <t>5. MUY ALTA</t>
  </si>
  <si>
    <t>El evento sucede frecuentemente, al menos 1 vez a la semana.</t>
  </si>
  <si>
    <t>CONSECUENCIA - SST</t>
  </si>
  <si>
    <t>1. INSIGNIFICANTE</t>
  </si>
  <si>
    <t>Ninguna lesión y/o enfermedad laboral.</t>
  </si>
  <si>
    <t>Lesiones leves o con primeros auxilios o con tratamiento médico, sin incapacidad o con incapacidad de 1 día.</t>
  </si>
  <si>
    <t>Accidentes de Trabajo y/o Enfermedades Laborales con Incapacidad temporal mayor a 1 día.</t>
  </si>
  <si>
    <t>Accidentes de Trabajo y/o Enfermedades Laborales con Incapacidad permanente- parcial o total.</t>
  </si>
  <si>
    <t>Una o más fatalidades por  accidentes de trabajo y/o enfermedades laborales.</t>
  </si>
  <si>
    <t>CONSECUENCIA</t>
  </si>
  <si>
    <t>NIVEL DE RIESGO RESIDUAL</t>
  </si>
  <si>
    <t>PLAN DE ACCIÓN</t>
  </si>
  <si>
    <t>Reforzar la divulgación y aplicación de los controles existentes para mejorar su eficacia o complementar dichos controles estableciendo el plan de acción necesario, teniendo en cuenta la jerarquía de definición de controles.</t>
  </si>
  <si>
    <t>PROCESO:</t>
  </si>
  <si>
    <t xml:space="preserve">FECHA DE ELABORACIÓN: </t>
  </si>
  <si>
    <t>NIVEL DEL RIESGO INHERENTE
(Probabilidad x Consecuencia)</t>
  </si>
  <si>
    <t xml:space="preserve">CONTROLES ACTUALES </t>
  </si>
  <si>
    <t>En la fuente</t>
  </si>
  <si>
    <t>En el medio</t>
  </si>
  <si>
    <t>En la persona</t>
  </si>
  <si>
    <t>Administrativo</t>
  </si>
  <si>
    <t>MAPA DE RIESGOS INHERENTES</t>
  </si>
  <si>
    <t>MAPA DE RIESGOS RESIDUALES</t>
  </si>
  <si>
    <t>RIESGO INHERENTE</t>
  </si>
  <si>
    <t>EFICACIA DE LOS CONTROLES
(% DE REDUCCIÓN ESTIMADA DEL RIESGO INHERENTE)</t>
  </si>
  <si>
    <t>90% FUERTE</t>
  </si>
  <si>
    <t>40% MODERADA</t>
  </si>
  <si>
    <t>15% DÉBIL</t>
  </si>
  <si>
    <t>Hay pleno entendimiento del riesgo, existen y mantienen actualizados procedimientos y programas que se divulgan de manera permanente.</t>
  </si>
  <si>
    <t>Hay conciencia del riesgo, existen procedimientos y programas, pero no se actualizan, ni se divulgan con la periodicidad establecida.</t>
  </si>
  <si>
    <t>No hay conciencia del riesgo; no existen procedimientos, ni programas formales para evitar la materialización del riesgo.</t>
  </si>
  <si>
    <t>BAJO</t>
  </si>
  <si>
    <t>MODERADO</t>
  </si>
  <si>
    <t>ALTO</t>
  </si>
  <si>
    <t>EXTREMO</t>
  </si>
  <si>
    <t xml:space="preserve">Realizar el análisis de riesgos por la tarea "ART", definiendo los controles específicos o adicionales para su realización según los respectivos procedimientos de trabajo seguro y divulgarlos al personal.  </t>
  </si>
  <si>
    <t xml:space="preserve">No debe realizarse ningún trabajo sin  asegurarse que el riesgo está bajo control antes de iniciar cualquier tarea. </t>
  </si>
  <si>
    <t>1. MUY BAJA</t>
  </si>
  <si>
    <t>3. MODERADA</t>
  </si>
  <si>
    <t>2. LEVE</t>
  </si>
  <si>
    <t>3. IMPORTANTE</t>
  </si>
  <si>
    <t>4. CRÍTICA</t>
  </si>
  <si>
    <t>5. CATASTRÓFICA</t>
  </si>
  <si>
    <t>DÉBIL</t>
  </si>
  <si>
    <t>MODERADA</t>
  </si>
  <si>
    <t>FUERTE</t>
  </si>
  <si>
    <t xml:space="preserve">BAJO </t>
  </si>
  <si>
    <t xml:space="preserve">ALTO </t>
  </si>
  <si>
    <t xml:space="preserve">EXTREMO </t>
  </si>
  <si>
    <t>ALTA</t>
  </si>
  <si>
    <t>BAJA</t>
  </si>
  <si>
    <t>MUY BAJA</t>
  </si>
  <si>
    <t>INSIGNIFICANTE</t>
  </si>
  <si>
    <t>LEVE</t>
  </si>
  <si>
    <t>IMPORTANTE</t>
  </si>
  <si>
    <t>CRÍTICA</t>
  </si>
  <si>
    <t>CATASTRÓFICA</t>
  </si>
  <si>
    <t xml:space="preserve">EFICACIA DE(LOS) CONTRO(LES) </t>
  </si>
  <si>
    <t>MUY ALTA</t>
  </si>
  <si>
    <t>Valor probabilidad</t>
  </si>
  <si>
    <t>Valor Consecuencia</t>
  </si>
  <si>
    <t>Valor NRI</t>
  </si>
  <si>
    <t>% Reducción</t>
  </si>
  <si>
    <t>VALOR DE RIESGO RESIDUAL</t>
  </si>
  <si>
    <t>X</t>
  </si>
  <si>
    <t>Mantener los controles existentes, si se tiene la certeza de que se están cumpliendo los requisitos legales vigentes; en caso contrario, se debe establecer un plan de acción para darle cumplimiento a dichos requisitos, considerando la eliminación o sustitución, si aplica.</t>
  </si>
  <si>
    <t>*Realizar trabajos al aire libre, sol.
*Pantallas de computador.
*Lámparas.
*Sistemas de radiocomunicaciones.
*Microondas.</t>
  </si>
  <si>
    <t>ACTIVIDAD/ TAREA</t>
  </si>
  <si>
    <t>ANÁLISIS DEL RIESGO</t>
  </si>
  <si>
    <t xml:space="preserve">CAUSA </t>
  </si>
  <si>
    <t>FACTOR DE RIESGO (PELIGRO)</t>
  </si>
  <si>
    <t>MATRIZ DE RIESGOS DE SST</t>
  </si>
  <si>
    <t xml:space="preserve">*Traslado para realizar actividades.
* Realizar tareas cerca de cuerpos de agua profundas. </t>
  </si>
  <si>
    <t xml:space="preserve">
*Actividades de soldadura.</t>
  </si>
  <si>
    <t xml:space="preserve">*Luminarias.
*Luz natural.   
*Trabajos Nocturnos </t>
  </si>
  <si>
    <t xml:space="preserve">SEGURIDAD:
Mecánico-Contacto con objetos cortantes / Punzantes </t>
  </si>
  <si>
    <t>PSICOSOCIAL:
Relaciones sociales en el trabajo: Tabajo en equipo, relación con los colaboradores.</t>
  </si>
  <si>
    <t>*Labores en oficina en general.
*Actividades de vigilancia.
*Conducción de vehículosy motos.
*Operar maquinaria pesada. 
*Traslados terretres como pasajeros.</t>
  </si>
  <si>
    <t>*Vías deterioradas.
*Problemas de salud del conductor.
*Excesos de velocidad.
*Incumplimiento de normas y señales de tránsito.
*Conducir bajo los efectos del alcohol o sustancias psicoactivas.
*Actos inseguros (Salir del vehículo cuando aún no se ha detenido, sacar la cabeza y las manos por las ventanillas, viajar en el estribo o colgado en el transporte público).
*Vehículos en malas condiciones de funcionamiento.
*Falta de mantenimiento a vehículos.
*Personas imprudentes en la vía.
* Alta circulacion vehicular
* Volcamiento de maquinaria amarilla en movimiento.  
PEATONES:
*Trabajo y/o transito en zonas con trafico vehicular y/o operación de maquinaria pesada. 
*Cruzar las calles sin respetar las señales de trásito y semáforos.</t>
  </si>
  <si>
    <t>*Almacenamiento de sustancias químicas.
*Almacenamiento de polvora 
*Desniveles en el piso.</t>
  </si>
  <si>
    <t>SEGURIDAD:
Tecnológico: Explosión.</t>
  </si>
  <si>
    <t>SEGURIDAD:
Tecnológico: incendios</t>
  </si>
  <si>
    <t>SEGURIDAD:
Tecnológico: Fugas</t>
  </si>
  <si>
    <t>SEGURIDAD:
Tecnológico: Derrames.</t>
  </si>
  <si>
    <t>*Fibras naturales minerales (amianto, arcillas y zeolitas fibrosas,
etc.) y fibras naturales procedentes de animales o vegetales (seda,
lana, algodón, lino, cáñamo, yute, etc.)
*Fibras artificiales de origen natural (rayón de viscosa, proteínas,
éster celulósico, fibras de vidrio, de cerámicas o de roca y las lanas
de roca, de vidrio, etc.) y fibras artificiales de origen sintético ( poliamidas, poliéster, polipropilenos, polimetanos, carbón y grafito.)</t>
  </si>
  <si>
    <t>QUÍMICOS:
Material particulado.</t>
  </si>
  <si>
    <t xml:space="preserve">*Actividades realizadas en campo donde hay maleza.
*Contacto con plantas urticantes.
</t>
  </si>
  <si>
    <t>*Actividades de mantenimiento a gasoductos.
*Actividades de mantenimiento locativo (Pintura, lavado, etc.)
*Levantamiento de planos instrumentales.
*Buceo en actividades de construcción o mantenimiento de líneas construidas en el lecho marino o sobre el río.
*Trabajos en espacios confinados.</t>
  </si>
  <si>
    <t>*Desnivel en el suelo.
*Desorden.
*Realizar actividades de campo.
*Subir y bajar escaleras.
*Subir y bajar estribos 
*Transitar por las instalaciones.
*Obstáculos en el piso.
*Piso resbaloso.</t>
  </si>
  <si>
    <t xml:space="preserve">*Uso de elementos de oficina: Ganchos legajadores, hojas, grapas, guillotina, exactos, bisturi, etc.
*Uso de herramientas de corte (segueta, pinzas, etc.)
*Superficies de trabajo con residuos cortantes y/o punzantes.
*Manipulacion de materiales de trabajo. </t>
  </si>
  <si>
    <t xml:space="preserve">*Falta de orden y aseo.
*Estructuras sin anclajes.
*Cargas suspendidas por maquinarias. 
*Alcanzar objetos, herramientas o materiales, almacenados en estantes. 
*Herramientas ubicadas en niveles superiores. </t>
  </si>
  <si>
    <t xml:space="preserve">*Pulido de metales.
*Martillado.
*Corte de piezas.
*Vientos en el sitio de trabajo. 
*Revision preoperacional de maquinas y/o equipos 
*Operación de la maquinaria. 
* Arena, particulas de residuos. 
*Corte de maleza en el sitio de trabajo con herramientas manuales, equipos y/o maquina. </t>
  </si>
  <si>
    <t>* Fallas operativas en los equipos.
* Operación en lagunas de lixiviado.
* Sobre carga de equipos de recoleccion de residuos solidos.   
* Fenómenos naturales como sismos o huracanes</t>
  </si>
  <si>
    <t xml:space="preserve">SEGURIDAD:
Locativo: - Navegación marítima o fluvial
- Exposicion a cuerpos de agua profundas </t>
  </si>
  <si>
    <t xml:space="preserve">*Uso de equipos de oficina, como impresoras y teléfonos.
*Planta eléctrica.
*Autogeneración.
*Cuarto de máquinas.
*Torre de enfriamiento.
*Chiller.
*Digiturno.
*Uso de máquinas, equipos o herramientas.
*Durante la calibración de medidores industriales con boquillas sónicas en campo.
*Utilización de pistola neumática. 
*Utilización de marcador vibrador electrónico, calibracion de equipos en laboratorio y taladro
*Circulacion vehicular. 
* Operación de maquinaria. </t>
  </si>
  <si>
    <t>*Contacto con tomacorrientes.
*Uso de extensión eléctricas defectuosas.
*Construcción de energía fotovoltaíca.</t>
  </si>
  <si>
    <t xml:space="preserve">*Realizar tareas en la calle.
*Disturbios públicos.
*Vandalismo
*Paros, manifestaciones.
*Ingresar a zonas de riesgo.
*Transito de rutas por diversas zonas de la ciudad. </t>
  </si>
  <si>
    <t xml:space="preserve">*Contacto con agua caliente de dispensadores.
*Contacto con el ploter en uso.
*Contacto con  hornos, calentadoras, estufas, cautin)
*Contacto con superficies y /o partes del vehiculo /maquina. 
*Herramientas de trabajo calientes. </t>
  </si>
  <si>
    <t xml:space="preserve">*Alcazar objetivos que están ubicados fuera del alcance.
*Ubicar objetos fuera del alcance.
* Manipular y/o realizar tareas que requieran extension de los brazos </t>
  </si>
  <si>
    <t>*Cortocircuitos.
*Saturación de vapores combustibles.
*Manipulación de sustancias inframables.
*Reacciones de sustancias incompatibles.
*Rompimiento de un cilindro.
*Sobrepresión de un recipiente a presión.
*Ruptura de tubería.
*Fugas de gas natural en la estación interna.
*Alamacenamiento de Polvora.
*Transporte de polvora. 
*Acumulación de gases ò vapores.
* Ignición del residuo solido depositado.
*Fallas en vehiculos y/o maquinas. 
*Quemas de biogás</t>
  </si>
  <si>
    <t>*Cortocircuitos.
*Saturación de vapores combustibles.
*Manipulación de sustancias inflamables.
*Reacciones de sustancias incompatibles.
*Rompimiento de un cilindro.
*Sobrepresión de un recipiente a presión.
*Ruptura de tubería.
*Fugas de gas natural en la estación interna.
*Alamacenamiento de Polvora.
*Transporte de polvora. 
*Acumulación de gases ò vapores.
* Ignición del residuo solido depositado.
*Quemas de biogás</t>
  </si>
  <si>
    <t xml:space="preserve">*Almacenamiento de sustancias quimicas. 
*Malas condiciones de sistemas de almacenamiento y/o transporte de sustancias quimicas. 
*Almacenamiento inadecuado de los recipientes.
* Fallas en la laguna de aguas residuales.
* Fallas en la laguna de lixiviado. 
* Fallas en los equipos de compactacion. </t>
  </si>
  <si>
    <t xml:space="preserve">
*Contacto con fluídos corporales y secreciones. 
*Contacto con superficies contaminadas por manipulacion de residuos solidos ordinarios.
*Contacto con superficies contaminadas por manipulacion de residuos peligrosos. 
*Trabajo en ambientes contaminados por disposicion de residuos solidos. 
*Recoleccion y manipulacion de redisuos solidos.
*Exposicion a aguas residuales.
*Trabajo cerca de lagunas de lixiviados. 
*Manipulacion de residuos. </t>
  </si>
  <si>
    <t xml:space="preserve">*Contacto con fluídos corporales y secreciones.
*Ingestión de alimentos/agua contaminados.
*Retención de orina o heces por desempeño laboral fuera de la sede de la empresa.
*Realizar labores de campo de lugares de riesgo de enfermedades de salud pública.
*Contacto con superficies contaminadas por manipulacion de residuos solidos ordinarios.
*Contacto con superficies contaminadas por manipulacion de residuos peligrosos. 
*Trabajo en ambientes contaminados por disposicion de residuos solidos. 
*Recoleccion y manipulacion de redisuos solidos.
*Exposicion a aguas residuales.
*Trabajo cerca de lagunas de lixiviados. 
Contacto con lixiviado tratado. </t>
  </si>
  <si>
    <t>*Operador de celda integral. 
*Operador de montacarga.</t>
  </si>
  <si>
    <t xml:space="preserve">
*Contacto con superficies contaminadas por manipulacion de residuos peligrosos. 
</t>
  </si>
  <si>
    <t xml:space="preserve">
*Contacto con insectos, roedores, serpientes, cuando se realizan actividades de campo.</t>
  </si>
  <si>
    <t xml:space="preserve">
*Actos inseguros.</t>
  </si>
  <si>
    <r>
      <t xml:space="preserve">*Aires acondicionados.
*Altas temperaturas por exposición al sol.
*Cambios de temperatura al entrar o salir de la oficina.
*Fallas en el aire acondicionado.
</t>
    </r>
    <r>
      <rPr>
        <sz val="16"/>
        <color rgb="FFFF0000"/>
        <rFont val="Tahoma"/>
        <family val="2"/>
      </rPr>
      <t xml:space="preserve">*Deficiencia de ventilacion natural y/o artificial. </t>
    </r>
  </si>
  <si>
    <t>*Uso de aerosoles.
*Actividades de soldadura.</t>
  </si>
  <si>
    <r>
      <t xml:space="preserve">*Salpicadura de químicos al realizar el trasvase. 
</t>
    </r>
    <r>
      <rPr>
        <sz val="16"/>
        <color rgb="FFFF3300"/>
        <rFont val="Tahoma"/>
        <family val="2"/>
      </rPr>
      <t xml:space="preserve">*Salpicadura de químicos manipulacion de residuos. </t>
    </r>
    <r>
      <rPr>
        <sz val="16"/>
        <rFont val="Tahoma"/>
        <family val="2"/>
      </rPr>
      <t xml:space="preserve">
*Uso de aerosoles.
*Uso de pinturas.
*Manipulacion de sustancias para la limpieza.
*Manipulacion de sustancias quimicas para el proceso. 
*Preparacion de quimicos para el proceso. 
</t>
    </r>
    <r>
      <rPr>
        <sz val="16"/>
        <color rgb="FFFF3300"/>
        <rFont val="Tahoma"/>
        <family val="2"/>
      </rPr>
      <t xml:space="preserve">*Manipulacion de empaques contaminados. </t>
    </r>
  </si>
  <si>
    <t xml:space="preserve">*Limpieza de áreas.
*Material partículado polvo de madera, fibra de vidrio.
*Material particulado. </t>
  </si>
  <si>
    <t xml:space="preserve">*Uso de EPP (mascarilla, guantes de seguridad, botas de seguridad)
*Ropa de trabajo.  
* Esquema de vacunacion. </t>
  </si>
  <si>
    <t>Uso de ayuda mecanica (Montacarga)</t>
  </si>
  <si>
    <t>-</t>
  </si>
  <si>
    <t>Infraestructura con sistema de ventilacion pasiva</t>
  </si>
  <si>
    <t xml:space="preserve">Pausas activas </t>
  </si>
  <si>
    <t xml:space="preserve">*Uso de EPP (Gafas, mascarilla, guantes de seguridad, botas de seguridad)
*Ropa de trabajo.  
</t>
  </si>
  <si>
    <t xml:space="preserve">*Programa de vigilancia Epidemiologica para la prevencion de enfermedades por riesgo biologico. *Capacitacion en Uso y mantenimiento de EPP.
*Instructivo de almacenamineto de residuos peligro
* Suministro de elementos para higiene personal (jabon)
</t>
  </si>
  <si>
    <t xml:space="preserve">CONTROL DE ACTUALIZACIONES </t>
  </si>
  <si>
    <t>REVISION N°</t>
  </si>
  <si>
    <t>DESCRIPCION DE LA ACTUALIZACION</t>
  </si>
  <si>
    <t xml:space="preserve">FECHA </t>
  </si>
  <si>
    <t xml:space="preserve">REALIZADO POR </t>
  </si>
  <si>
    <t xml:space="preserve">
*Pausas activas. </t>
  </si>
  <si>
    <t xml:space="preserve">*Analisis de puesto de trabajo - APT.
*Programa de vigilancia epidemiologica Biomecanico. 
*Evaluaciones medicas ocupacionales. 
*Capacitacion de Riesgo Biomecanico. 
*Instructivo de almacenamiento de residuos peligrosos. </t>
  </si>
  <si>
    <t xml:space="preserve">*Hidratacion. 
*Descansos cortos.    </t>
  </si>
  <si>
    <t xml:space="preserve">Uso de EPP (Protectores auditivos). </t>
  </si>
  <si>
    <t xml:space="preserve">*Uso de EPP (Gafas de seguridad, mascarilla, guantes, botas de seguridad).
*Ropa de trabajo. </t>
  </si>
  <si>
    <t xml:space="preserve">Mantenimiento preventivo de vehiculos y maquinas. </t>
  </si>
  <si>
    <t>Mantenimiento de rutas internas (Señalizacion, demarcacion)</t>
  </si>
  <si>
    <t xml:space="preserve">*Plan Estrategico de Seguridad Vial - PESV.
*Formacion PESV.   
Pruebas  preventivas de alcohol y drogas. 
*Acreditacion. 
*Jornada de seguridad vial. 
*Inspeccion preoperacional. </t>
  </si>
  <si>
    <t xml:space="preserve">Señalizacion y dermarcacion de las zonas de transito y almacenamiento. </t>
  </si>
  <si>
    <t>Uso de EPP (Botas de seguridad)</t>
  </si>
  <si>
    <t xml:space="preserve">*Programa de orden y aseo.
*Capacitacion Uso y mantenimiento de EPP. </t>
  </si>
  <si>
    <t xml:space="preserve">Uso de EPP (Botas de seguridad). </t>
  </si>
  <si>
    <t xml:space="preserve">*Programa de Orden y aseo. *Capacitacion Prevencion de riesgos locativos (caidas a nivel y distinto nivel) </t>
  </si>
  <si>
    <t>*Capacitacion Uso adecuado de las herramientas manuales.
*Capacitacion Uso y mantenimiento de EPP.</t>
  </si>
  <si>
    <t>Uso de EPP (Casco, gafas,guantes y botas de seguridad).</t>
  </si>
  <si>
    <t xml:space="preserve"> </t>
  </si>
  <si>
    <r>
      <rPr>
        <sz val="16"/>
        <color rgb="FFFF3300"/>
        <rFont val="Tahoma"/>
        <family val="2"/>
      </rPr>
      <t>*Desprendimiento de quimico contenido en lamparas de tubo.
*Uso o manipulacion de cloro gas
*Uso o manipulacion de combustibles.
*Uso o manipulacion de aerosoles.
*Uso o manipulacion de pegantes.
*Uso o manipulacion de varsol.
*Uso o manipulacion de pinturas</t>
    </r>
    <r>
      <rPr>
        <sz val="16"/>
        <rFont val="Tahoma"/>
        <family val="2"/>
      </rPr>
      <t xml:space="preserve">.
*Durante la calibración de equipos detectores en campo (H2S-Ácido sulfúrico, CO-Monóxido de carbono, CH4-Metano, VOC-compuestos orgánicos volátiles).
*Transporte, llenado y trasvase de odorante (H2S-Ácido sulfúrico, CO-Monóxido de carbono, VOC-compuestos orgánicos volátiles).
*Proceso de atención de emergencias (H2S-Ácido sulfúrico, CO-Monóxido de carbono, VOC-compuestos orgánicos volátiles).
* Gases tóxicos producidos por la descomposición de residuos. 
</t>
    </r>
    <r>
      <rPr>
        <sz val="16"/>
        <color rgb="FFFF3300"/>
        <rFont val="Tahoma"/>
        <family val="2"/>
      </rPr>
      <t xml:space="preserve">* Manipulacion de sustancias quimicas.
* Manipulacion de residuos de sustancias quimicas. </t>
    </r>
  </si>
  <si>
    <t>x</t>
  </si>
  <si>
    <t xml:space="preserve">*Altas temperaturas por exposición al sol.
*Deficiencia de ventilacion natural y/o artificial. </t>
  </si>
  <si>
    <t>*Uso de máquinas, equipos o herramientas.</t>
  </si>
  <si>
    <t>*Fracturas, contusiones, Aplastamiento.</t>
  </si>
  <si>
    <t xml:space="preserve">
*Uso de máquinas, equipos o herramientas.
*Circulacion vehicular. 
* Operación de maquinaria. </t>
  </si>
  <si>
    <t xml:space="preserve">*Manipulacion de residuos. 
*Manipulacion de sustancias quimicas. </t>
  </si>
  <si>
    <t>*Halar o empujar cargas por encima del peso permisible.
*compactacion  manual</t>
  </si>
  <si>
    <r>
      <t xml:space="preserve">*Limpieza de áreas.
*Material partículado polvo de madera, fibra de vidrio.
*Manipulacion de residuos. 
*Manipulacion de sustancias quimicas. 
</t>
    </r>
    <r>
      <rPr>
        <sz val="16"/>
        <color rgb="FFFF0000"/>
        <rFont val="Tahoma"/>
        <family val="2"/>
      </rPr>
      <t>*Material particulado (cemento, arena)</t>
    </r>
  </si>
  <si>
    <t xml:space="preserve">*Programa de vigilancia epidemiologica Biomecanico. 
*Capacitacion de Riesgo Biomecanico. 
*Evaluaciones medicas ocupacionales. </t>
  </si>
  <si>
    <t>Mantenimiento preventivo y/o correctivo de las máquinas</t>
  </si>
  <si>
    <t>Análisis de puesto de trabajo y pausas activas</t>
  </si>
  <si>
    <t xml:space="preserve">*Programa de Vigilancia Epidemiologico Biomecanico. 
*Mediciones higienicas.
*Capacitacion en riesgo biomecanico. 
*Evaluaciones medicas ocupacionales. </t>
  </si>
  <si>
    <t>Uso de iluminacion artificial (Torre de iluminacion)</t>
  </si>
  <si>
    <t>*Uso de EPP (Gafas de seguridad clara)</t>
  </si>
  <si>
    <t xml:space="preserve">Programa de vigilancia epidemiologica Biomecanico. 
Capacitacion de Riesgo Biomecanico. 
Evaluaciones medicas ocupacionales. </t>
  </si>
  <si>
    <t xml:space="preserve">*Programa de vigilancia epidemiologica para ruido. 
Capacitacion uso y mantenimiento de EPP. 
*Mediciones Higienicas. 
</t>
  </si>
  <si>
    <t xml:space="preserve">*Examanes medicos ocupacionales.
*Capacitacion uso y mantenimiento de EPP.
* Ficha de datos de seguridad del producto.  
</t>
  </si>
  <si>
    <t>*Evaluaciones medicas ocupacionales.</t>
  </si>
  <si>
    <t>Mantenimiento preventivo maqunaria y equiops</t>
  </si>
  <si>
    <r>
      <t>MC-ST-FR-92
Version: 00
Fecha: 24/07/2023</t>
    </r>
    <r>
      <rPr>
        <sz val="11"/>
        <color theme="1"/>
        <rFont val="Tahoma"/>
        <family val="2"/>
      </rPr>
      <t xml:space="preserve">
</t>
    </r>
  </si>
  <si>
    <t>Cliente</t>
  </si>
  <si>
    <t xml:space="preserve">*Instructivo de recoleccion y transporte de residuos peligrosos. </t>
  </si>
  <si>
    <r>
      <t xml:space="preserve">Activacion de los controles actuales, para garantizar el cumpliendo los </t>
    </r>
    <r>
      <rPr>
        <sz val="9"/>
        <color rgb="FFFF0000"/>
        <rFont val="Tahoma"/>
        <family val="2"/>
      </rPr>
      <t>requisitos legales vigentes</t>
    </r>
    <r>
      <rPr>
        <sz val="9"/>
        <color rgb="FF000000"/>
        <rFont val="Tahoma"/>
        <family val="2"/>
      </rPr>
      <t>; en caso contrario, se deben planificar estrategias y acciones para darle cumplimiento a los requisitos, considerando la eliminación o sustitución, en los casos que aplique.</t>
    </r>
  </si>
  <si>
    <t>Supervisor de RYT</t>
  </si>
  <si>
    <t>TRANSPORTE DE RESIDUOS: Cliente - proovedor aliado para disposicion final</t>
  </si>
  <si>
    <t xml:space="preserve">DESCARGUE DE RESIDUOS EN BODEGA DE RESPEL: Recibimiento por parte de dispocision final. </t>
  </si>
  <si>
    <t>LABORES ADMINISTRATIVAS: Visitas de clientes - despacho de vehiculos</t>
  </si>
  <si>
    <t>Vacunacion
Uso de mascarilla desechable para personal sintomatico</t>
  </si>
  <si>
    <t>Programa para manejo de riesgo biologico</t>
  </si>
  <si>
    <t>Pausas activas</t>
  </si>
  <si>
    <t>Programade vigilancia epidemiologica Biomecanico
Examenes medicos ocupacionales
Analisis de puesto de trabo</t>
  </si>
  <si>
    <t>Aplicación de la bateria de riesgo psicosocial
Campañas de salud mental
Sistema de vigilancia psicosocial</t>
  </si>
  <si>
    <t>Esquema y vigilancia de seguridad fisica</t>
  </si>
  <si>
    <t>Capacitaciones en prevencion de caidas a nivel y distintos nivel</t>
  </si>
  <si>
    <t>Inspecciones e instalacion de señalizaciones</t>
  </si>
  <si>
    <t>Dotacion y capacitacion sobre uso correcto de los EPP</t>
  </si>
  <si>
    <t>Capacitacion de uso adcuado de herramientas manuales</t>
  </si>
  <si>
    <t>Plan de prevencion, preparacion y respuesta ante emergencias</t>
  </si>
  <si>
    <t>Gabinetes contra incendios
Extintores</t>
  </si>
  <si>
    <t>Plan de prevencion, preparacion y respuesta ante emergencias
Formacion de  brigada de emergencias</t>
  </si>
  <si>
    <t>Plande prevencion, preparacion y respuesta ante emergencias</t>
  </si>
  <si>
    <t>Recolección y transporte de residuos peligrosos</t>
  </si>
  <si>
    <t>*Conductor de respel
*Operario de recoleccion
*Cliente.</t>
  </si>
  <si>
    <t xml:space="preserve">*Uso de EPP (casco de seguridad).
*Ropa de trabajo. </t>
  </si>
  <si>
    <t xml:space="preserve">Uso de EPP </t>
  </si>
  <si>
    <t xml:space="preserve">*Programa de orden y aseo.
</t>
  </si>
  <si>
    <t>Capacitacion para prevenir accidentes por caidas a distinto nivel</t>
  </si>
  <si>
    <r>
      <t>MC-ST-FR-92
Version: 00
Fecha: 24/07/2023</t>
    </r>
    <r>
      <rPr>
        <sz val="12"/>
        <rFont val="Tahoma"/>
        <family val="2"/>
      </rPr>
      <t xml:space="preserve">
</t>
    </r>
  </si>
  <si>
    <t xml:space="preserve">TIPO DE ACTIVIDAD:  </t>
  </si>
  <si>
    <t xml:space="preserve">*Desprendimiento de quimico contenido en lamparas de tubo.
*Uso o manipulacion de cloro gas
*Uso o manipulacion de combustibles.
*Uso o manipulacion de aerosoles.
*Uso o manipulacion de pegantes.
*Uso o manipulacion de varsol.
*Uso o manipulacion de pinturas.
*Durante la calibración de equipos detectores en campo (H2S-Ácido sulfúrico, CO-Monóxido de carbono, CH4-Metano, VOC-compuestos orgánicos volátiles).
*Transporte, llenado y trasvase de odorante (H2S-Ácido sulfúrico, CO-Monóxido de carbono, VOC-compuestos orgánicos volátiles).
*Proceso de atención de emergencias (H2S-Ácido sulfúrico, CO-Monóxido de carbono, VOC-compuestos orgánicos volátiles).
* Gases tóxicos producidos por la descomposición de residuos. 
* Manipulacion de sustancias quimicas.
* Manipulacion de residuos de sustancias quimicas. </t>
  </si>
  <si>
    <t xml:space="preserve">*Salpicadura de químicos al realizar el trasvase. 
*Salpicadura de químicos manipulacion de residuos. 
*Uso de aerosoles.
*Uso de pinturas.
*Manipulacion de sustancias para la limpieza.
*Manipulacion de sustancias quimicas para el proceso. 
*Preparacion de quimicos para el proceso. 
*Manipulacion de empaques contaminados. </t>
  </si>
  <si>
    <t xml:space="preserve">*Aires acondicionados.
*Altas temperaturas por exposición al sol.
*Cambios de temperatura al entrar o salir de la oficina.
*Fallas en el aire acondicionado.
*Deficiencia de ventilacion natural y/o artificial. </t>
  </si>
  <si>
    <t>*Limpieza de áreas.
*Material partículado polvo de madera, fibra de vidrio.
*Manipulacion de residuos. 
*Manipulacion de sustancias quimicas. 
*Material particulado (cemento, arena)</t>
  </si>
  <si>
    <t>RECOLECCION Y TRANSPORTE DE RESIDUOS PELIGROSOS (RESPEL)</t>
  </si>
  <si>
    <t>00</t>
  </si>
  <si>
    <t>Migración a la nueva metodología  para la Identificación de peligros, evaluación y valoración de riesgos basada en la ISO 31000, revisada y validada por los líderes del procesos. Se hace la identificación de los peligros y evalúan los riesgos, dando alcance al personal que interviene en el proceso de recoleccion de residuos peligrosos</t>
  </si>
  <si>
    <t>Gustavo Iriarte 
Troncozo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</si>
</sst>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1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Times New Roman"/>
      <family val="1"/>
    </font>
    <font>
      <sz val="11"/>
      <name val="Arial"/>
      <family val="2"/>
    </font>
    <font>
      <b/>
      <sz val="11"/>
      <name val="Arial"/>
      <family val="2"/>
    </font>
    <font>
      <b/>
      <sz val="16"/>
      <color theme="1"/>
      <name val="Tahoma"/>
      <family val="2"/>
    </font>
    <font>
      <sz val="16"/>
      <color theme="1"/>
      <name val="Tahoma"/>
      <family val="2"/>
    </font>
    <font>
      <sz val="16"/>
      <color rgb="FFFF0000"/>
      <name val="Tahoma"/>
      <family val="2"/>
    </font>
    <font>
      <sz val="16"/>
      <name val="Tahoma"/>
      <family val="2"/>
    </font>
    <font>
      <b/>
      <sz val="9"/>
      <name val="Tahoma"/>
      <family val="2"/>
    </font>
    <font>
      <sz val="9"/>
      <name val="Tahoma"/>
      <family val="2"/>
    </font>
    <font>
      <b/>
      <sz val="9"/>
      <color rgb="FF000000"/>
      <name val="Tahoma"/>
      <family val="2"/>
    </font>
    <font>
      <b/>
      <sz val="9"/>
      <color theme="1"/>
      <name val="Tahoma"/>
      <family val="2"/>
    </font>
    <font>
      <sz val="9"/>
      <color theme="1"/>
      <name val="Tahoma"/>
      <family val="2"/>
    </font>
    <font>
      <sz val="9"/>
      <color rgb="FF000000"/>
      <name val="Tahoma"/>
      <family val="2"/>
    </font>
    <font>
      <sz val="12"/>
      <name val="Tahoma"/>
      <family val="2"/>
    </font>
    <font>
      <b/>
      <sz val="18"/>
      <name val="Tahoma"/>
      <family val="2"/>
    </font>
    <font>
      <sz val="11"/>
      <color theme="1"/>
      <name val="Tahoma"/>
      <family val="2"/>
    </font>
    <font>
      <sz val="8"/>
      <name val="Tahoma"/>
      <family val="2"/>
    </font>
    <font>
      <b/>
      <sz val="12"/>
      <name val="Tahoma"/>
      <family val="2"/>
    </font>
    <font>
      <b/>
      <sz val="10"/>
      <name val="Tahoma"/>
      <family val="2"/>
    </font>
    <font>
      <b/>
      <sz val="8"/>
      <name val="Tahoma"/>
      <family val="2"/>
    </font>
    <font>
      <sz val="9"/>
      <color rgb="FFFF0000"/>
      <name val="Tahoma"/>
      <family val="2"/>
    </font>
    <font>
      <b/>
      <sz val="11"/>
      <color theme="1"/>
      <name val="Tahoma"/>
      <family val="2"/>
    </font>
    <font>
      <b/>
      <sz val="11"/>
      <name val="Tahoma"/>
      <family val="2"/>
    </font>
    <font>
      <sz val="16"/>
      <color rgb="FFFF3300"/>
      <name val="Tahoma"/>
      <family val="2"/>
    </font>
    <font>
      <sz val="11"/>
      <name val="Tahoma"/>
      <family val="2"/>
    </font>
    <font>
      <sz val="10"/>
      <color theme="1"/>
      <name val="Segoe UI"/>
      <family val="2"/>
    </font>
  </fonts>
  <fills count="26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9A805"/>
        <bgColor indexed="64"/>
      </patternFill>
    </fill>
    <fill>
      <patternFill patternType="solid">
        <fgColor rgb="FF1DE72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D9D9D9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rgb="FFFCF305"/>
        <bgColor rgb="FF000000"/>
      </patternFill>
    </fill>
    <fill>
      <patternFill patternType="solid">
        <fgColor rgb="FF00B050"/>
        <bgColor rgb="FF000000"/>
      </patternFill>
    </fill>
    <fill>
      <patternFill patternType="solid">
        <fgColor rgb="FFF9A805"/>
        <bgColor rgb="FF000000"/>
      </patternFill>
    </fill>
    <fill>
      <patternFill patternType="solid">
        <fgColor rgb="FF00FF00"/>
        <bgColor rgb="FF000000"/>
      </patternFill>
    </fill>
    <fill>
      <patternFill patternType="solid">
        <fgColor rgb="FFFFC0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9" fontId="3" fillId="0" borderId="0" applyFont="0" applyFill="0" applyBorder="0" applyAlignment="0" applyProtection="0"/>
    <xf numFmtId="0" fontId="5" fillId="0" borderId="0"/>
    <xf numFmtId="0" fontId="3" fillId="0" borderId="0"/>
    <xf numFmtId="0" fontId="2" fillId="0" borderId="0"/>
    <xf numFmtId="0" fontId="4" fillId="0" borderId="0"/>
    <xf numFmtId="0" fontId="1" fillId="0" borderId="0"/>
    <xf numFmtId="0" fontId="4" fillId="0" borderId="0"/>
  </cellStyleXfs>
  <cellXfs count="183">
    <xf numFmtId="0" fontId="0" fillId="0" borderId="0" xfId="0"/>
    <xf numFmtId="0" fontId="6" fillId="0" borderId="2" xfId="0" applyFont="1" applyBorder="1" applyAlignment="1">
      <alignment horizontal="left" vertical="center"/>
    </xf>
    <xf numFmtId="0" fontId="6" fillId="0" borderId="2" xfId="2" applyFont="1" applyBorder="1" applyAlignment="1">
      <alignment horizontal="left"/>
    </xf>
    <xf numFmtId="0" fontId="6" fillId="0" borderId="2" xfId="2" applyFont="1" applyBorder="1" applyAlignment="1">
      <alignment vertical="center" wrapText="1"/>
    </xf>
    <xf numFmtId="0" fontId="7" fillId="0" borderId="6" xfId="2" applyFont="1" applyBorder="1" applyAlignment="1">
      <alignment vertical="center" wrapText="1"/>
    </xf>
    <xf numFmtId="0" fontId="7" fillId="0" borderId="2" xfId="2" applyFont="1" applyBorder="1" applyAlignment="1">
      <alignment horizontal="left" vertical="center" wrapText="1"/>
    </xf>
    <xf numFmtId="0" fontId="7" fillId="0" borderId="2" xfId="2" applyFont="1" applyBorder="1" applyAlignment="1">
      <alignment vertical="center"/>
    </xf>
    <xf numFmtId="0" fontId="6" fillId="0" borderId="2" xfId="0" applyFont="1" applyBorder="1" applyAlignment="1">
      <alignment horizontal="center" vertical="center"/>
    </xf>
    <xf numFmtId="0" fontId="7" fillId="0" borderId="2" xfId="2" applyFont="1" applyBorder="1" applyAlignment="1">
      <alignment vertical="center" wrapText="1"/>
    </xf>
    <xf numFmtId="0" fontId="8" fillId="14" borderId="2" xfId="4" applyFont="1" applyFill="1" applyBorder="1" applyAlignment="1">
      <alignment horizontal="center" vertical="center" wrapText="1"/>
    </xf>
    <xf numFmtId="0" fontId="9" fillId="0" borderId="0" xfId="4" applyFont="1"/>
    <xf numFmtId="0" fontId="9" fillId="0" borderId="2" xfId="4" applyFont="1" applyBorder="1" applyAlignment="1">
      <alignment vertical="center" wrapText="1"/>
    </xf>
    <xf numFmtId="0" fontId="9" fillId="0" borderId="2" xfId="4" applyFont="1" applyBorder="1" applyAlignment="1">
      <alignment horizontal="left" vertical="center" wrapText="1"/>
    </xf>
    <xf numFmtId="0" fontId="9" fillId="0" borderId="0" xfId="4" applyFont="1" applyAlignment="1">
      <alignment vertical="center"/>
    </xf>
    <xf numFmtId="0" fontId="9" fillId="0" borderId="0" xfId="4" applyFont="1" applyAlignment="1">
      <alignment vertical="center" wrapText="1"/>
    </xf>
    <xf numFmtId="0" fontId="13" fillId="0" borderId="0" xfId="5" applyFont="1"/>
    <xf numFmtId="0" fontId="13" fillId="0" borderId="2" xfId="5" applyFont="1" applyBorder="1" applyAlignment="1">
      <alignment horizontal="center" vertical="center" wrapText="1"/>
    </xf>
    <xf numFmtId="0" fontId="15" fillId="16" borderId="2" xfId="5" applyFont="1" applyFill="1" applyBorder="1" applyAlignment="1">
      <alignment vertical="center" wrapText="1"/>
    </xf>
    <xf numFmtId="0" fontId="14" fillId="9" borderId="2" xfId="5" applyFont="1" applyFill="1" applyBorder="1" applyAlignment="1">
      <alignment horizontal="left" vertical="center" readingOrder="1"/>
    </xf>
    <xf numFmtId="0" fontId="14" fillId="12" borderId="2" xfId="5" applyFont="1" applyFill="1" applyBorder="1" applyAlignment="1">
      <alignment horizontal="left" vertical="center" readingOrder="1"/>
    </xf>
    <xf numFmtId="0" fontId="16" fillId="0" borderId="2" xfId="5" applyFont="1" applyBorder="1" applyAlignment="1">
      <alignment horizontal="left" vertical="center" wrapText="1"/>
    </xf>
    <xf numFmtId="0" fontId="15" fillId="9" borderId="2" xfId="5" applyFont="1" applyFill="1" applyBorder="1" applyAlignment="1">
      <alignment vertical="center" wrapText="1"/>
    </xf>
    <xf numFmtId="0" fontId="15" fillId="12" borderId="2" xfId="5" applyFont="1" applyFill="1" applyBorder="1" applyAlignment="1">
      <alignment vertical="center" wrapText="1"/>
    </xf>
    <xf numFmtId="0" fontId="14" fillId="17" borderId="2" xfId="5" applyFont="1" applyFill="1" applyBorder="1" applyAlignment="1">
      <alignment horizontal="justify" vertical="center" wrapText="1"/>
    </xf>
    <xf numFmtId="0" fontId="14" fillId="18" borderId="2" xfId="5" applyFont="1" applyFill="1" applyBorder="1" applyAlignment="1">
      <alignment horizontal="justify" vertical="center" wrapText="1"/>
    </xf>
    <xf numFmtId="0" fontId="14" fillId="18" borderId="2" xfId="5" applyFont="1" applyFill="1" applyBorder="1" applyAlignment="1">
      <alignment vertical="center" wrapText="1"/>
    </xf>
    <xf numFmtId="0" fontId="18" fillId="3" borderId="0" xfId="0" applyFont="1" applyFill="1"/>
    <xf numFmtId="0" fontId="20" fillId="0" borderId="0" xfId="0" applyFont="1"/>
    <xf numFmtId="0" fontId="21" fillId="3" borderId="0" xfId="0" applyFont="1" applyFill="1"/>
    <xf numFmtId="0" fontId="18" fillId="6" borderId="0" xfId="0" applyFont="1" applyFill="1"/>
    <xf numFmtId="0" fontId="22" fillId="3" borderId="0" xfId="0" applyFont="1" applyFill="1" applyAlignment="1">
      <alignment vertical="center"/>
    </xf>
    <xf numFmtId="0" fontId="22" fillId="3" borderId="0" xfId="0" applyFont="1" applyFill="1" applyAlignment="1">
      <alignment horizontal="center" vertical="center"/>
    </xf>
    <xf numFmtId="0" fontId="23" fillId="4" borderId="2" xfId="0" applyFont="1" applyFill="1" applyBorder="1" applyAlignment="1">
      <alignment horizontal="center" vertical="center" wrapText="1"/>
    </xf>
    <xf numFmtId="0" fontId="23" fillId="9" borderId="2" xfId="0" applyFont="1" applyFill="1" applyBorder="1" applyAlignment="1">
      <alignment horizontal="center" vertical="center" wrapText="1"/>
    </xf>
    <xf numFmtId="0" fontId="23" fillId="10" borderId="2" xfId="0" applyFont="1" applyFill="1" applyBorder="1" applyAlignment="1">
      <alignment horizontal="center" vertical="center" wrapText="1"/>
    </xf>
    <xf numFmtId="0" fontId="23" fillId="5" borderId="2" xfId="0" applyFont="1" applyFill="1" applyBorder="1" applyAlignment="1">
      <alignment horizontal="center" vertical="center" wrapText="1"/>
    </xf>
    <xf numFmtId="0" fontId="22" fillId="3" borderId="4" xfId="0" applyFont="1" applyFill="1" applyBorder="1" applyAlignment="1">
      <alignment horizontal="center" vertical="center"/>
    </xf>
    <xf numFmtId="0" fontId="18" fillId="7" borderId="0" xfId="0" applyFont="1" applyFill="1"/>
    <xf numFmtId="0" fontId="22" fillId="3" borderId="0" xfId="0" applyFont="1" applyFill="1" applyAlignment="1">
      <alignment horizontal="center"/>
    </xf>
    <xf numFmtId="0" fontId="18" fillId="0" borderId="0" xfId="0" applyFont="1" applyAlignment="1">
      <alignment horizontal="center"/>
    </xf>
    <xf numFmtId="0" fontId="22" fillId="3" borderId="0" xfId="0" applyFont="1" applyFill="1" applyAlignment="1">
      <alignment horizontal="center" vertical="center" wrapText="1"/>
    </xf>
    <xf numFmtId="0" fontId="23" fillId="8" borderId="0" xfId="0" applyFont="1" applyFill="1" applyAlignment="1">
      <alignment horizontal="center"/>
    </xf>
    <xf numFmtId="0" fontId="22" fillId="3" borderId="0" xfId="0" applyFont="1" applyFill="1" applyAlignment="1">
      <alignment vertical="center" wrapText="1"/>
    </xf>
    <xf numFmtId="9" fontId="22" fillId="3" borderId="0" xfId="0" applyNumberFormat="1" applyFont="1" applyFill="1" applyAlignment="1">
      <alignment horizontal="center" vertical="center" wrapText="1"/>
    </xf>
    <xf numFmtId="0" fontId="23" fillId="11" borderId="2" xfId="0" applyFont="1" applyFill="1" applyBorder="1" applyAlignment="1">
      <alignment horizontal="center" vertical="center" wrapText="1"/>
    </xf>
    <xf numFmtId="0" fontId="22" fillId="3" borderId="4" xfId="0" applyFont="1" applyFill="1" applyBorder="1" applyAlignment="1">
      <alignment horizontal="center" vertical="center" wrapText="1"/>
    </xf>
    <xf numFmtId="0" fontId="14" fillId="13" borderId="2" xfId="5" applyFont="1" applyFill="1" applyBorder="1" applyAlignment="1">
      <alignment horizontal="left" vertical="center" readingOrder="1"/>
    </xf>
    <xf numFmtId="0" fontId="14" fillId="10" borderId="2" xfId="5" applyFont="1" applyFill="1" applyBorder="1" applyAlignment="1">
      <alignment horizontal="left" vertical="center" readingOrder="1"/>
    </xf>
    <xf numFmtId="0" fontId="15" fillId="13" borderId="2" xfId="5" applyFont="1" applyFill="1" applyBorder="1" applyAlignment="1">
      <alignment vertical="center" wrapText="1"/>
    </xf>
    <xf numFmtId="0" fontId="15" fillId="10" borderId="2" xfId="5" applyFont="1" applyFill="1" applyBorder="1" applyAlignment="1">
      <alignment vertical="center" wrapText="1"/>
    </xf>
    <xf numFmtId="0" fontId="14" fillId="20" borderId="2" xfId="5" applyFont="1" applyFill="1" applyBorder="1" applyAlignment="1">
      <alignment vertical="center" wrapText="1"/>
    </xf>
    <xf numFmtId="0" fontId="14" fillId="21" borderId="2" xfId="5" applyFont="1" applyFill="1" applyBorder="1" applyAlignment="1">
      <alignment vertical="center" wrapText="1"/>
    </xf>
    <xf numFmtId="0" fontId="17" fillId="18" borderId="2" xfId="5" applyFont="1" applyFill="1" applyBorder="1" applyAlignment="1">
      <alignment vertical="center" wrapText="1"/>
    </xf>
    <xf numFmtId="0" fontId="15" fillId="20" borderId="2" xfId="5" applyFont="1" applyFill="1" applyBorder="1" applyAlignment="1">
      <alignment vertical="center" wrapText="1"/>
    </xf>
    <xf numFmtId="0" fontId="17" fillId="21" borderId="2" xfId="5" applyFont="1" applyFill="1" applyBorder="1" applyAlignment="1">
      <alignment vertical="center" wrapText="1"/>
    </xf>
    <xf numFmtId="0" fontId="14" fillId="22" borderId="2" xfId="5" applyFont="1" applyFill="1" applyBorder="1" applyAlignment="1">
      <alignment horizontal="justify" vertical="center" wrapText="1"/>
    </xf>
    <xf numFmtId="0" fontId="17" fillId="0" borderId="2" xfId="5" applyFont="1" applyBorder="1" applyAlignment="1">
      <alignment horizontal="left" vertical="center" wrapText="1"/>
    </xf>
    <xf numFmtId="0" fontId="14" fillId="22" borderId="2" xfId="5" applyFont="1" applyFill="1" applyBorder="1" applyAlignment="1">
      <alignment vertical="center" wrapText="1"/>
    </xf>
    <xf numFmtId="0" fontId="17" fillId="22" borderId="2" xfId="5" applyFont="1" applyFill="1" applyBorder="1" applyAlignment="1">
      <alignment vertical="center" wrapText="1"/>
    </xf>
    <xf numFmtId="0" fontId="14" fillId="23" borderId="2" xfId="5" applyFont="1" applyFill="1" applyBorder="1" applyAlignment="1">
      <alignment vertical="center" wrapText="1"/>
    </xf>
    <xf numFmtId="0" fontId="17" fillId="23" borderId="2" xfId="5" applyFont="1" applyFill="1" applyBorder="1" applyAlignment="1">
      <alignment vertical="center" wrapText="1"/>
    </xf>
    <xf numFmtId="0" fontId="23" fillId="18" borderId="2" xfId="0" applyFont="1" applyFill="1" applyBorder="1" applyAlignment="1">
      <alignment horizontal="center" vertical="center" wrapText="1"/>
    </xf>
    <xf numFmtId="0" fontId="23" fillId="23" borderId="3" xfId="0" applyFont="1" applyFill="1" applyBorder="1" applyAlignment="1">
      <alignment horizontal="center" vertical="center" wrapText="1"/>
    </xf>
    <xf numFmtId="0" fontId="23" fillId="17" borderId="3" xfId="0" applyFont="1" applyFill="1" applyBorder="1" applyAlignment="1">
      <alignment horizontal="center" vertical="center" wrapText="1"/>
    </xf>
    <xf numFmtId="0" fontId="23" fillId="24" borderId="3" xfId="0" applyFont="1" applyFill="1" applyBorder="1" applyAlignment="1">
      <alignment horizontal="center" vertical="center" wrapText="1"/>
    </xf>
    <xf numFmtId="0" fontId="23" fillId="3" borderId="0" xfId="0" applyFont="1" applyFill="1" applyAlignment="1">
      <alignment horizontal="center" vertical="center"/>
    </xf>
    <xf numFmtId="0" fontId="23" fillId="3" borderId="2" xfId="0" applyFont="1" applyFill="1" applyBorder="1" applyAlignment="1">
      <alignment horizontal="left" vertical="center"/>
    </xf>
    <xf numFmtId="0" fontId="22" fillId="3" borderId="2" xfId="0" applyFont="1" applyFill="1" applyBorder="1" applyAlignment="1">
      <alignment horizontal="center" vertical="center"/>
    </xf>
    <xf numFmtId="0" fontId="27" fillId="3" borderId="0" xfId="0" applyFont="1" applyFill="1" applyAlignment="1">
      <alignment horizontal="center" vertical="center" wrapText="1"/>
    </xf>
    <xf numFmtId="0" fontId="11" fillId="0" borderId="2" xfId="4" applyFont="1" applyBorder="1" applyAlignment="1">
      <alignment vertical="center" wrapText="1"/>
    </xf>
    <xf numFmtId="0" fontId="11" fillId="0" borderId="0" xfId="4" applyFont="1" applyAlignment="1">
      <alignment vertical="center"/>
    </xf>
    <xf numFmtId="0" fontId="11" fillId="0" borderId="2" xfId="6" applyFont="1" applyBorder="1" applyAlignment="1">
      <alignment vertical="center" wrapText="1"/>
    </xf>
    <xf numFmtId="0" fontId="9" fillId="0" borderId="2" xfId="6" applyFont="1" applyBorder="1" applyAlignment="1">
      <alignment vertical="center" wrapText="1"/>
    </xf>
    <xf numFmtId="0" fontId="18" fillId="8" borderId="2" xfId="5" applyFont="1" applyFill="1" applyBorder="1" applyAlignment="1" applyProtection="1">
      <alignment horizontal="center" vertical="center" textRotation="255" wrapText="1"/>
      <protection locked="0"/>
    </xf>
    <xf numFmtId="0" fontId="18" fillId="8" borderId="2" xfId="5" applyFont="1" applyFill="1" applyBorder="1" applyAlignment="1" applyProtection="1">
      <alignment horizontal="center" vertical="center" wrapText="1"/>
      <protection locked="0"/>
    </xf>
    <xf numFmtId="0" fontId="18" fillId="8" borderId="0" xfId="3" applyFont="1" applyFill="1"/>
    <xf numFmtId="0" fontId="22" fillId="8" borderId="7" xfId="5" applyFont="1" applyFill="1" applyBorder="1" applyAlignment="1">
      <alignment horizontal="center" vertical="center" wrapText="1"/>
    </xf>
    <xf numFmtId="0" fontId="22" fillId="8" borderId="2" xfId="5" applyFont="1" applyFill="1" applyBorder="1" applyAlignment="1">
      <alignment horizontal="center" vertical="center" textRotation="90" wrapText="1"/>
    </xf>
    <xf numFmtId="0" fontId="22" fillId="8" borderId="8" xfId="5" applyFont="1" applyFill="1" applyBorder="1" applyAlignment="1">
      <alignment horizontal="center" vertical="center" textRotation="90" wrapText="1"/>
    </xf>
    <xf numFmtId="0" fontId="22" fillId="8" borderId="2" xfId="5" applyFont="1" applyFill="1" applyBorder="1" applyAlignment="1">
      <alignment vertical="center" wrapText="1"/>
    </xf>
    <xf numFmtId="0" fontId="18" fillId="8" borderId="0" xfId="3" applyFont="1" applyFill="1" applyAlignment="1">
      <alignment horizontal="center"/>
    </xf>
    <xf numFmtId="0" fontId="18" fillId="8" borderId="2" xfId="3" applyFont="1" applyFill="1" applyBorder="1" applyAlignment="1">
      <alignment horizontal="left" vertical="center" wrapText="1"/>
    </xf>
    <xf numFmtId="0" fontId="18" fillId="8" borderId="2" xfId="4" applyFont="1" applyFill="1" applyBorder="1" applyAlignment="1">
      <alignment vertical="center" wrapText="1"/>
    </xf>
    <xf numFmtId="0" fontId="18" fillId="8" borderId="2" xfId="3" applyFont="1" applyFill="1" applyBorder="1" applyAlignment="1">
      <alignment horizontal="left" vertical="center"/>
    </xf>
    <xf numFmtId="0" fontId="18" fillId="8" borderId="0" xfId="3" applyFont="1" applyFill="1" applyAlignment="1">
      <alignment horizontal="left" vertical="center"/>
    </xf>
    <xf numFmtId="0" fontId="18" fillId="8" borderId="0" xfId="3" applyFont="1" applyFill="1" applyAlignment="1">
      <alignment horizontal="center" vertical="center"/>
    </xf>
    <xf numFmtId="0" fontId="18" fillId="8" borderId="0" xfId="3" applyFont="1" applyFill="1" applyAlignment="1">
      <alignment horizontal="left" vertical="center" wrapText="1"/>
    </xf>
    <xf numFmtId="0" fontId="0" fillId="0" borderId="2" xfId="0" applyBorder="1"/>
    <xf numFmtId="0" fontId="26" fillId="0" borderId="2" xfId="0" applyFont="1" applyBorder="1" applyAlignment="1">
      <alignment vertical="center" wrapText="1"/>
    </xf>
    <xf numFmtId="0" fontId="26" fillId="0" borderId="0" xfId="0" applyFont="1" applyAlignment="1">
      <alignment horizontal="center" vertical="center"/>
    </xf>
    <xf numFmtId="0" fontId="26" fillId="0" borderId="0" xfId="0" applyFont="1" applyAlignment="1">
      <alignment vertical="center" wrapText="1"/>
    </xf>
    <xf numFmtId="0" fontId="0" fillId="0" borderId="0" xfId="0" applyAlignment="1">
      <alignment wrapText="1"/>
    </xf>
    <xf numFmtId="0" fontId="27" fillId="2" borderId="2" xfId="2" applyFont="1" applyFill="1" applyBorder="1" applyAlignment="1">
      <alignment horizontal="center" vertical="center" wrapText="1"/>
    </xf>
    <xf numFmtId="0" fontId="27" fillId="2" borderId="2" xfId="2" applyFont="1" applyFill="1" applyBorder="1" applyAlignment="1">
      <alignment horizontal="center" vertical="center"/>
    </xf>
    <xf numFmtId="49" fontId="29" fillId="0" borderId="2" xfId="2" applyNumberFormat="1" applyFont="1" applyBorder="1" applyAlignment="1">
      <alignment horizontal="center" vertical="center"/>
    </xf>
    <xf numFmtId="0" fontId="29" fillId="0" borderId="2" xfId="2" applyFont="1" applyBorder="1" applyAlignment="1">
      <alignment horizontal="justify" vertical="top" wrapText="1"/>
    </xf>
    <xf numFmtId="14" fontId="29" fillId="0" borderId="2" xfId="0" applyNumberFormat="1" applyFont="1" applyBorder="1" applyAlignment="1">
      <alignment horizontal="center" vertical="center" wrapText="1"/>
    </xf>
    <xf numFmtId="0" fontId="18" fillId="8" borderId="0" xfId="3" applyFont="1" applyFill="1" applyAlignment="1">
      <alignment vertical="center" wrapText="1"/>
    </xf>
    <xf numFmtId="0" fontId="18" fillId="0" borderId="2" xfId="5" applyFont="1" applyFill="1" applyBorder="1" applyAlignment="1" applyProtection="1">
      <alignment horizontal="center" vertical="center" textRotation="255" wrapText="1"/>
      <protection locked="0"/>
    </xf>
    <xf numFmtId="0" fontId="18" fillId="0" borderId="2" xfId="3" applyFont="1" applyFill="1" applyBorder="1" applyAlignment="1">
      <alignment horizontal="left" vertical="center"/>
    </xf>
    <xf numFmtId="0" fontId="18" fillId="0" borderId="2" xfId="5" applyFont="1" applyFill="1" applyBorder="1" applyAlignment="1" applyProtection="1">
      <alignment horizontal="center" vertical="center" wrapText="1"/>
      <protection locked="0"/>
    </xf>
    <xf numFmtId="0" fontId="18" fillId="0" borderId="0" xfId="3" applyFont="1" applyFill="1"/>
    <xf numFmtId="0" fontId="22" fillId="0" borderId="8" xfId="3" applyFont="1" applyFill="1" applyBorder="1" applyAlignment="1">
      <alignment horizontal="left" vertical="center" wrapText="1"/>
    </xf>
    <xf numFmtId="0" fontId="22" fillId="0" borderId="2" xfId="3" applyFont="1" applyFill="1" applyBorder="1" applyAlignment="1">
      <alignment horizontal="left" vertical="center" wrapText="1"/>
    </xf>
    <xf numFmtId="0" fontId="18" fillId="0" borderId="0" xfId="3" applyFont="1" applyFill="1" applyAlignment="1">
      <alignment horizontal="left"/>
    </xf>
    <xf numFmtId="0" fontId="18" fillId="8" borderId="2" xfId="3" applyFont="1" applyFill="1" applyBorder="1" applyAlignment="1">
      <alignment horizontal="center" vertical="center" wrapText="1"/>
    </xf>
    <xf numFmtId="0" fontId="9" fillId="9" borderId="2" xfId="4" applyFont="1" applyFill="1" applyBorder="1" applyAlignment="1">
      <alignment vertical="center" wrapText="1"/>
    </xf>
    <xf numFmtId="0" fontId="9" fillId="25" borderId="2" xfId="4" applyFont="1" applyFill="1" applyBorder="1" applyAlignment="1">
      <alignment vertical="center" wrapText="1"/>
    </xf>
    <xf numFmtId="0" fontId="18" fillId="8" borderId="1" xfId="3" applyFont="1" applyFill="1" applyBorder="1" applyAlignment="1">
      <alignment vertical="top" wrapText="1"/>
    </xf>
    <xf numFmtId="0" fontId="18" fillId="8" borderId="5" xfId="3" applyFont="1" applyFill="1" applyBorder="1" applyAlignment="1">
      <alignment vertical="top" wrapText="1"/>
    </xf>
    <xf numFmtId="0" fontId="18" fillId="8" borderId="3" xfId="3" applyFont="1" applyFill="1" applyBorder="1" applyAlignment="1">
      <alignment vertical="top" wrapText="1"/>
    </xf>
    <xf numFmtId="0" fontId="18" fillId="8" borderId="1" xfId="3" applyFont="1" applyFill="1" applyBorder="1" applyAlignment="1">
      <alignment vertical="center" wrapText="1"/>
    </xf>
    <xf numFmtId="0" fontId="18" fillId="8" borderId="5" xfId="3" applyFont="1" applyFill="1" applyBorder="1" applyAlignment="1">
      <alignment vertical="center" wrapText="1"/>
    </xf>
    <xf numFmtId="0" fontId="18" fillId="8" borderId="3" xfId="3" applyFont="1" applyFill="1" applyBorder="1" applyAlignment="1">
      <alignment vertical="center" wrapText="1"/>
    </xf>
    <xf numFmtId="0" fontId="18" fillId="8" borderId="2" xfId="3" applyFont="1" applyFill="1" applyBorder="1" applyAlignment="1">
      <alignment vertical="top"/>
    </xf>
    <xf numFmtId="0" fontId="18" fillId="8" borderId="2" xfId="3" applyFont="1" applyFill="1" applyBorder="1" applyAlignment="1">
      <alignment vertical="center" wrapText="1"/>
    </xf>
    <xf numFmtId="0" fontId="22" fillId="8" borderId="5" xfId="5" applyFont="1" applyFill="1" applyBorder="1" applyAlignment="1">
      <alignment horizontal="center" vertical="center" textRotation="90" wrapText="1"/>
    </xf>
    <xf numFmtId="0" fontId="22" fillId="8" borderId="3" xfId="5" applyFont="1" applyFill="1" applyBorder="1" applyAlignment="1">
      <alignment horizontal="center" vertical="center" textRotation="90" wrapText="1"/>
    </xf>
    <xf numFmtId="0" fontId="9" fillId="0" borderId="2" xfId="4" applyFont="1" applyFill="1" applyBorder="1" applyAlignment="1">
      <alignment vertical="center" wrapText="1"/>
    </xf>
    <xf numFmtId="0" fontId="18" fillId="0" borderId="2" xfId="6" applyFont="1" applyBorder="1" applyAlignment="1">
      <alignment vertical="center" wrapText="1"/>
    </xf>
    <xf numFmtId="0" fontId="18" fillId="0" borderId="2" xfId="6" applyFont="1" applyFill="1" applyBorder="1" applyAlignment="1">
      <alignment vertical="center" wrapText="1"/>
    </xf>
    <xf numFmtId="0" fontId="18" fillId="0" borderId="2" xfId="4" applyFont="1" applyBorder="1" applyAlignment="1">
      <alignment vertical="center" wrapText="1"/>
    </xf>
    <xf numFmtId="0" fontId="22" fillId="8" borderId="2" xfId="0" applyFont="1" applyFill="1" applyBorder="1" applyAlignment="1">
      <alignment vertical="center" wrapText="1"/>
    </xf>
    <xf numFmtId="0" fontId="22" fillId="8" borderId="2" xfId="3" applyFont="1" applyFill="1" applyBorder="1" applyAlignment="1">
      <alignment horizontal="center" vertical="center" textRotation="90" wrapText="1"/>
    </xf>
    <xf numFmtId="0" fontId="22" fillId="8" borderId="2" xfId="5" applyFont="1" applyFill="1" applyBorder="1" applyAlignment="1" applyProtection="1">
      <alignment horizontal="center" vertical="center" textRotation="255" wrapText="1"/>
      <protection locked="0"/>
    </xf>
    <xf numFmtId="0" fontId="18" fillId="8" borderId="2" xfId="4" applyFont="1" applyFill="1" applyBorder="1" applyAlignment="1">
      <alignment horizontal="center" vertical="center" wrapText="1"/>
    </xf>
    <xf numFmtId="0" fontId="18" fillId="8" borderId="2" xfId="4" applyFont="1" applyFill="1" applyBorder="1" applyAlignment="1">
      <alignment horizontal="left" vertical="center" wrapText="1"/>
    </xf>
    <xf numFmtId="9" fontId="18" fillId="8" borderId="2" xfId="1" applyFont="1" applyFill="1" applyBorder="1" applyAlignment="1" applyProtection="1">
      <alignment horizontal="center" vertical="center" wrapText="1"/>
      <protection locked="0"/>
    </xf>
    <xf numFmtId="0" fontId="18" fillId="8" borderId="2" xfId="6" applyFont="1" applyFill="1" applyBorder="1" applyAlignment="1">
      <alignment vertical="center" wrapText="1"/>
    </xf>
    <xf numFmtId="0" fontId="22" fillId="0" borderId="2" xfId="5" applyFont="1" applyFill="1" applyBorder="1" applyAlignment="1" applyProtection="1">
      <alignment horizontal="center" vertical="center" textRotation="255" wrapText="1"/>
      <protection locked="0"/>
    </xf>
    <xf numFmtId="9" fontId="18" fillId="0" borderId="2" xfId="1" applyFont="1" applyFill="1" applyBorder="1" applyAlignment="1" applyProtection="1">
      <alignment horizontal="center" vertical="center" wrapText="1"/>
      <protection locked="0"/>
    </xf>
    <xf numFmtId="0" fontId="26" fillId="0" borderId="8" xfId="0" applyFont="1" applyBorder="1" applyAlignment="1">
      <alignment horizontal="center" vertical="center"/>
    </xf>
    <xf numFmtId="0" fontId="26" fillId="0" borderId="10" xfId="0" applyFont="1" applyBorder="1" applyAlignment="1">
      <alignment horizontal="center" vertical="center"/>
    </xf>
    <xf numFmtId="0" fontId="27" fillId="8" borderId="2" xfId="2" applyFont="1" applyFill="1" applyBorder="1" applyAlignment="1">
      <alignment horizontal="center" vertical="center"/>
    </xf>
    <xf numFmtId="0" fontId="22" fillId="8" borderId="8" xfId="3" applyFont="1" applyFill="1" applyBorder="1" applyAlignment="1">
      <alignment horizontal="center" vertical="center" wrapText="1"/>
    </xf>
    <xf numFmtId="0" fontId="22" fillId="8" borderId="9" xfId="3" applyFont="1" applyFill="1" applyBorder="1" applyAlignment="1">
      <alignment horizontal="center" vertical="center" wrapText="1"/>
    </xf>
    <xf numFmtId="0" fontId="22" fillId="8" borderId="10" xfId="3" applyFont="1" applyFill="1" applyBorder="1" applyAlignment="1">
      <alignment horizontal="center" vertical="center" wrapText="1"/>
    </xf>
    <xf numFmtId="0" fontId="22" fillId="8" borderId="1" xfId="3" applyFont="1" applyFill="1" applyBorder="1" applyAlignment="1">
      <alignment horizontal="center" vertical="center" wrapText="1"/>
    </xf>
    <xf numFmtId="0" fontId="22" fillId="8" borderId="3" xfId="3" applyFont="1" applyFill="1" applyBorder="1" applyAlignment="1">
      <alignment horizontal="center" vertical="center" wrapText="1"/>
    </xf>
    <xf numFmtId="0" fontId="22" fillId="8" borderId="1" xfId="6" applyFont="1" applyFill="1" applyBorder="1" applyAlignment="1">
      <alignment horizontal="center" vertical="center" wrapText="1"/>
    </xf>
    <xf numFmtId="0" fontId="22" fillId="8" borderId="3" xfId="6" applyFont="1" applyFill="1" applyBorder="1" applyAlignment="1">
      <alignment horizontal="center" vertical="center" wrapText="1"/>
    </xf>
    <xf numFmtId="0" fontId="22" fillId="8" borderId="5" xfId="5" applyFont="1" applyFill="1" applyBorder="1" applyAlignment="1">
      <alignment horizontal="center" vertical="center" textRotation="90" wrapText="1"/>
    </xf>
    <xf numFmtId="0" fontId="22" fillId="8" borderId="3" xfId="5" applyFont="1" applyFill="1" applyBorder="1" applyAlignment="1">
      <alignment horizontal="center" vertical="center" textRotation="90" wrapText="1"/>
    </xf>
    <xf numFmtId="0" fontId="22" fillId="8" borderId="5" xfId="5" applyFont="1" applyFill="1" applyBorder="1" applyAlignment="1">
      <alignment horizontal="center" vertical="center" wrapText="1"/>
    </xf>
    <xf numFmtId="0" fontId="22" fillId="8" borderId="3" xfId="5" applyFont="1" applyFill="1" applyBorder="1" applyAlignment="1">
      <alignment horizontal="center" vertical="center" wrapText="1"/>
    </xf>
    <xf numFmtId="0" fontId="22" fillId="8" borderId="2" xfId="3" applyFont="1" applyFill="1" applyBorder="1" applyAlignment="1">
      <alignment horizontal="center" vertical="center"/>
    </xf>
    <xf numFmtId="0" fontId="22" fillId="8" borderId="2" xfId="3" applyFont="1" applyFill="1" applyBorder="1" applyAlignment="1">
      <alignment horizontal="center" vertical="center" wrapText="1"/>
    </xf>
    <xf numFmtId="0" fontId="22" fillId="8" borderId="2" xfId="5" applyFont="1" applyFill="1" applyBorder="1" applyAlignment="1">
      <alignment horizontal="center" vertical="center" wrapText="1"/>
    </xf>
    <xf numFmtId="0" fontId="22" fillId="8" borderId="8" xfId="5" applyFont="1" applyFill="1" applyBorder="1" applyAlignment="1">
      <alignment horizontal="center" vertical="center" wrapText="1"/>
    </xf>
    <xf numFmtId="0" fontId="22" fillId="8" borderId="9" xfId="5" applyFont="1" applyFill="1" applyBorder="1" applyAlignment="1">
      <alignment horizontal="center" vertical="center" wrapText="1"/>
    </xf>
    <xf numFmtId="0" fontId="22" fillId="8" borderId="10" xfId="5" applyFont="1" applyFill="1" applyBorder="1" applyAlignment="1">
      <alignment horizontal="center" vertical="center" wrapText="1"/>
    </xf>
    <xf numFmtId="0" fontId="22" fillId="0" borderId="2" xfId="3" applyFont="1" applyFill="1" applyBorder="1" applyAlignment="1">
      <alignment horizontal="center" vertical="center" wrapText="1"/>
    </xf>
    <xf numFmtId="0" fontId="14" fillId="15" borderId="8" xfId="5" applyFont="1" applyFill="1" applyBorder="1" applyAlignment="1">
      <alignment horizontal="center" vertical="center" wrapText="1"/>
    </xf>
    <xf numFmtId="0" fontId="14" fillId="15" borderId="10" xfId="5" applyFont="1" applyFill="1" applyBorder="1" applyAlignment="1">
      <alignment horizontal="center" vertical="center" wrapText="1"/>
    </xf>
    <xf numFmtId="0" fontId="12" fillId="15" borderId="2" xfId="5" applyFont="1" applyFill="1" applyBorder="1" applyAlignment="1">
      <alignment horizontal="center" vertical="center" wrapText="1"/>
    </xf>
    <xf numFmtId="0" fontId="12" fillId="19" borderId="8" xfId="5" applyFont="1" applyFill="1" applyBorder="1" applyAlignment="1">
      <alignment horizontal="center" vertical="center" wrapText="1"/>
    </xf>
    <xf numFmtId="0" fontId="12" fillId="19" borderId="10" xfId="5" applyFont="1" applyFill="1" applyBorder="1" applyAlignment="1">
      <alignment horizontal="center" vertical="center" wrapText="1"/>
    </xf>
    <xf numFmtId="0" fontId="22" fillId="3" borderId="0" xfId="0" applyFont="1" applyFill="1" applyAlignment="1">
      <alignment horizontal="center"/>
    </xf>
    <xf numFmtId="0" fontId="26" fillId="14" borderId="0" xfId="0" applyFont="1" applyFill="1" applyAlignment="1">
      <alignment horizontal="center" vertical="center"/>
    </xf>
    <xf numFmtId="0" fontId="19" fillId="3" borderId="0" xfId="0" applyFont="1" applyFill="1" applyAlignment="1">
      <alignment horizontal="center"/>
    </xf>
    <xf numFmtId="0" fontId="22" fillId="3" borderId="0" xfId="0" applyFont="1" applyFill="1" applyAlignment="1">
      <alignment horizontal="center" vertical="center" wrapText="1"/>
    </xf>
    <xf numFmtId="0" fontId="22" fillId="14" borderId="0" xfId="0" applyFont="1" applyFill="1" applyAlignment="1">
      <alignment horizontal="center" vertical="center" wrapText="1"/>
    </xf>
    <xf numFmtId="0" fontId="22" fillId="3" borderId="0" xfId="0" applyFont="1" applyFill="1" applyAlignment="1">
      <alignment horizontal="center" textRotation="90" wrapText="1"/>
    </xf>
    <xf numFmtId="0" fontId="22" fillId="14" borderId="0" xfId="0" applyFont="1" applyFill="1" applyAlignment="1">
      <alignment horizontal="center" vertical="center" textRotation="90"/>
    </xf>
    <xf numFmtId="0" fontId="24" fillId="14" borderId="0" xfId="0" applyFont="1" applyFill="1" applyAlignment="1">
      <alignment horizontal="center" vertical="center" textRotation="90" wrapText="1"/>
    </xf>
    <xf numFmtId="0" fontId="22" fillId="8" borderId="11" xfId="3" applyFont="1" applyFill="1" applyBorder="1" applyAlignment="1">
      <alignment horizontal="center" vertical="top" wrapText="1"/>
    </xf>
    <xf numFmtId="0" fontId="22" fillId="8" borderId="7" xfId="3" applyFont="1" applyFill="1" applyBorder="1" applyAlignment="1">
      <alignment horizontal="center" vertical="top" wrapText="1"/>
    </xf>
    <xf numFmtId="0" fontId="22" fillId="8" borderId="12" xfId="3" applyFont="1" applyFill="1" applyBorder="1" applyAlignment="1">
      <alignment horizontal="center" vertical="top" wrapText="1"/>
    </xf>
    <xf numFmtId="0" fontId="22" fillId="8" borderId="5" xfId="3" applyFont="1" applyFill="1" applyBorder="1" applyAlignment="1">
      <alignment horizontal="center" vertical="center" wrapText="1"/>
    </xf>
    <xf numFmtId="0" fontId="22" fillId="8" borderId="1" xfId="3" applyFont="1" applyFill="1" applyBorder="1" applyAlignment="1">
      <alignment horizontal="center" vertical="top" wrapText="1"/>
    </xf>
    <xf numFmtId="0" fontId="22" fillId="8" borderId="5" xfId="3" applyFont="1" applyFill="1" applyBorder="1" applyAlignment="1">
      <alignment horizontal="center" vertical="top" wrapText="1"/>
    </xf>
    <xf numFmtId="0" fontId="22" fillId="8" borderId="3" xfId="3" applyFont="1" applyFill="1" applyBorder="1" applyAlignment="1">
      <alignment horizontal="center" vertical="top" wrapText="1"/>
    </xf>
    <xf numFmtId="0" fontId="18" fillId="8" borderId="1" xfId="3" applyFont="1" applyFill="1" applyBorder="1" applyAlignment="1">
      <alignment horizontal="center" vertical="center"/>
    </xf>
    <xf numFmtId="0" fontId="18" fillId="8" borderId="5" xfId="3" applyFont="1" applyFill="1" applyBorder="1" applyAlignment="1">
      <alignment horizontal="center" vertical="center"/>
    </xf>
    <xf numFmtId="0" fontId="18" fillId="8" borderId="3" xfId="3" applyFont="1" applyFill="1" applyBorder="1" applyAlignment="1">
      <alignment horizontal="center" vertical="center"/>
    </xf>
    <xf numFmtId="0" fontId="18" fillId="8" borderId="1" xfId="3" applyFont="1" applyFill="1" applyBorder="1" applyAlignment="1">
      <alignment horizontal="center" vertical="center" wrapText="1"/>
    </xf>
    <xf numFmtId="0" fontId="18" fillId="8" borderId="5" xfId="3" applyFont="1" applyFill="1" applyBorder="1" applyAlignment="1">
      <alignment horizontal="center" vertical="center" wrapText="1"/>
    </xf>
    <xf numFmtId="0" fontId="18" fillId="8" borderId="3" xfId="3" applyFont="1" applyFill="1" applyBorder="1" applyAlignment="1">
      <alignment horizontal="center" vertical="center" wrapText="1"/>
    </xf>
    <xf numFmtId="0" fontId="30" fillId="0" borderId="2" xfId="0" applyFont="1" applyBorder="1" applyAlignment="1">
      <alignment horizontal="center" vertical="center" wrapText="1"/>
    </xf>
    <xf numFmtId="0" fontId="18" fillId="8" borderId="8" xfId="3" applyFont="1" applyFill="1" applyBorder="1" applyAlignment="1">
      <alignment horizontal="left" vertical="center" wrapText="1"/>
    </xf>
    <xf numFmtId="0" fontId="18" fillId="8" borderId="9" xfId="3" applyFont="1" applyFill="1" applyBorder="1" applyAlignment="1">
      <alignment horizontal="left" vertical="center" wrapText="1"/>
    </xf>
    <xf numFmtId="0" fontId="18" fillId="8" borderId="10" xfId="3" applyFont="1" applyFill="1" applyBorder="1" applyAlignment="1">
      <alignment horizontal="left" vertical="center" wrapText="1"/>
    </xf>
    <xf numFmtId="14" fontId="18" fillId="8" borderId="8" xfId="3" applyNumberFormat="1" applyFont="1" applyFill="1" applyBorder="1" applyAlignment="1">
      <alignment horizontal="left" vertical="center" wrapText="1"/>
    </xf>
  </cellXfs>
  <cellStyles count="8">
    <cellStyle name="Normal" xfId="0" builtinId="0"/>
    <cellStyle name="Normal 10" xfId="5"/>
    <cellStyle name="Normal 2" xfId="2"/>
    <cellStyle name="Normal 2 2" xfId="7"/>
    <cellStyle name="Normal 3" xfId="3"/>
    <cellStyle name="Normal 6" xfId="4"/>
    <cellStyle name="Normal 6 2" xfId="6"/>
    <cellStyle name="Porcentaje" xfId="1" builtinId="5"/>
  </cellStyles>
  <dxfs count="420"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FF0000"/>
      <color rgb="FFFF3300"/>
      <color rgb="FF00FF00"/>
      <color rgb="FFF9A805"/>
      <color rgb="FF85CA3A"/>
      <color rgb="FFFF6600"/>
      <color rgb="FFEAA316"/>
      <color rgb="FF1DE72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28575</xdr:rowOff>
    </xdr:from>
    <xdr:to>
      <xdr:col>0</xdr:col>
      <xdr:colOff>1247774</xdr:colOff>
      <xdr:row>0</xdr:row>
      <xdr:rowOff>668943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69E1628B-2E94-47EE-B78B-14A9F3E2F5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28575"/>
          <a:ext cx="1219199" cy="64036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345127</xdr:colOff>
      <xdr:row>0</xdr:row>
      <xdr:rowOff>98962</xdr:rowOff>
    </xdr:from>
    <xdr:to>
      <xdr:col>0</xdr:col>
      <xdr:colOff>1651413</xdr:colOff>
      <xdr:row>1</xdr:row>
      <xdr:rowOff>44</xdr:rowOff>
    </xdr:to>
    <xdr:pic>
      <xdr:nvPicPr>
        <xdr:cNvPr id="3" name="Imagen 2">
          <a:extLst>
            <a:ext uri="{FF2B5EF4-FFF2-40B4-BE49-F238E27FC236}">
              <a16:creationId xmlns="" xmlns:a16="http://schemas.microsoft.com/office/drawing/2014/main" id="{8C5C95BB-BDC4-3206-2778-4CBB78C866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5127" y="98962"/>
          <a:ext cx="1306286" cy="65747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32</xdr:row>
      <xdr:rowOff>0</xdr:rowOff>
    </xdr:from>
    <xdr:to>
      <xdr:col>3</xdr:col>
      <xdr:colOff>654281</xdr:colOff>
      <xdr:row>50</xdr:row>
      <xdr:rowOff>70139</xdr:rowOff>
    </xdr:to>
    <xdr:pic>
      <xdr:nvPicPr>
        <xdr:cNvPr id="2" name="Imagen 1">
          <a:extLst>
            <a:ext uri="{FF2B5EF4-FFF2-40B4-BE49-F238E27FC236}">
              <a16:creationId xmlns="" xmlns:a16="http://schemas.microsoft.com/office/drawing/2014/main" id="{332C5C79-0427-4BA0-B52B-06D6587656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143182"/>
          <a:ext cx="5965190" cy="27717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3</xdr:col>
      <xdr:colOff>442191</xdr:colOff>
      <xdr:row>14</xdr:row>
      <xdr:rowOff>3593465</xdr:rowOff>
    </xdr:to>
    <xdr:pic>
      <xdr:nvPicPr>
        <xdr:cNvPr id="3" name="Imagen 2">
          <a:extLst>
            <a:ext uri="{FF2B5EF4-FFF2-40B4-BE49-F238E27FC236}">
              <a16:creationId xmlns="" xmlns:a16="http://schemas.microsoft.com/office/drawing/2014/main" id="{851BADF8-217A-5897-0776-5EF553A8EAA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672"/>
        <a:stretch/>
      </xdr:blipFill>
      <xdr:spPr bwMode="auto">
        <a:xfrm>
          <a:off x="0" y="7539182"/>
          <a:ext cx="5753100" cy="3593465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10</xdr:row>
      <xdr:rowOff>50801</xdr:rowOff>
    </xdr:from>
    <xdr:to>
      <xdr:col>11</xdr:col>
      <xdr:colOff>85725</xdr:colOff>
      <xdr:row>12</xdr:row>
      <xdr:rowOff>177801</xdr:rowOff>
    </xdr:to>
    <xdr:sp macro="" textlink="">
      <xdr:nvSpPr>
        <xdr:cNvPr id="2" name="AutoShape 2">
          <a:extLst>
            <a:ext uri="{FF2B5EF4-FFF2-40B4-BE49-F238E27FC236}">
              <a16:creationId xmlns="" xmlns:a16="http://schemas.microsoft.com/office/drawing/2014/main" id="{432CF9D1-CBD1-40E7-9726-6BC08DD3F3D2}"/>
            </a:ext>
          </a:extLst>
        </xdr:cNvPr>
        <xdr:cNvSpPr>
          <a:spLocks noChangeArrowheads="1"/>
        </xdr:cNvSpPr>
      </xdr:nvSpPr>
      <xdr:spPr bwMode="auto">
        <a:xfrm rot="5400000">
          <a:off x="8704263" y="7437438"/>
          <a:ext cx="533400" cy="288925"/>
        </a:xfrm>
        <a:prstGeom prst="flowChartExtract">
          <a:avLst/>
        </a:prstGeom>
        <a:solidFill>
          <a:srgbClr val="FF6600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0</xdr:col>
      <xdr:colOff>98425</xdr:colOff>
      <xdr:row>0</xdr:row>
      <xdr:rowOff>257175</xdr:rowOff>
    </xdr:from>
    <xdr:to>
      <xdr:col>2</xdr:col>
      <xdr:colOff>117475</xdr:colOff>
      <xdr:row>2</xdr:row>
      <xdr:rowOff>0</xdr:rowOff>
    </xdr:to>
    <xdr:sp macro="" textlink="">
      <xdr:nvSpPr>
        <xdr:cNvPr id="3" name="AutoShape 3">
          <a:extLst>
            <a:ext uri="{FF2B5EF4-FFF2-40B4-BE49-F238E27FC236}">
              <a16:creationId xmlns="" xmlns:a16="http://schemas.microsoft.com/office/drawing/2014/main" id="{462F11BB-2504-4534-AD28-036E4B0CA966}"/>
            </a:ext>
          </a:extLst>
        </xdr:cNvPr>
        <xdr:cNvSpPr>
          <a:spLocks noChangeArrowheads="1"/>
        </xdr:cNvSpPr>
      </xdr:nvSpPr>
      <xdr:spPr bwMode="auto">
        <a:xfrm>
          <a:off x="98425" y="257175"/>
          <a:ext cx="425450" cy="377825"/>
        </a:xfrm>
        <a:prstGeom prst="flowChartExtract">
          <a:avLst/>
        </a:prstGeom>
        <a:solidFill>
          <a:srgbClr val="33CCCC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21</xdr:row>
      <xdr:rowOff>63502</xdr:rowOff>
    </xdr:from>
    <xdr:to>
      <xdr:col>10</xdr:col>
      <xdr:colOff>190500</xdr:colOff>
      <xdr:row>23</xdr:row>
      <xdr:rowOff>152404</xdr:rowOff>
    </xdr:to>
    <xdr:sp macro="" textlink="">
      <xdr:nvSpPr>
        <xdr:cNvPr id="4" name="AutoShape 2">
          <a:extLst>
            <a:ext uri="{FF2B5EF4-FFF2-40B4-BE49-F238E27FC236}">
              <a16:creationId xmlns="" xmlns:a16="http://schemas.microsoft.com/office/drawing/2014/main" id="{75721C8C-3B35-C641-A723-66CCAF7C28D1}"/>
            </a:ext>
          </a:extLst>
        </xdr:cNvPr>
        <xdr:cNvSpPr>
          <a:spLocks noChangeArrowheads="1"/>
        </xdr:cNvSpPr>
      </xdr:nvSpPr>
      <xdr:spPr bwMode="auto">
        <a:xfrm rot="5400000">
          <a:off x="7450136" y="12657140"/>
          <a:ext cx="495302" cy="200026"/>
        </a:xfrm>
        <a:prstGeom prst="flowChartExtract">
          <a:avLst/>
        </a:prstGeom>
        <a:solidFill>
          <a:srgbClr val="FF6600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0</xdr:col>
      <xdr:colOff>85725</xdr:colOff>
      <xdr:row>14</xdr:row>
      <xdr:rowOff>0</xdr:rowOff>
    </xdr:from>
    <xdr:to>
      <xdr:col>2</xdr:col>
      <xdr:colOff>123825</xdr:colOff>
      <xdr:row>15</xdr:row>
      <xdr:rowOff>19050</xdr:rowOff>
    </xdr:to>
    <xdr:sp macro="" textlink="">
      <xdr:nvSpPr>
        <xdr:cNvPr id="5" name="AutoShape 3">
          <a:extLst>
            <a:ext uri="{FF2B5EF4-FFF2-40B4-BE49-F238E27FC236}">
              <a16:creationId xmlns="" xmlns:a16="http://schemas.microsoft.com/office/drawing/2014/main" id="{A7EC7E5D-8409-E642-98BF-C554938BD30B}"/>
            </a:ext>
          </a:extLst>
        </xdr:cNvPr>
        <xdr:cNvSpPr>
          <a:spLocks noChangeArrowheads="1"/>
        </xdr:cNvSpPr>
      </xdr:nvSpPr>
      <xdr:spPr bwMode="auto">
        <a:xfrm>
          <a:off x="85725" y="9728200"/>
          <a:ext cx="320675" cy="273050"/>
        </a:xfrm>
        <a:prstGeom prst="flowChartExtract">
          <a:avLst/>
        </a:prstGeom>
        <a:solidFill>
          <a:srgbClr val="33CCCC"/>
        </a:solidFill>
        <a:ln w="9525">
          <a:noFill/>
          <a:miter lim="800000"/>
          <a:headEnd/>
          <a:tailEnd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rec801\SST\Documents%20and%20Settings\brodriguez\Configuraci&#243;n%20local\Archivos%20temporales%20de%20Internet\OLK11\MATRIZ%20ETES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rec801\SST\Users\almasorayaarangoruiz\Downloads\h-003_herramienta%20gestion%20de%20riesgos%20_%20v7b0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Users\GPERDOMO\Documents\1.%20Empresa%20familiar\1.%20Proyectos%202017\1.%20Proyecto%20sena+intersoftware\3.%20Talleres%20Perceptio\1.%20BOM\1.%20Conceptos%20Perceptio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rec801\SST\Users\cstand\Downloads\h-003_herramienta%20gestion%20de%20riesgos%20_%20v7%20Con%20observaciones%20sobre%20SST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rec801\SST\Users\ALMA%20SORAYA\Desktop\PANORAMA%20DE%20FACTORES%20DE%20RIESGOS%20ACTUALIZADO%202010%20-%20Copy%20(1)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rec801\SST\Users\AlmaArangoR\Desktop\GESTI&#211;N%20DEL%20RIESGO%20ISO%2031000\Documents%20and%20Settings\AGAVIRIA\Configuraci&#243;n%20local\Archivos%20temporales%20de%20Internet\Content.IE5\8967C9EF\Datos%20Flota%20Conductores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rec801\SST\Users\SST\AppData\Local\Microsoft\Windows\Temporary%20Internet%20Files\Content.Outlook\8N7KE2P1\file:\H:\CARACTERIZACION%20ANGEL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"/>
      <sheetName val="BASE1"/>
      <sheetName val="GRADO1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NORAMA RIESGOS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"/>
      <sheetName val="Crecimiento"/>
    </sheetNames>
    <sheetDataSet>
      <sheetData sheetId="0" refreshError="1"/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TRIZ DE ANALISIS"/>
      <sheetName val="PANORAMA RIESGOS"/>
    </sheetNames>
    <sheetDataSet>
      <sheetData sheetId="0" refreshError="1"/>
      <sheetData sheetId="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"/>
    </sheet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VO"/>
      <sheetName val="CARACTERIZACIÓN DE OFICIOS "/>
      <sheetName val="EJEMPLO"/>
      <sheetName val="Matriz de Peligros"/>
    </sheetNames>
    <sheetDataSet>
      <sheetData sheetId="0" refreshError="1"/>
      <sheetData sheetId="1" refreshError="1"/>
      <sheetData sheetId="2" refreshError="1"/>
      <sheetData sheetId="3" refreshError="1">
        <row r="495">
          <cell r="CG495">
            <v>2</v>
          </cell>
          <cell r="CH495" t="str">
            <v>Bajo</v>
          </cell>
          <cell r="CJ495">
            <v>20</v>
          </cell>
          <cell r="CK495" t="str">
            <v>IV Mantener las medidas de control existentes, pero se deberían considerar soluciones o mejoras y se deben hacer comprobaciones periódicas para asegurar que el riesgo aún es tolerable.</v>
          </cell>
          <cell r="CL495" t="str">
            <v>Aceptable</v>
          </cell>
        </row>
        <row r="496">
          <cell r="CG496">
            <v>4</v>
          </cell>
          <cell r="CH496" t="str">
            <v>Bajo</v>
          </cell>
          <cell r="CJ496">
            <v>40</v>
          </cell>
          <cell r="CK496" t="str">
            <v xml:space="preserve">III Mejorar si es posible.  Sería conveniente justificar la intervención y su rentabilidad. </v>
          </cell>
          <cell r="CL496" t="str">
            <v>Aceptable</v>
          </cell>
        </row>
        <row r="497">
          <cell r="CG497">
            <v>6</v>
          </cell>
          <cell r="CH497" t="str">
            <v>Medio</v>
          </cell>
          <cell r="CJ497">
            <v>50</v>
          </cell>
          <cell r="CK497" t="str">
            <v xml:space="preserve">III Mejorar si es posible.  Sería conveniente justificar la intervención y su rentabilidad. </v>
          </cell>
          <cell r="CL497" t="str">
            <v>Aceptable</v>
          </cell>
        </row>
        <row r="498">
          <cell r="CG498">
            <v>8</v>
          </cell>
          <cell r="CH498" t="str">
            <v>Medio</v>
          </cell>
          <cell r="CJ498">
            <v>60</v>
          </cell>
          <cell r="CK498" t="str">
            <v xml:space="preserve">III Mejorar si es posible.  Sería conveniente justificar la intervención y su rentabilidad. </v>
          </cell>
          <cell r="CL498" t="str">
            <v>Aceptable</v>
          </cell>
        </row>
        <row r="499">
          <cell r="CG499">
            <v>10</v>
          </cell>
          <cell r="CH499" t="str">
            <v>Alto</v>
          </cell>
          <cell r="CJ499">
            <v>80</v>
          </cell>
          <cell r="CK499" t="str">
            <v xml:space="preserve">III Mejorar si es posible.  Sería conveniente justificar la intervención y su rentabilidad. </v>
          </cell>
          <cell r="CL499" t="str">
            <v>Aceptable</v>
          </cell>
        </row>
        <row r="500">
          <cell r="CG500">
            <v>12</v>
          </cell>
          <cell r="CH500" t="str">
            <v>Alto</v>
          </cell>
          <cell r="CJ500">
            <v>100</v>
          </cell>
          <cell r="CK500" t="str">
            <v xml:space="preserve">III Mejorar si es posible.  Sería conveniente justificar la intervención y su rentabilidad. </v>
          </cell>
          <cell r="CL500" t="str">
            <v>Aceptable</v>
          </cell>
        </row>
        <row r="501">
          <cell r="CG501">
            <v>18</v>
          </cell>
          <cell r="CH501" t="str">
            <v>Alto</v>
          </cell>
          <cell r="CJ501">
            <v>120</v>
          </cell>
          <cell r="CK501" t="str">
            <v xml:space="preserve">III Mejorar si es posible.  Sería conveniente justificar la intervención y su rentabilidad. </v>
          </cell>
          <cell r="CL501" t="str">
            <v>Aceptable</v>
          </cell>
        </row>
        <row r="502">
          <cell r="CG502">
            <v>20</v>
          </cell>
          <cell r="CH502" t="str">
            <v>Alto</v>
          </cell>
          <cell r="CJ502">
            <v>150</v>
          </cell>
          <cell r="CK502" t="str">
            <v>II Corregir y adoptar medidas de control inmediato.  Sin embargo, suspenda actividades si el nivel de consecuencia está por encima de 60.</v>
          </cell>
          <cell r="CL502" t="str">
            <v>No Aceptable</v>
          </cell>
        </row>
        <row r="503">
          <cell r="CG503">
            <v>24</v>
          </cell>
          <cell r="CH503" t="str">
            <v>Muy Alto</v>
          </cell>
          <cell r="CJ503">
            <v>200</v>
          </cell>
          <cell r="CK503" t="str">
            <v>II Corregir y adoptar medidas de control inmediato.  Sin embargo, suspenda actividades si el nivel de consecuencia está por encima de 60.</v>
          </cell>
          <cell r="CL503" t="str">
            <v>No Aceptable</v>
          </cell>
        </row>
        <row r="504">
          <cell r="CG504">
            <v>30</v>
          </cell>
          <cell r="CH504" t="str">
            <v>Muy Alto</v>
          </cell>
          <cell r="CJ504">
            <v>240</v>
          </cell>
          <cell r="CK504" t="str">
            <v>II Corregir y adoptar medidas de control inmediato.  Sin embargo, suspenda actividades si el nivel de consecuencia está por encima de 60.</v>
          </cell>
          <cell r="CL504" t="str">
            <v>No Aceptable</v>
          </cell>
        </row>
        <row r="505">
          <cell r="CG505">
            <v>40</v>
          </cell>
          <cell r="CH505" t="str">
            <v>Muy Alto</v>
          </cell>
          <cell r="CJ505">
            <v>250</v>
          </cell>
          <cell r="CK505" t="str">
            <v>II Corregir y adoptar medidas de control inmediato.  Sin embargo, suspenda actividades si el nivel de consecuencia está por encima de 60.</v>
          </cell>
          <cell r="CL505" t="str">
            <v>No Aceptable</v>
          </cell>
        </row>
        <row r="506">
          <cell r="CJ506">
            <v>360</v>
          </cell>
          <cell r="CK506" t="str">
            <v>II Corregir y adoptar medidas de control inmediato.  Sin embargo, suspenda actividades si el nivel de consecuencia está por encima de 60.</v>
          </cell>
          <cell r="CL506" t="str">
            <v>No Aceptable</v>
          </cell>
        </row>
        <row r="507">
          <cell r="CJ507">
            <v>400</v>
          </cell>
          <cell r="CK507" t="str">
            <v>II Corregir y adoptar medidas de control inmediato.  Sin embargo, suspenda actividades si el nivel de consecuencia está por encima de 60.</v>
          </cell>
          <cell r="CL507" t="str">
            <v>No Aceptable</v>
          </cell>
        </row>
        <row r="508">
          <cell r="CJ508">
            <v>480</v>
          </cell>
          <cell r="CK508" t="str">
            <v>II Corregir y adoptar medidas de control inmediato.  Sin embargo, suspenda actividades si el nivel de consecuencia está por encima de 60.</v>
          </cell>
          <cell r="CL508" t="str">
            <v>No Aceptable</v>
          </cell>
        </row>
        <row r="509">
          <cell r="CJ509">
            <v>500</v>
          </cell>
          <cell r="CK509" t="str">
            <v>II Corregir y adoptar medidas de control inmediato.  Sin embargo, suspenda actividades si el nivel de consecuencia está por encima de 60.</v>
          </cell>
          <cell r="CL509" t="str">
            <v>No Aceptable</v>
          </cell>
        </row>
        <row r="510">
          <cell r="CJ510">
            <v>600</v>
          </cell>
          <cell r="CK510" t="str">
            <v>I Situación crítica.  Suspender actividades hasta que el riesgo esté bajo control.  Intervención urgente.</v>
          </cell>
          <cell r="CL510" t="str">
            <v>No Aceptable</v>
          </cell>
        </row>
        <row r="511">
          <cell r="CJ511">
            <v>800</v>
          </cell>
          <cell r="CK511" t="str">
            <v>I Situación crítica.  Suspender actividades hasta que el riesgo esté bajo control.  Intervención urgente.</v>
          </cell>
          <cell r="CL511" t="str">
            <v>No Aceptable</v>
          </cell>
        </row>
        <row r="512">
          <cell r="CJ512">
            <v>1000</v>
          </cell>
          <cell r="CK512" t="str">
            <v>I Situación crítica.  Suspender actividades hasta que el riesgo esté bajo control.  Intervención urgente.</v>
          </cell>
          <cell r="CL512" t="str">
            <v>No Aceptable</v>
          </cell>
        </row>
        <row r="513">
          <cell r="CJ513">
            <v>1200</v>
          </cell>
          <cell r="CK513" t="str">
            <v>I Situación crítica.  Suspender actividades hasta que el riesgo esté bajo control.  Intervención urgente.</v>
          </cell>
          <cell r="CL513" t="str">
            <v>No Aceptable</v>
          </cell>
        </row>
        <row r="514">
          <cell r="CJ514">
            <v>1440</v>
          </cell>
          <cell r="CK514" t="str">
            <v>I Situación crítica.  Suspender actividades hasta que el riesgo esté bajo control.  Intervención urgente.</v>
          </cell>
          <cell r="CL514" t="str">
            <v>No Aceptable</v>
          </cell>
        </row>
        <row r="515">
          <cell r="CJ515">
            <v>2000</v>
          </cell>
          <cell r="CK515" t="str">
            <v>I Situación crítica.  Suspender actividades hasta que el riesgo esté bajo control.  Intervención urgente.</v>
          </cell>
          <cell r="CL515" t="str">
            <v>No Aceptable</v>
          </cell>
        </row>
        <row r="516">
          <cell r="CJ516">
            <v>2400</v>
          </cell>
          <cell r="CK516" t="str">
            <v>I Situación crítica.  Suspender actividades hasta que el riesgo esté bajo control.  Intervención urgente.</v>
          </cell>
          <cell r="CL516" t="str">
            <v>No Aceptable</v>
          </cell>
        </row>
        <row r="517">
          <cell r="CJ517">
            <v>4000</v>
          </cell>
          <cell r="CK517" t="str">
            <v>I Situación crítica.  Suspender actividades hasta que el riesgo esté bajo control.  Intervención urgente.</v>
          </cell>
          <cell r="CL517" t="str">
            <v>No Aceptable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C5" sqref="C5"/>
    </sheetView>
  </sheetViews>
  <sheetFormatPr baseColWidth="10" defaultRowHeight="15" x14ac:dyDescent="0.25"/>
  <cols>
    <col min="1" max="1" width="23.42578125" customWidth="1"/>
    <col min="2" max="2" width="73.42578125" customWidth="1"/>
    <col min="3" max="3" width="25" customWidth="1"/>
    <col min="4" max="4" width="24.5703125" customWidth="1"/>
  </cols>
  <sheetData>
    <row r="1" spans="1:7" ht="57" x14ac:dyDescent="0.25">
      <c r="A1" s="87"/>
      <c r="B1" s="131" t="s">
        <v>206</v>
      </c>
      <c r="C1" s="132"/>
      <c r="D1" s="88" t="s">
        <v>295</v>
      </c>
    </row>
    <row r="2" spans="1:7" x14ac:dyDescent="0.25">
      <c r="B2" s="89"/>
      <c r="C2" s="90"/>
    </row>
    <row r="3" spans="1:7" x14ac:dyDescent="0.25">
      <c r="A3" s="133" t="s">
        <v>254</v>
      </c>
      <c r="B3" s="133"/>
      <c r="C3" s="133"/>
      <c r="D3" s="133"/>
      <c r="G3" s="91"/>
    </row>
    <row r="4" spans="1:7" x14ac:dyDescent="0.25">
      <c r="A4" s="92" t="s">
        <v>255</v>
      </c>
      <c r="B4" s="93" t="s">
        <v>256</v>
      </c>
      <c r="C4" s="93" t="s">
        <v>257</v>
      </c>
      <c r="D4" s="93" t="s">
        <v>258</v>
      </c>
    </row>
    <row r="5" spans="1:7" ht="72.75" customHeight="1" x14ac:dyDescent="0.25">
      <c r="A5" s="94" t="s">
        <v>330</v>
      </c>
      <c r="B5" s="95" t="s">
        <v>331</v>
      </c>
      <c r="C5" s="96">
        <v>45358</v>
      </c>
      <c r="D5" s="178" t="s">
        <v>332</v>
      </c>
    </row>
    <row r="6" spans="1:7" ht="33.75" customHeight="1" x14ac:dyDescent="0.25">
      <c r="A6" s="6"/>
      <c r="B6" s="3"/>
      <c r="C6" s="1"/>
      <c r="D6" s="87"/>
    </row>
    <row r="7" spans="1:7" ht="33.75" customHeight="1" x14ac:dyDescent="0.25">
      <c r="A7" s="6"/>
      <c r="B7" s="3"/>
      <c r="C7" s="1"/>
      <c r="D7" s="87"/>
    </row>
    <row r="8" spans="1:7" ht="33.75" customHeight="1" x14ac:dyDescent="0.25">
      <c r="A8" s="6"/>
      <c r="B8" s="3"/>
      <c r="C8" s="2"/>
      <c r="D8" s="87"/>
    </row>
    <row r="9" spans="1:7" ht="33.75" customHeight="1" x14ac:dyDescent="0.25">
      <c r="A9" s="6"/>
      <c r="B9" s="4"/>
      <c r="C9" s="2"/>
      <c r="D9" s="87"/>
    </row>
    <row r="10" spans="1:7" ht="33.75" customHeight="1" x14ac:dyDescent="0.25">
      <c r="A10" s="6"/>
      <c r="B10" s="8"/>
      <c r="C10" s="1"/>
      <c r="D10" s="87"/>
    </row>
    <row r="11" spans="1:7" ht="33.75" customHeight="1" x14ac:dyDescent="0.25">
      <c r="A11" s="6"/>
      <c r="B11" s="5"/>
      <c r="C11" s="7"/>
      <c r="D11" s="87"/>
    </row>
  </sheetData>
  <mergeCells count="2">
    <mergeCell ref="B1:C1"/>
    <mergeCell ref="A3:D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AB159"/>
  <sheetViews>
    <sheetView tabSelected="1" zoomScale="50" zoomScaleNormal="50" zoomScaleSheetLayoutView="70" zoomScalePageLayoutView="70" workbookViewId="0">
      <pane xSplit="8" ySplit="5" topLeftCell="I6" activePane="bottomRight" state="frozen"/>
      <selection pane="topRight" activeCell="I1" sqref="I1"/>
      <selection pane="bottomLeft" activeCell="A6" sqref="A6"/>
      <selection pane="bottomRight" activeCell="A6" sqref="A6:A46"/>
    </sheetView>
  </sheetViews>
  <sheetFormatPr baseColWidth="10" defaultColWidth="11.42578125" defaultRowHeight="165" customHeight="1" x14ac:dyDescent="0.2"/>
  <cols>
    <col min="1" max="1" width="26.7109375" style="104" customWidth="1"/>
    <col min="2" max="2" width="8" style="84" customWidth="1"/>
    <col min="3" max="3" width="9" style="84" customWidth="1"/>
    <col min="4" max="6" width="3.42578125" style="85" customWidth="1"/>
    <col min="7" max="7" width="3.42578125" style="84" customWidth="1"/>
    <col min="8" max="8" width="13.5703125" style="84" customWidth="1"/>
    <col min="9" max="9" width="26.42578125" style="84" customWidth="1"/>
    <col min="10" max="10" width="29.5703125" style="84" customWidth="1"/>
    <col min="11" max="11" width="30.42578125" style="84" customWidth="1"/>
    <col min="12" max="13" width="6.85546875" style="85" customWidth="1"/>
    <col min="14" max="17" width="11.42578125" style="85" customWidth="1"/>
    <col min="18" max="18" width="22" style="86" customWidth="1"/>
    <col min="19" max="19" width="24.42578125" style="84" customWidth="1"/>
    <col min="20" max="20" width="24.7109375" style="84" customWidth="1"/>
    <col min="21" max="21" width="24.42578125" style="84" customWidth="1"/>
    <col min="22" max="22" width="6.42578125" style="85" customWidth="1"/>
    <col min="23" max="23" width="13.28515625" style="85" customWidth="1"/>
    <col min="24" max="24" width="14.42578125" style="85" customWidth="1"/>
    <col min="25" max="25" width="8.28515625" style="85" customWidth="1"/>
    <col min="26" max="26" width="39.140625" style="86" customWidth="1"/>
    <col min="27" max="16384" width="11.42578125" style="75"/>
  </cols>
  <sheetData>
    <row r="1" spans="1:28" ht="60" customHeight="1" x14ac:dyDescent="0.2">
      <c r="A1" s="145"/>
      <c r="B1" s="145"/>
      <c r="C1" s="145" t="s">
        <v>206</v>
      </c>
      <c r="D1" s="145"/>
      <c r="E1" s="145"/>
      <c r="F1" s="145"/>
      <c r="G1" s="145"/>
      <c r="H1" s="145"/>
      <c r="I1" s="145"/>
      <c r="J1" s="145"/>
      <c r="K1" s="145"/>
      <c r="L1" s="145"/>
      <c r="M1" s="145"/>
      <c r="N1" s="145"/>
      <c r="O1" s="145"/>
      <c r="P1" s="145"/>
      <c r="Q1" s="145"/>
      <c r="R1" s="146"/>
      <c r="S1" s="145"/>
      <c r="T1" s="145"/>
      <c r="U1" s="145"/>
      <c r="V1" s="145"/>
      <c r="W1" s="145"/>
      <c r="X1" s="145"/>
      <c r="Y1" s="145"/>
      <c r="Z1" s="122" t="s">
        <v>323</v>
      </c>
    </row>
    <row r="2" spans="1:28" ht="21" customHeight="1" x14ac:dyDescent="0.2">
      <c r="A2" s="102" t="s">
        <v>148</v>
      </c>
      <c r="B2" s="179" t="s">
        <v>329</v>
      </c>
      <c r="C2" s="180"/>
      <c r="D2" s="180"/>
      <c r="E2" s="180"/>
      <c r="F2" s="180"/>
      <c r="G2" s="180"/>
      <c r="H2" s="180"/>
      <c r="I2" s="180"/>
      <c r="J2" s="180"/>
      <c r="K2" s="180"/>
      <c r="L2" s="180"/>
      <c r="M2" s="180"/>
      <c r="N2" s="180"/>
      <c r="O2" s="180"/>
      <c r="P2" s="180"/>
      <c r="Q2" s="180"/>
      <c r="R2" s="180"/>
      <c r="S2" s="180"/>
      <c r="T2" s="180"/>
      <c r="U2" s="180"/>
      <c r="V2" s="180"/>
      <c r="W2" s="180"/>
      <c r="X2" s="180"/>
      <c r="Y2" s="180"/>
      <c r="Z2" s="181"/>
    </row>
    <row r="3" spans="1:28" s="97" customFormat="1" ht="30" x14ac:dyDescent="0.25">
      <c r="A3" s="103" t="s">
        <v>149</v>
      </c>
      <c r="B3" s="182">
        <v>45358</v>
      </c>
      <c r="C3" s="180"/>
      <c r="D3" s="180"/>
      <c r="E3" s="180"/>
      <c r="F3" s="180"/>
      <c r="G3" s="180"/>
      <c r="H3" s="180"/>
      <c r="I3" s="180"/>
      <c r="J3" s="180"/>
      <c r="K3" s="180"/>
      <c r="L3" s="180"/>
      <c r="M3" s="180"/>
      <c r="N3" s="180"/>
      <c r="O3" s="180"/>
      <c r="P3" s="180"/>
      <c r="Q3" s="180"/>
      <c r="R3" s="180"/>
      <c r="S3" s="180"/>
      <c r="T3" s="180"/>
      <c r="U3" s="180"/>
      <c r="V3" s="180"/>
      <c r="W3" s="180"/>
      <c r="X3" s="180"/>
      <c r="Y3" s="180"/>
      <c r="Z3" s="181"/>
    </row>
    <row r="4" spans="1:28" s="80" customFormat="1" ht="15" x14ac:dyDescent="0.2">
      <c r="A4" s="151" t="s">
        <v>202</v>
      </c>
      <c r="B4" s="134" t="s">
        <v>324</v>
      </c>
      <c r="C4" s="136"/>
      <c r="D4" s="134" t="s">
        <v>2</v>
      </c>
      <c r="E4" s="135"/>
      <c r="F4" s="135"/>
      <c r="G4" s="136"/>
      <c r="H4" s="137" t="s">
        <v>6</v>
      </c>
      <c r="I4" s="139" t="s">
        <v>205</v>
      </c>
      <c r="J4" s="139" t="s">
        <v>204</v>
      </c>
      <c r="K4" s="139" t="s">
        <v>144</v>
      </c>
      <c r="L4" s="148" t="s">
        <v>203</v>
      </c>
      <c r="M4" s="149"/>
      <c r="N4" s="149"/>
      <c r="O4" s="150"/>
      <c r="P4" s="76"/>
      <c r="Q4" s="141" t="s">
        <v>150</v>
      </c>
      <c r="R4" s="147" t="s">
        <v>151</v>
      </c>
      <c r="S4" s="147"/>
      <c r="T4" s="147"/>
      <c r="U4" s="147"/>
      <c r="V4" s="141" t="s">
        <v>192</v>
      </c>
      <c r="W4" s="116"/>
      <c r="X4" s="141" t="s">
        <v>198</v>
      </c>
      <c r="Y4" s="141" t="s">
        <v>145</v>
      </c>
      <c r="Z4" s="143" t="s">
        <v>146</v>
      </c>
    </row>
    <row r="5" spans="1:28" s="80" customFormat="1" ht="106.5" x14ac:dyDescent="0.2">
      <c r="A5" s="151"/>
      <c r="B5" s="123" t="s">
        <v>0</v>
      </c>
      <c r="C5" s="123" t="s">
        <v>1</v>
      </c>
      <c r="D5" s="77" t="s">
        <v>3</v>
      </c>
      <c r="E5" s="77" t="s">
        <v>4</v>
      </c>
      <c r="F5" s="77" t="s">
        <v>296</v>
      </c>
      <c r="G5" s="78" t="s">
        <v>5</v>
      </c>
      <c r="H5" s="138"/>
      <c r="I5" s="140"/>
      <c r="J5" s="140" t="s">
        <v>7</v>
      </c>
      <c r="K5" s="140" t="s">
        <v>8</v>
      </c>
      <c r="L5" s="77" t="s">
        <v>128</v>
      </c>
      <c r="M5" s="77" t="s">
        <v>194</v>
      </c>
      <c r="N5" s="77" t="s">
        <v>144</v>
      </c>
      <c r="O5" s="77" t="s">
        <v>195</v>
      </c>
      <c r="P5" s="77" t="s">
        <v>196</v>
      </c>
      <c r="Q5" s="142"/>
      <c r="R5" s="79" t="s">
        <v>152</v>
      </c>
      <c r="S5" s="79" t="s">
        <v>153</v>
      </c>
      <c r="T5" s="79" t="s">
        <v>154</v>
      </c>
      <c r="U5" s="79" t="s">
        <v>155</v>
      </c>
      <c r="V5" s="142"/>
      <c r="W5" s="117" t="s">
        <v>197</v>
      </c>
      <c r="X5" s="142"/>
      <c r="Y5" s="142"/>
      <c r="Z5" s="144"/>
    </row>
    <row r="6" spans="1:28" s="80" customFormat="1" ht="138" x14ac:dyDescent="0.2">
      <c r="A6" s="137" t="s">
        <v>317</v>
      </c>
      <c r="B6" s="175" t="s">
        <v>199</v>
      </c>
      <c r="C6" s="108"/>
      <c r="D6" s="108" t="s">
        <v>199</v>
      </c>
      <c r="E6" s="108"/>
      <c r="F6" s="108" t="s">
        <v>199</v>
      </c>
      <c r="G6" s="108"/>
      <c r="H6" s="111" t="s">
        <v>318</v>
      </c>
      <c r="I6" s="82" t="s">
        <v>13</v>
      </c>
      <c r="J6" s="82" t="s">
        <v>240</v>
      </c>
      <c r="K6" s="82" t="s">
        <v>14</v>
      </c>
      <c r="L6" s="124" t="s">
        <v>185</v>
      </c>
      <c r="M6" s="73">
        <f>VLOOKUP('MATRIZ DE RIESGOS DE SST'!L6,'MAPAS DE RIESGOS INHER Y RESID'!$E$3:$F$7,2,FALSE)</f>
        <v>2</v>
      </c>
      <c r="N6" s="124" t="s">
        <v>189</v>
      </c>
      <c r="O6" s="73">
        <f>VLOOKUP('MATRIZ DE RIESGOS DE SST'!N6,'MAPAS DE RIESGOS INHER Y RESID'!$O$3:$P$7,2,FALSE)</f>
        <v>16</v>
      </c>
      <c r="P6" s="73">
        <f>M6*O6</f>
        <v>32</v>
      </c>
      <c r="Q6" s="124" t="str">
        <f>IF(OR('MAPAS DE RIESGOS INHER Y RESID'!$G$7='MATRIZ DE RIESGOS DE SST'!P6,P6&lt;'MAPAS DE RIESGOS INHER Y RESID'!$G$3+1),'MAPAS DE RIESGOS INHER Y RESID'!$M$6,IF(OR('MAPAS DE RIESGOS INHER Y RESID'!$H$5='MATRIZ DE RIESGOS DE SST'!P6,P6&lt;'MAPAS DE RIESGOS INHER Y RESID'!$I$5+1),'MAPAS DE RIESGOS INHER Y RESID'!$M$5,IF(OR('MAPAS DE RIESGOS INHER Y RESID'!$I$4='MATRIZ DE RIESGOS DE SST'!P6,P6&lt;'MAPAS DE RIESGOS INHER Y RESID'!$J$4+1),'MAPAS DE RIESGOS INHER Y RESID'!$M$4,'MAPAS DE RIESGOS INHER Y RESID'!$M$3)))</f>
        <v>MODERADO</v>
      </c>
      <c r="R6" s="125"/>
      <c r="S6" s="126"/>
      <c r="T6" s="82" t="s">
        <v>247</v>
      </c>
      <c r="U6" s="82" t="s">
        <v>297</v>
      </c>
      <c r="V6" s="124" t="s">
        <v>179</v>
      </c>
      <c r="W6" s="127">
        <f>VLOOKUP(V6,'MAPAS DE RIESGOS INHER Y RESID'!$E$16:$F$18,2,FALSE)</f>
        <v>0.4</v>
      </c>
      <c r="X6" s="74">
        <f>P6-(W6*P6)</f>
        <v>19.2</v>
      </c>
      <c r="Y6" s="124" t="str">
        <f>IF(OR('MAPAS DE RIESGOS INHER Y RESID'!$G$18='MATRIZ DE RIESGOS DE SST'!X6,X6&lt;'MAPAS DE RIESGOS INHER Y RESID'!$G$16+1),'MAPAS DE RIESGOS INHER Y RESID'!$M$19,IF(OR('MAPAS DE RIESGOS INHER Y RESID'!$H$17='MATRIZ DE RIESGOS DE SST'!X6,X6&lt;'MAPAS DE RIESGOS INHER Y RESID'!$I$18+1),'MAPAS DE RIESGOS INHER Y RESID'!$M$18,IF(OR('MAPAS DE RIESGOS INHER Y RESID'!$I$17='MATRIZ DE RIESGOS DE SST'!X6,X6&lt;'MAPAS DE RIESGOS INHER Y RESID'!$J$17+1),'MAPAS DE RIESGOS INHER Y RESID'!$M$17,'MAPAS DE RIESGOS INHER Y RESID'!$M$16)))</f>
        <v>MODERADO</v>
      </c>
      <c r="Z6" s="82" t="s">
        <v>147</v>
      </c>
      <c r="AB6" s="80" t="s">
        <v>274</v>
      </c>
    </row>
    <row r="7" spans="1:28" s="80" customFormat="1" ht="165" customHeight="1" x14ac:dyDescent="0.2">
      <c r="A7" s="168"/>
      <c r="B7" s="176"/>
      <c r="C7" s="109"/>
      <c r="D7" s="109"/>
      <c r="E7" s="109"/>
      <c r="F7" s="109"/>
      <c r="G7" s="109"/>
      <c r="H7" s="112"/>
      <c r="I7" s="82" t="s">
        <v>18</v>
      </c>
      <c r="J7" s="82" t="s">
        <v>241</v>
      </c>
      <c r="K7" s="82" t="s">
        <v>14</v>
      </c>
      <c r="L7" s="124" t="s">
        <v>185</v>
      </c>
      <c r="M7" s="73">
        <f>VLOOKUP('MATRIZ DE RIESGOS DE SST'!L7,'MAPAS DE RIESGOS INHER Y RESID'!$E$3:$F$7,2,FALSE)</f>
        <v>2</v>
      </c>
      <c r="N7" s="124" t="s">
        <v>189</v>
      </c>
      <c r="O7" s="73">
        <f>VLOOKUP('MATRIZ DE RIESGOS DE SST'!N7,'MAPAS DE RIESGOS INHER Y RESID'!$O$3:$P$7,2,FALSE)</f>
        <v>16</v>
      </c>
      <c r="P7" s="73">
        <f>+M7*O7</f>
        <v>32</v>
      </c>
      <c r="Q7" s="124" t="str">
        <f>IF(OR('MAPAS DE RIESGOS INHER Y RESID'!$G$7='MATRIZ DE RIESGOS DE SST'!P7,P7&lt;'MAPAS DE RIESGOS INHER Y RESID'!$G$3+1),'MAPAS DE RIESGOS INHER Y RESID'!$M$6,IF(OR('MAPAS DE RIESGOS INHER Y RESID'!$H$5='MATRIZ DE RIESGOS DE SST'!P7,P7&lt;'MAPAS DE RIESGOS INHER Y RESID'!$I$5+1),'MAPAS DE RIESGOS INHER Y RESID'!$M$5,IF(OR('MAPAS DE RIESGOS INHER Y RESID'!$I$4='MATRIZ DE RIESGOS DE SST'!P7,P7&lt;'MAPAS DE RIESGOS INHER Y RESID'!$J$4+1),'MAPAS DE RIESGOS INHER Y RESID'!$M$4,'MAPAS DE RIESGOS INHER Y RESID'!$M$3)))</f>
        <v>MODERADO</v>
      </c>
      <c r="R7" s="82" t="s">
        <v>249</v>
      </c>
      <c r="S7" s="82"/>
      <c r="T7" s="82"/>
      <c r="U7" s="81" t="s">
        <v>304</v>
      </c>
      <c r="V7" s="124" t="s">
        <v>180</v>
      </c>
      <c r="W7" s="127">
        <f>VLOOKUP(V7,'MAPAS DE RIESGOS INHER Y RESID'!$E$16:$F$18,2,FALSE)</f>
        <v>0.9</v>
      </c>
      <c r="X7" s="74">
        <f>P7-(W7*P7)</f>
        <v>3.1999999999999993</v>
      </c>
      <c r="Y7" s="124" t="str">
        <f>IF(OR('MAPAS DE RIESGOS INHER Y RESID'!$G$18='MATRIZ DE RIESGOS DE SST'!X7,X7&lt;'MAPAS DE RIESGOS INHER Y RESID'!$G$16+1),'MAPAS DE RIESGOS INHER Y RESID'!$M$19,IF(OR('MAPAS DE RIESGOS INHER Y RESID'!$H$17='MATRIZ DE RIESGOS DE SST'!X7,X7&lt;'MAPAS DE RIESGOS INHER Y RESID'!$I$18+1),'MAPAS DE RIESGOS INHER Y RESID'!$M$18,IF(OR('MAPAS DE RIESGOS INHER Y RESID'!$I$17='MATRIZ DE RIESGOS DE SST'!X7,X7&lt;'MAPAS DE RIESGOS INHER Y RESID'!$J$17+1),'MAPAS DE RIESGOS INHER Y RESID'!$M$17,'MAPAS DE RIESGOS INHER Y RESID'!$M$16)))</f>
        <v>BAJO</v>
      </c>
      <c r="Z7" s="82" t="s">
        <v>200</v>
      </c>
    </row>
    <row r="8" spans="1:28" s="80" customFormat="1" ht="165" customHeight="1" x14ac:dyDescent="0.2">
      <c r="A8" s="168"/>
      <c r="B8" s="176"/>
      <c r="C8" s="109"/>
      <c r="D8" s="109"/>
      <c r="E8" s="109"/>
      <c r="F8" s="109"/>
      <c r="G8" s="109"/>
      <c r="H8" s="112"/>
      <c r="I8" s="120" t="s">
        <v>15</v>
      </c>
      <c r="J8" s="119" t="s">
        <v>16</v>
      </c>
      <c r="K8" s="119" t="s">
        <v>17</v>
      </c>
      <c r="L8" s="124" t="s">
        <v>179</v>
      </c>
      <c r="M8" s="73">
        <f>VLOOKUP('MATRIZ DE RIESGOS DE SST'!L8,'MAPAS DE RIESGOS INHER Y RESID'!$E$3:$F$7,2,FALSE)</f>
        <v>3</v>
      </c>
      <c r="N8" s="124" t="s">
        <v>189</v>
      </c>
      <c r="O8" s="73">
        <f>VLOOKUP('MATRIZ DE RIESGOS DE SST'!N8,'MAPAS DE RIESGOS INHER Y RESID'!$O$3:$P$7,2,FALSE)</f>
        <v>16</v>
      </c>
      <c r="P8" s="73">
        <f>+M8*O8</f>
        <v>48</v>
      </c>
      <c r="Q8" s="124" t="str">
        <f>IF(OR('MAPAS DE RIESGOS INHER Y RESID'!$G$7='MATRIZ DE RIESGOS DE SST'!P8,P8&lt;'MAPAS DE RIESGOS INHER Y RESID'!$G$3+1),'MAPAS DE RIESGOS INHER Y RESID'!$M$6,IF(OR('MAPAS DE RIESGOS INHER Y RESID'!$H$5='MATRIZ DE RIESGOS DE SST'!P8,P8&lt;'MAPAS DE RIESGOS INHER Y RESID'!$I$5+1),'MAPAS DE RIESGOS INHER Y RESID'!$M$5,IF(OR('MAPAS DE RIESGOS INHER Y RESID'!$I$4='MATRIZ DE RIESGOS DE SST'!P8,P8&lt;'MAPAS DE RIESGOS INHER Y RESID'!$J$4+1),'MAPAS DE RIESGOS INHER Y RESID'!$M$4,'MAPAS DE RIESGOS INHER Y RESID'!$M$3)))</f>
        <v>MODERADO</v>
      </c>
      <c r="R8" s="82"/>
      <c r="S8" s="82"/>
      <c r="T8" s="119" t="s">
        <v>303</v>
      </c>
      <c r="U8" s="82"/>
      <c r="V8" s="124" t="s">
        <v>180</v>
      </c>
      <c r="W8" s="127">
        <f>VLOOKUP(V8,'MAPAS DE RIESGOS INHER Y RESID'!$E$16:$F$18,2,FALSE)</f>
        <v>0.9</v>
      </c>
      <c r="X8" s="74">
        <f>P8-(W8*P8)</f>
        <v>4.7999999999999972</v>
      </c>
      <c r="Y8" s="124" t="str">
        <f>IF(OR('MAPAS DE RIESGOS INHER Y RESID'!$G$18='MATRIZ DE RIESGOS DE SST'!X8,X8&lt;'MAPAS DE RIESGOS INHER Y RESID'!$G$16+1),'MAPAS DE RIESGOS INHER Y RESID'!$M$19,IF(OR('MAPAS DE RIESGOS INHER Y RESID'!$H$17='MATRIZ DE RIESGOS DE SST'!X8,X8&lt;'MAPAS DE RIESGOS INHER Y RESID'!$I$18+1),'MAPAS DE RIESGOS INHER Y RESID'!$M$18,IF(OR('MAPAS DE RIESGOS INHER Y RESID'!$I$17='MATRIZ DE RIESGOS DE SST'!X8,X8&lt;'MAPAS DE RIESGOS INHER Y RESID'!$J$17+1),'MAPAS DE RIESGOS INHER Y RESID'!$M$17,'MAPAS DE RIESGOS INHER Y RESID'!$M$16)))</f>
        <v>BAJO</v>
      </c>
      <c r="Z8" s="82" t="s">
        <v>200</v>
      </c>
    </row>
    <row r="9" spans="1:28" ht="255" x14ac:dyDescent="0.2">
      <c r="A9" s="168"/>
      <c r="B9" s="176"/>
      <c r="C9" s="109"/>
      <c r="D9" s="109"/>
      <c r="E9" s="109"/>
      <c r="F9" s="109"/>
      <c r="G9" s="109"/>
      <c r="H9" s="112"/>
      <c r="I9" s="82" t="s">
        <v>20</v>
      </c>
      <c r="J9" s="82" t="s">
        <v>240</v>
      </c>
      <c r="K9" s="82" t="s">
        <v>14</v>
      </c>
      <c r="L9" s="124" t="s">
        <v>185</v>
      </c>
      <c r="M9" s="73">
        <f>VLOOKUP('MATRIZ DE RIESGOS DE SST'!L9,'MAPAS DE RIESGOS INHER Y RESID'!$E$3:$F$7,2,FALSE)</f>
        <v>2</v>
      </c>
      <c r="N9" s="124" t="s">
        <v>189</v>
      </c>
      <c r="O9" s="73">
        <f>VLOOKUP('MATRIZ DE RIESGOS DE SST'!N9,'MAPAS DE RIESGOS INHER Y RESID'!$O$3:$P$7,2,FALSE)</f>
        <v>16</v>
      </c>
      <c r="P9" s="73">
        <f>M9*O9</f>
        <v>32</v>
      </c>
      <c r="Q9" s="124" t="str">
        <f>IF(OR('MAPAS DE RIESGOS INHER Y RESID'!$G$7='MATRIZ DE RIESGOS DE SST'!P9,P9&lt;'MAPAS DE RIESGOS INHER Y RESID'!$G$3+1),'MAPAS DE RIESGOS INHER Y RESID'!$M$6,IF(OR('MAPAS DE RIESGOS INHER Y RESID'!$H$5='MATRIZ DE RIESGOS DE SST'!P9,P9&lt;'MAPAS DE RIESGOS INHER Y RESID'!$I$5+1),'MAPAS DE RIESGOS INHER Y RESID'!$M$5,IF(OR('MAPAS DE RIESGOS INHER Y RESID'!$I$4='MATRIZ DE RIESGOS DE SST'!P9,P9&lt;'MAPAS DE RIESGOS INHER Y RESID'!$J$4+1),'MAPAS DE RIESGOS INHER Y RESID'!$M$4,'MAPAS DE RIESGOS INHER Y RESID'!$M$3)))</f>
        <v>MODERADO</v>
      </c>
      <c r="R9" s="82" t="s">
        <v>249</v>
      </c>
      <c r="S9" s="82"/>
      <c r="T9" s="82" t="s">
        <v>252</v>
      </c>
      <c r="U9" s="82" t="s">
        <v>253</v>
      </c>
      <c r="V9" s="124" t="s">
        <v>180</v>
      </c>
      <c r="W9" s="127">
        <f>VLOOKUP(V9,'MAPAS DE RIESGOS INHER Y RESID'!$E$16:$F$18,2,FALSE)</f>
        <v>0.9</v>
      </c>
      <c r="X9" s="74">
        <f t="shared" ref="X9:X46" si="0">P9-(P9*W9)</f>
        <v>3.1999999999999993</v>
      </c>
      <c r="Y9" s="124" t="str">
        <f>IF(OR('MAPAS DE RIESGOS INHER Y RESID'!$G$18='MATRIZ DE RIESGOS DE SST'!X9,X9&lt;'MAPAS DE RIESGOS INHER Y RESID'!$G$16+1),'MAPAS DE RIESGOS INHER Y RESID'!$M$19,IF(OR('MAPAS DE RIESGOS INHER Y RESID'!$H$17='MATRIZ DE RIESGOS DE SST'!X9,X9&lt;'MAPAS DE RIESGOS INHER Y RESID'!$I$18+1),'MAPAS DE RIESGOS INHER Y RESID'!$M$18,IF(OR('MAPAS DE RIESGOS INHER Y RESID'!$I$17='MATRIZ DE RIESGOS DE SST'!X9,X9&lt;'MAPAS DE RIESGOS INHER Y RESID'!$J$17+1),'MAPAS DE RIESGOS INHER Y RESID'!$M$17,'MAPAS DE RIESGOS INHER Y RESID'!$M$16)))</f>
        <v>BAJO</v>
      </c>
      <c r="Z9" s="82" t="s">
        <v>200</v>
      </c>
    </row>
    <row r="10" spans="1:28" ht="153" x14ac:dyDescent="0.2">
      <c r="A10" s="168"/>
      <c r="B10" s="176"/>
      <c r="C10" s="109"/>
      <c r="D10" s="109"/>
      <c r="E10" s="109"/>
      <c r="F10" s="109"/>
      <c r="G10" s="109"/>
      <c r="H10" s="112"/>
      <c r="I10" s="120" t="s">
        <v>25</v>
      </c>
      <c r="J10" s="119" t="s">
        <v>26</v>
      </c>
      <c r="K10" s="119" t="s">
        <v>23</v>
      </c>
      <c r="L10" s="124" t="s">
        <v>179</v>
      </c>
      <c r="M10" s="73">
        <f>VLOOKUP('MATRIZ DE RIESGOS DE SST'!L10,'MAPAS DE RIESGOS INHER Y RESID'!$E$3:$F$7,2,FALSE)</f>
        <v>3</v>
      </c>
      <c r="N10" s="124" t="s">
        <v>189</v>
      </c>
      <c r="O10" s="73">
        <f>VLOOKUP('MATRIZ DE RIESGOS DE SST'!N10,'MAPAS DE RIESGOS INHER Y RESID'!$O$3:$P$7,2,FALSE)</f>
        <v>16</v>
      </c>
      <c r="P10" s="73">
        <f t="shared" ref="P10:P12" si="1">M10*O10</f>
        <v>48</v>
      </c>
      <c r="Q10" s="124" t="str">
        <f>IF(OR('MAPAS DE RIESGOS INHER Y RESID'!$G$7='MATRIZ DE RIESGOS DE SST'!P10,P10&lt;'MAPAS DE RIESGOS INHER Y RESID'!$G$3+1),'MAPAS DE RIESGOS INHER Y RESID'!$M$6,IF(OR('MAPAS DE RIESGOS INHER Y RESID'!$H$5='MATRIZ DE RIESGOS DE SST'!P10,P10&lt;'MAPAS DE RIESGOS INHER Y RESID'!$I$5+1),'MAPAS DE RIESGOS INHER Y RESID'!$M$5,IF(OR('MAPAS DE RIESGOS INHER Y RESID'!$I$4='MATRIZ DE RIESGOS DE SST'!P10,P10&lt;'MAPAS DE RIESGOS INHER Y RESID'!$J$4+1),'MAPAS DE RIESGOS INHER Y RESID'!$M$4,'MAPAS DE RIESGOS INHER Y RESID'!$M$3)))</f>
        <v>MODERADO</v>
      </c>
      <c r="R10" s="82"/>
      <c r="S10" s="82"/>
      <c r="T10" s="128" t="s">
        <v>305</v>
      </c>
      <c r="U10" s="128" t="s">
        <v>306</v>
      </c>
      <c r="V10" s="124" t="s">
        <v>180</v>
      </c>
      <c r="W10" s="127">
        <f>VLOOKUP(V10,'MAPAS DE RIESGOS INHER Y RESID'!$E$16:$F$18,2,FALSE)</f>
        <v>0.9</v>
      </c>
      <c r="X10" s="74">
        <f t="shared" ref="X10:X12" si="2">P10-(P10*W10)</f>
        <v>4.7999999999999972</v>
      </c>
      <c r="Y10" s="124" t="str">
        <f>IF(OR('MAPAS DE RIESGOS INHER Y RESID'!$G$18='MATRIZ DE RIESGOS DE SST'!X10,X10&lt;'MAPAS DE RIESGOS INHER Y RESID'!$G$16+1),'MAPAS DE RIESGOS INHER Y RESID'!$M$19,IF(OR('MAPAS DE RIESGOS INHER Y RESID'!$H$17='MATRIZ DE RIESGOS DE SST'!X10,X10&lt;'MAPAS DE RIESGOS INHER Y RESID'!$I$18+1),'MAPAS DE RIESGOS INHER Y RESID'!$M$18,IF(OR('MAPAS DE RIESGOS INHER Y RESID'!$I$17='MATRIZ DE RIESGOS DE SST'!X10,X10&lt;'MAPAS DE RIESGOS INHER Y RESID'!$J$17+1),'MAPAS DE RIESGOS INHER Y RESID'!$M$17,'MAPAS DE RIESGOS INHER Y RESID'!$M$16)))</f>
        <v>BAJO</v>
      </c>
      <c r="Z10" s="82" t="s">
        <v>200</v>
      </c>
    </row>
    <row r="11" spans="1:28" ht="153" x14ac:dyDescent="0.2">
      <c r="A11" s="168"/>
      <c r="B11" s="176"/>
      <c r="C11" s="109"/>
      <c r="D11" s="109"/>
      <c r="E11" s="109"/>
      <c r="F11" s="109"/>
      <c r="G11" s="109"/>
      <c r="H11" s="112"/>
      <c r="I11" s="120" t="s">
        <v>27</v>
      </c>
      <c r="J11" s="119" t="s">
        <v>233</v>
      </c>
      <c r="K11" s="119" t="s">
        <v>28</v>
      </c>
      <c r="L11" s="124" t="s">
        <v>179</v>
      </c>
      <c r="M11" s="73">
        <f>VLOOKUP('MATRIZ DE RIESGOS DE SST'!L11,'MAPAS DE RIESGOS INHER Y RESID'!$E$3:$F$7,2,FALSE)</f>
        <v>3</v>
      </c>
      <c r="N11" s="124" t="s">
        <v>189</v>
      </c>
      <c r="O11" s="73">
        <f>VLOOKUP('MATRIZ DE RIESGOS DE SST'!N11,'MAPAS DE RIESGOS INHER Y RESID'!$O$3:$P$7,2,FALSE)</f>
        <v>16</v>
      </c>
      <c r="P11" s="73">
        <f t="shared" si="1"/>
        <v>48</v>
      </c>
      <c r="Q11" s="124" t="str">
        <f>IF(OR('MAPAS DE RIESGOS INHER Y RESID'!$G$7='MATRIZ DE RIESGOS DE SST'!P11,P11&lt;'MAPAS DE RIESGOS INHER Y RESID'!$G$3+1),'MAPAS DE RIESGOS INHER Y RESID'!$M$6,IF(OR('MAPAS DE RIESGOS INHER Y RESID'!$H$5='MATRIZ DE RIESGOS DE SST'!P11,P11&lt;'MAPAS DE RIESGOS INHER Y RESID'!$I$5+1),'MAPAS DE RIESGOS INHER Y RESID'!$M$5,IF(OR('MAPAS DE RIESGOS INHER Y RESID'!$I$4='MATRIZ DE RIESGOS DE SST'!P11,P11&lt;'MAPAS DE RIESGOS INHER Y RESID'!$J$4+1),'MAPAS DE RIESGOS INHER Y RESID'!$M$4,'MAPAS DE RIESGOS INHER Y RESID'!$M$3)))</f>
        <v>MODERADO</v>
      </c>
      <c r="R11" s="82"/>
      <c r="S11" s="82"/>
      <c r="T11" s="128" t="s">
        <v>305</v>
      </c>
      <c r="U11" s="128" t="s">
        <v>306</v>
      </c>
      <c r="V11" s="124" t="s">
        <v>180</v>
      </c>
      <c r="W11" s="127">
        <f>VLOOKUP(V11,'MAPAS DE RIESGOS INHER Y RESID'!$E$16:$F$18,2,FALSE)</f>
        <v>0.9</v>
      </c>
      <c r="X11" s="74">
        <f t="shared" si="2"/>
        <v>4.7999999999999972</v>
      </c>
      <c r="Y11" s="124" t="str">
        <f>IF(OR('MAPAS DE RIESGOS INHER Y RESID'!$G$18='MATRIZ DE RIESGOS DE SST'!X11,X11&lt;'MAPAS DE RIESGOS INHER Y RESID'!$G$16+1),'MAPAS DE RIESGOS INHER Y RESID'!$M$19,IF(OR('MAPAS DE RIESGOS INHER Y RESID'!$H$17='MATRIZ DE RIESGOS DE SST'!X11,X11&lt;'MAPAS DE RIESGOS INHER Y RESID'!$I$18+1),'MAPAS DE RIESGOS INHER Y RESID'!$M$18,IF(OR('MAPAS DE RIESGOS INHER Y RESID'!$I$17='MATRIZ DE RIESGOS DE SST'!X11,X11&lt;'MAPAS DE RIESGOS INHER Y RESID'!$J$17+1),'MAPAS DE RIESGOS INHER Y RESID'!$M$17,'MAPAS DE RIESGOS INHER Y RESID'!$M$16)))</f>
        <v>BAJO</v>
      </c>
      <c r="Z11" s="82" t="s">
        <v>200</v>
      </c>
    </row>
    <row r="12" spans="1:28" ht="153" x14ac:dyDescent="0.2">
      <c r="A12" s="168"/>
      <c r="B12" s="176"/>
      <c r="C12" s="109"/>
      <c r="D12" s="109"/>
      <c r="E12" s="109"/>
      <c r="F12" s="109"/>
      <c r="G12" s="109"/>
      <c r="H12" s="112"/>
      <c r="I12" s="120" t="s">
        <v>31</v>
      </c>
      <c r="J12" s="119" t="s">
        <v>212</v>
      </c>
      <c r="K12" s="119" t="s">
        <v>23</v>
      </c>
      <c r="L12" s="124" t="s">
        <v>185</v>
      </c>
      <c r="M12" s="73">
        <f>VLOOKUP('MATRIZ DE RIESGOS DE SST'!L12,'MAPAS DE RIESGOS INHER Y RESID'!$E$3:$F$7,2,FALSE)</f>
        <v>2</v>
      </c>
      <c r="N12" s="124" t="s">
        <v>189</v>
      </c>
      <c r="O12" s="73">
        <f>VLOOKUP('MATRIZ DE RIESGOS DE SST'!N12,'MAPAS DE RIESGOS INHER Y RESID'!$O$3:$P$7,2,FALSE)</f>
        <v>16</v>
      </c>
      <c r="P12" s="73">
        <f t="shared" si="1"/>
        <v>32</v>
      </c>
      <c r="Q12" s="124" t="str">
        <f>IF(OR('MAPAS DE RIESGOS INHER Y RESID'!$G$7='MATRIZ DE RIESGOS DE SST'!P12,P12&lt;'MAPAS DE RIESGOS INHER Y RESID'!$G$3+1),'MAPAS DE RIESGOS INHER Y RESID'!$M$6,IF(OR('MAPAS DE RIESGOS INHER Y RESID'!$H$5='MATRIZ DE RIESGOS DE SST'!P12,P12&lt;'MAPAS DE RIESGOS INHER Y RESID'!$I$5+1),'MAPAS DE RIESGOS INHER Y RESID'!$M$5,IF(OR('MAPAS DE RIESGOS INHER Y RESID'!$I$4='MATRIZ DE RIESGOS DE SST'!P12,P12&lt;'MAPAS DE RIESGOS INHER Y RESID'!$J$4+1),'MAPAS DE RIESGOS INHER Y RESID'!$M$4,'MAPAS DE RIESGOS INHER Y RESID'!$M$3)))</f>
        <v>MODERADO</v>
      </c>
      <c r="R12" s="82"/>
      <c r="S12" s="82"/>
      <c r="T12" s="128" t="s">
        <v>305</v>
      </c>
      <c r="U12" s="128" t="s">
        <v>306</v>
      </c>
      <c r="V12" s="124" t="s">
        <v>180</v>
      </c>
      <c r="W12" s="127">
        <f>VLOOKUP(V12,'MAPAS DE RIESGOS INHER Y RESID'!$E$16:$F$18,2,FALSE)</f>
        <v>0.9</v>
      </c>
      <c r="X12" s="74">
        <f t="shared" si="2"/>
        <v>3.1999999999999993</v>
      </c>
      <c r="Y12" s="124" t="str">
        <f>IF(OR('MAPAS DE RIESGOS INHER Y RESID'!$G$18='MATRIZ DE RIESGOS DE SST'!X12,X12&lt;'MAPAS DE RIESGOS INHER Y RESID'!$G$16+1),'MAPAS DE RIESGOS INHER Y RESID'!$M$19,IF(OR('MAPAS DE RIESGOS INHER Y RESID'!$H$17='MATRIZ DE RIESGOS DE SST'!X12,X12&lt;'MAPAS DE RIESGOS INHER Y RESID'!$I$18+1),'MAPAS DE RIESGOS INHER Y RESID'!$M$18,IF(OR('MAPAS DE RIESGOS INHER Y RESID'!$I$17='MATRIZ DE RIESGOS DE SST'!X12,X12&lt;'MAPAS DE RIESGOS INHER Y RESID'!$J$17+1),'MAPAS DE RIESGOS INHER Y RESID'!$M$17,'MAPAS DE RIESGOS INHER Y RESID'!$M$16)))</f>
        <v>BAJO</v>
      </c>
      <c r="Z12" s="82" t="s">
        <v>200</v>
      </c>
    </row>
    <row r="13" spans="1:28" ht="248.25" customHeight="1" x14ac:dyDescent="0.2">
      <c r="A13" s="168"/>
      <c r="B13" s="176"/>
      <c r="C13" s="109"/>
      <c r="D13" s="109"/>
      <c r="E13" s="109"/>
      <c r="F13" s="109"/>
      <c r="G13" s="109"/>
      <c r="H13" s="112"/>
      <c r="I13" s="82" t="s">
        <v>21</v>
      </c>
      <c r="J13" s="82" t="s">
        <v>22</v>
      </c>
      <c r="K13" s="82" t="s">
        <v>23</v>
      </c>
      <c r="L13" s="124" t="s">
        <v>179</v>
      </c>
      <c r="M13" s="73">
        <f>VLOOKUP('MATRIZ DE RIESGOS DE SST'!L13,'MAPAS DE RIESGOS INHER Y RESID'!$E$3:$F$7,2,FALSE)</f>
        <v>3</v>
      </c>
      <c r="N13" s="124" t="s">
        <v>189</v>
      </c>
      <c r="O13" s="73">
        <f>VLOOKUP('MATRIZ DE RIESGOS DE SST'!N13,'MAPAS DE RIESGOS INHER Y RESID'!$O$3:$P$7,2,FALSE)</f>
        <v>16</v>
      </c>
      <c r="P13" s="73">
        <f>+M13*O13</f>
        <v>48</v>
      </c>
      <c r="Q13" s="124" t="str">
        <f>IF(OR('MAPAS DE RIESGOS INHER Y RESID'!$G$7='MATRIZ DE RIESGOS DE SST'!P13,P13&lt;'MAPAS DE RIESGOS INHER Y RESID'!$G$3+1),'MAPAS DE RIESGOS INHER Y RESID'!$M$6,IF(OR('MAPAS DE RIESGOS INHER Y RESID'!$H$5='MATRIZ DE RIESGOS DE SST'!P13,P13&lt;'MAPAS DE RIESGOS INHER Y RESID'!$I$5+1),'MAPAS DE RIESGOS INHER Y RESID'!$M$5,IF(OR('MAPAS DE RIESGOS INHER Y RESID'!$I$4='MATRIZ DE RIESGOS DE SST'!P13,P13&lt;'MAPAS DE RIESGOS INHER Y RESID'!$J$4+1),'MAPAS DE RIESGOS INHER Y RESID'!$M$4,'MAPAS DE RIESGOS INHER Y RESID'!$M$3)))</f>
        <v>MODERADO</v>
      </c>
      <c r="R13" s="82" t="s">
        <v>249</v>
      </c>
      <c r="S13" s="82"/>
      <c r="T13" s="82" t="s">
        <v>259</v>
      </c>
      <c r="U13" s="82" t="s">
        <v>260</v>
      </c>
      <c r="V13" s="124" t="s">
        <v>180</v>
      </c>
      <c r="W13" s="127">
        <f>VLOOKUP(V13,'MAPAS DE RIESGOS INHER Y RESID'!$E$16:$F$18,2,FALSE)</f>
        <v>0.9</v>
      </c>
      <c r="X13" s="74">
        <f t="shared" si="0"/>
        <v>4.7999999999999972</v>
      </c>
      <c r="Y13" s="124" t="str">
        <f>IF(OR('MAPAS DE RIESGOS INHER Y RESID'!$G$18='MATRIZ DE RIESGOS DE SST'!X13,X13&lt;'MAPAS DE RIESGOS INHER Y RESID'!$G$16+1),'MAPAS DE RIESGOS INHER Y RESID'!$M$19,IF(OR('MAPAS DE RIESGOS INHER Y RESID'!$H$17='MATRIZ DE RIESGOS DE SST'!X13,X13&lt;'MAPAS DE RIESGOS INHER Y RESID'!$I$18+1),'MAPAS DE RIESGOS INHER Y RESID'!$M$18,IF(OR('MAPAS DE RIESGOS INHER Y RESID'!$I$17='MATRIZ DE RIESGOS DE SST'!X13,X13&lt;'MAPAS DE RIESGOS INHER Y RESID'!$J$17+1),'MAPAS DE RIESGOS INHER Y RESID'!$M$17,'MAPAS DE RIESGOS INHER Y RESID'!$M$16)))</f>
        <v>BAJO</v>
      </c>
      <c r="Z13" s="82" t="s">
        <v>200</v>
      </c>
    </row>
    <row r="14" spans="1:28" ht="248.25" customHeight="1" x14ac:dyDescent="0.2">
      <c r="A14" s="168"/>
      <c r="B14" s="176"/>
      <c r="C14" s="109"/>
      <c r="D14" s="109"/>
      <c r="E14" s="109"/>
      <c r="F14" s="109"/>
      <c r="G14" s="109"/>
      <c r="H14" s="112"/>
      <c r="I14" s="82" t="s">
        <v>24</v>
      </c>
      <c r="J14" s="82" t="s">
        <v>22</v>
      </c>
      <c r="K14" s="82" t="s">
        <v>23</v>
      </c>
      <c r="L14" s="124" t="s">
        <v>179</v>
      </c>
      <c r="M14" s="73">
        <f>VLOOKUP('MATRIZ DE RIESGOS DE SST'!L14,'MAPAS DE RIESGOS INHER Y RESID'!$E$3:$F$7,2,FALSE)</f>
        <v>3</v>
      </c>
      <c r="N14" s="124" t="s">
        <v>189</v>
      </c>
      <c r="O14" s="73">
        <f>VLOOKUP('MATRIZ DE RIESGOS DE SST'!N14,'MAPAS DE RIESGOS INHER Y RESID'!$O$3:$P$7,2,FALSE)</f>
        <v>16</v>
      </c>
      <c r="P14" s="73">
        <f>+M14*O14</f>
        <v>48</v>
      </c>
      <c r="Q14" s="124" t="str">
        <f>IF(OR('MAPAS DE RIESGOS INHER Y RESID'!$G$7='MATRIZ DE RIESGOS DE SST'!P14,P14&lt;'MAPAS DE RIESGOS INHER Y RESID'!$G$3+1),'MAPAS DE RIESGOS INHER Y RESID'!$M$6,IF(OR('MAPAS DE RIESGOS INHER Y RESID'!$H$5='MATRIZ DE RIESGOS DE SST'!P14,P14&lt;'MAPAS DE RIESGOS INHER Y RESID'!$I$5+1),'MAPAS DE RIESGOS INHER Y RESID'!$M$5,IF(OR('MAPAS DE RIESGOS INHER Y RESID'!$I$4='MATRIZ DE RIESGOS DE SST'!P14,P14&lt;'MAPAS DE RIESGOS INHER Y RESID'!$J$4+1),'MAPAS DE RIESGOS INHER Y RESID'!$M$4,'MAPAS DE RIESGOS INHER Y RESID'!$M$3)))</f>
        <v>MODERADO</v>
      </c>
      <c r="R14" s="82"/>
      <c r="S14" s="82" t="s">
        <v>248</v>
      </c>
      <c r="T14" s="82" t="s">
        <v>259</v>
      </c>
      <c r="U14" s="82" t="s">
        <v>260</v>
      </c>
      <c r="V14" s="124" t="s">
        <v>180</v>
      </c>
      <c r="W14" s="127">
        <f>VLOOKUP(V14,'MAPAS DE RIESGOS INHER Y RESID'!$E$16:$F$18,2,FALSE)</f>
        <v>0.9</v>
      </c>
      <c r="X14" s="74">
        <f>P14-(P14*W14)</f>
        <v>4.7999999999999972</v>
      </c>
      <c r="Y14" s="124" t="str">
        <f>IF(OR('MAPAS DE RIESGOS INHER Y RESID'!$G$18='MATRIZ DE RIESGOS DE SST'!X14,X14&lt;'MAPAS DE RIESGOS INHER Y RESID'!$G$16+1),'MAPAS DE RIESGOS INHER Y RESID'!$M$19,IF(OR('MAPAS DE RIESGOS INHER Y RESID'!$H$17='MATRIZ DE RIESGOS DE SST'!X14,X14&lt;'MAPAS DE RIESGOS INHER Y RESID'!$I$18+1),'MAPAS DE RIESGOS INHER Y RESID'!$M$18,IF(OR('MAPAS DE RIESGOS INHER Y RESID'!$I$17='MATRIZ DE RIESGOS DE SST'!X14,X14&lt;'MAPAS DE RIESGOS INHER Y RESID'!$J$17+1),'MAPAS DE RIESGOS INHER Y RESID'!$M$17,'MAPAS DE RIESGOS INHER Y RESID'!$M$16)))</f>
        <v>BAJO</v>
      </c>
      <c r="Z14" s="82" t="s">
        <v>200</v>
      </c>
    </row>
    <row r="15" spans="1:28" ht="165" customHeight="1" x14ac:dyDescent="0.2">
      <c r="A15" s="168"/>
      <c r="B15" s="176"/>
      <c r="C15" s="109"/>
      <c r="D15" s="109"/>
      <c r="E15" s="109"/>
      <c r="F15" s="109"/>
      <c r="G15" s="109"/>
      <c r="H15" s="112"/>
      <c r="I15" s="82" t="s">
        <v>29</v>
      </c>
      <c r="J15" s="82" t="s">
        <v>242</v>
      </c>
      <c r="K15" s="82" t="s">
        <v>23</v>
      </c>
      <c r="L15" s="124" t="s">
        <v>179</v>
      </c>
      <c r="M15" s="73">
        <f>VLOOKUP('MATRIZ DE RIESGOS DE SST'!L15,'MAPAS DE RIESGOS INHER Y RESID'!$E$3:$F$7,2,FALSE)</f>
        <v>3</v>
      </c>
      <c r="N15" s="124" t="s">
        <v>189</v>
      </c>
      <c r="O15" s="73">
        <f>VLOOKUP('MATRIZ DE RIESGOS DE SST'!N15,'MAPAS DE RIESGOS INHER Y RESID'!$O$3:$P$7,2,FALSE)</f>
        <v>16</v>
      </c>
      <c r="P15" s="73">
        <f>+M15*O15</f>
        <v>48</v>
      </c>
      <c r="Q15" s="124" t="str">
        <f>IF(OR('MAPAS DE RIESGOS INHER Y RESID'!$G$7='MATRIZ DE RIESGOS DE SST'!P15,P15&lt;'MAPAS DE RIESGOS INHER Y RESID'!$G$3+1),'MAPAS DE RIESGOS INHER Y RESID'!$M$6,IF(OR('MAPAS DE RIESGOS INHER Y RESID'!$H$5='MATRIZ DE RIESGOS DE SST'!P15,P15&lt;'MAPAS DE RIESGOS INHER Y RESID'!$I$5+1),'MAPAS DE RIESGOS INHER Y RESID'!$M$5,IF(OR('MAPAS DE RIESGOS INHER Y RESID'!$I$4='MATRIZ DE RIESGOS DE SST'!P15,P15&lt;'MAPAS DE RIESGOS INHER Y RESID'!$J$4+1),'MAPAS DE RIESGOS INHER Y RESID'!$M$4,'MAPAS DE RIESGOS INHER Y RESID'!$M$3)))</f>
        <v>MODERADO</v>
      </c>
      <c r="R15" s="82" t="s">
        <v>249</v>
      </c>
      <c r="S15" s="82"/>
      <c r="T15" s="82" t="s">
        <v>251</v>
      </c>
      <c r="U15" s="82" t="s">
        <v>284</v>
      </c>
      <c r="V15" s="124" t="s">
        <v>180</v>
      </c>
      <c r="W15" s="127">
        <f>VLOOKUP(V15,'MAPAS DE RIESGOS INHER Y RESID'!$E$16:$F$18,2,FALSE)</f>
        <v>0.9</v>
      </c>
      <c r="X15" s="74">
        <f t="shared" si="0"/>
        <v>4.7999999999999972</v>
      </c>
      <c r="Y15" s="124" t="str">
        <f>IF(OR('MAPAS DE RIESGOS INHER Y RESID'!$G$18='MATRIZ DE RIESGOS DE SST'!X15,X15&lt;'MAPAS DE RIESGOS INHER Y RESID'!$G$16+1),'MAPAS DE RIESGOS INHER Y RESID'!$M$19,IF(OR('MAPAS DE RIESGOS INHER Y RESID'!$H$17='MATRIZ DE RIESGOS DE SST'!X15,X15&lt;'MAPAS DE RIESGOS INHER Y RESID'!$I$18+1),'MAPAS DE RIESGOS INHER Y RESID'!$M$18,IF(OR('MAPAS DE RIESGOS INHER Y RESID'!$I$17='MATRIZ DE RIESGOS DE SST'!X15,X15&lt;'MAPAS DE RIESGOS INHER Y RESID'!$J$17+1),'MAPAS DE RIESGOS INHER Y RESID'!$M$17,'MAPAS DE RIESGOS INHER Y RESID'!$M$16)))</f>
        <v>BAJO</v>
      </c>
      <c r="Z15" s="82" t="s">
        <v>200</v>
      </c>
    </row>
    <row r="16" spans="1:28" ht="165" customHeight="1" x14ac:dyDescent="0.2">
      <c r="A16" s="168"/>
      <c r="B16" s="176"/>
      <c r="C16" s="109"/>
      <c r="D16" s="109"/>
      <c r="E16" s="109"/>
      <c r="F16" s="109"/>
      <c r="G16" s="109"/>
      <c r="H16" s="112"/>
      <c r="I16" s="82" t="s">
        <v>110</v>
      </c>
      <c r="J16" s="82" t="s">
        <v>111</v>
      </c>
      <c r="K16" s="82" t="s">
        <v>112</v>
      </c>
      <c r="L16" s="124" t="s">
        <v>179</v>
      </c>
      <c r="M16" s="73">
        <f>VLOOKUP('MATRIZ DE RIESGOS DE SST'!L16,'MAPAS DE RIESGOS INHER Y RESID'!$E$3:$F$7,2,FALSE)</f>
        <v>3</v>
      </c>
      <c r="N16" s="124" t="s">
        <v>189</v>
      </c>
      <c r="O16" s="73">
        <f>VLOOKUP('MATRIZ DE RIESGOS DE SST'!N16,'MAPAS DE RIESGOS INHER Y RESID'!$O$3:$P$7,2,FALSE)</f>
        <v>16</v>
      </c>
      <c r="P16" s="73">
        <f>+M16*O16</f>
        <v>48</v>
      </c>
      <c r="Q16" s="124" t="str">
        <f>IF(OR('MAPAS DE RIESGOS INHER Y RESID'!$G$7='MATRIZ DE RIESGOS DE SST'!P16,P16&lt;'MAPAS DE RIESGOS INHER Y RESID'!$G$3+1),'MAPAS DE RIESGOS INHER Y RESID'!$M$6,IF(OR('MAPAS DE RIESGOS INHER Y RESID'!$H$5='MATRIZ DE RIESGOS DE SST'!P16,P16&lt;'MAPAS DE RIESGOS INHER Y RESID'!$I$5+1),'MAPAS DE RIESGOS INHER Y RESID'!$M$5,IF(OR('MAPAS DE RIESGOS INHER Y RESID'!$I$4='MATRIZ DE RIESGOS DE SST'!P16,P16&lt;'MAPAS DE RIESGOS INHER Y RESID'!$J$4+1),'MAPAS DE RIESGOS INHER Y RESID'!$M$4,'MAPAS DE RIESGOS INHER Y RESID'!$M$3)))</f>
        <v>MODERADO</v>
      </c>
      <c r="R16" s="125" t="s">
        <v>294</v>
      </c>
      <c r="S16" s="125"/>
      <c r="T16" s="125" t="s">
        <v>273</v>
      </c>
      <c r="U16" s="125" t="s">
        <v>272</v>
      </c>
      <c r="V16" s="124" t="s">
        <v>180</v>
      </c>
      <c r="W16" s="127">
        <f>VLOOKUP(V16,'MAPAS DE RIESGOS INHER Y RESID'!$E$16:$F$18,2,FALSE)</f>
        <v>0.9</v>
      </c>
      <c r="X16" s="74">
        <f t="shared" si="0"/>
        <v>4.7999999999999972</v>
      </c>
      <c r="Y16" s="124" t="str">
        <f>IF(OR('MAPAS DE RIESGOS INHER Y RESID'!$G$18='MATRIZ DE RIESGOS DE SST'!X16,X16&lt;'MAPAS DE RIESGOS INHER Y RESID'!$G$16+1),'MAPAS DE RIESGOS INHER Y RESID'!$M$19,IF(OR('MAPAS DE RIESGOS INHER Y RESID'!$H$17='MATRIZ DE RIESGOS DE SST'!X16,X16&lt;'MAPAS DE RIESGOS INHER Y RESID'!$I$18+1),'MAPAS DE RIESGOS INHER Y RESID'!$M$18,IF(OR('MAPAS DE RIESGOS INHER Y RESID'!$I$17='MATRIZ DE RIESGOS DE SST'!X16,X16&lt;'MAPAS DE RIESGOS INHER Y RESID'!$J$17+1),'MAPAS DE RIESGOS INHER Y RESID'!$M$17,'MAPAS DE RIESGOS INHER Y RESID'!$M$16)))</f>
        <v>BAJO</v>
      </c>
      <c r="Z16" s="82" t="s">
        <v>200</v>
      </c>
    </row>
    <row r="17" spans="1:26" ht="165" customHeight="1" x14ac:dyDescent="0.2">
      <c r="A17" s="168"/>
      <c r="B17" s="176"/>
      <c r="C17" s="109"/>
      <c r="D17" s="109"/>
      <c r="E17" s="109"/>
      <c r="F17" s="109"/>
      <c r="G17" s="109"/>
      <c r="H17" s="112"/>
      <c r="I17" s="82" t="s">
        <v>93</v>
      </c>
      <c r="J17" s="82" t="s">
        <v>94</v>
      </c>
      <c r="K17" s="82" t="s">
        <v>95</v>
      </c>
      <c r="L17" s="124" t="s">
        <v>179</v>
      </c>
      <c r="M17" s="73">
        <f>VLOOKUP('MATRIZ DE RIESGOS DE SST'!L17,'MAPAS DE RIESGOS INHER Y RESID'!$E$3:$F$7,2,FALSE)</f>
        <v>3</v>
      </c>
      <c r="N17" s="124" t="s">
        <v>189</v>
      </c>
      <c r="O17" s="73">
        <f>VLOOKUP('MATRIZ DE RIESGOS DE SST'!N17,'MAPAS DE RIESGOS INHER Y RESID'!$O$3:$P$7,2,FALSE)</f>
        <v>16</v>
      </c>
      <c r="P17" s="73">
        <f t="shared" ref="P17:P41" si="3">+M17*O17</f>
        <v>48</v>
      </c>
      <c r="Q17" s="124" t="str">
        <f>IF(OR('MAPAS DE RIESGOS INHER Y RESID'!$G$7='MATRIZ DE RIESGOS DE SST'!P17,P17&lt;'MAPAS DE RIESGOS INHER Y RESID'!$G$3+1),'MAPAS DE RIESGOS INHER Y RESID'!$M$6,IF(OR('MAPAS DE RIESGOS INHER Y RESID'!$H$5='MATRIZ DE RIESGOS DE SST'!P17,P17&lt;'MAPAS DE RIESGOS INHER Y RESID'!$I$5+1),'MAPAS DE RIESGOS INHER Y RESID'!$M$5,IF(OR('MAPAS DE RIESGOS INHER Y RESID'!$I$4='MATRIZ DE RIESGOS DE SST'!P17,P17&lt;'MAPAS DE RIESGOS INHER Y RESID'!$J$4+1),'MAPAS DE RIESGOS INHER Y RESID'!$M$4,'MAPAS DE RIESGOS INHER Y RESID'!$M$3)))</f>
        <v>MODERADO</v>
      </c>
      <c r="R17" s="82" t="s">
        <v>249</v>
      </c>
      <c r="S17" s="82"/>
      <c r="T17" s="82" t="s">
        <v>270</v>
      </c>
      <c r="U17" s="82" t="s">
        <v>271</v>
      </c>
      <c r="V17" s="124" t="s">
        <v>180</v>
      </c>
      <c r="W17" s="127">
        <f>VLOOKUP(V17,'MAPAS DE RIESGOS INHER Y RESID'!$E$16:$F$18,2,FALSE)</f>
        <v>0.9</v>
      </c>
      <c r="X17" s="74">
        <f t="shared" si="0"/>
        <v>4.7999999999999972</v>
      </c>
      <c r="Y17" s="124" t="str">
        <f>IF(OR('MAPAS DE RIESGOS INHER Y RESID'!$G$18='MATRIZ DE RIESGOS DE SST'!X17,X17&lt;'MAPAS DE RIESGOS INHER Y RESID'!$G$16+1),'MAPAS DE RIESGOS INHER Y RESID'!$M$19,IF(OR('MAPAS DE RIESGOS INHER Y RESID'!$H$17='MATRIZ DE RIESGOS DE SST'!X17,X17&lt;'MAPAS DE RIESGOS INHER Y RESID'!$I$18+1),'MAPAS DE RIESGOS INHER Y RESID'!$M$18,IF(OR('MAPAS DE RIESGOS INHER Y RESID'!$I$17='MATRIZ DE RIESGOS DE SST'!X17,X17&lt;'MAPAS DE RIESGOS INHER Y RESID'!$J$17+1),'MAPAS DE RIESGOS INHER Y RESID'!$M$17,'MAPAS DE RIESGOS INHER Y RESID'!$M$16)))</f>
        <v>BAJO</v>
      </c>
      <c r="Z17" s="82" t="s">
        <v>200</v>
      </c>
    </row>
    <row r="18" spans="1:26" ht="165" customHeight="1" x14ac:dyDescent="0.2">
      <c r="A18" s="168"/>
      <c r="B18" s="176"/>
      <c r="C18" s="109"/>
      <c r="D18" s="109"/>
      <c r="E18" s="109"/>
      <c r="F18" s="109"/>
      <c r="G18" s="109"/>
      <c r="H18" s="112"/>
      <c r="I18" s="82" t="s">
        <v>127</v>
      </c>
      <c r="J18" s="82" t="s">
        <v>125</v>
      </c>
      <c r="K18" s="82" t="s">
        <v>126</v>
      </c>
      <c r="L18" s="124" t="s">
        <v>185</v>
      </c>
      <c r="M18" s="73">
        <f>VLOOKUP('MATRIZ DE RIESGOS DE SST'!L18,'MAPAS DE RIESGOS INHER Y RESID'!$E$3:$F$7,2,FALSE)</f>
        <v>2</v>
      </c>
      <c r="N18" s="124" t="s">
        <v>188</v>
      </c>
      <c r="O18" s="73">
        <f>VLOOKUP('MATRIZ DE RIESGOS DE SST'!N18,'MAPAS DE RIESGOS INHER Y RESID'!$O$3:$P$7,2,FALSE)</f>
        <v>4</v>
      </c>
      <c r="P18" s="73">
        <f t="shared" si="3"/>
        <v>8</v>
      </c>
      <c r="Q18" s="124" t="str">
        <f>IF(OR('MAPAS DE RIESGOS INHER Y RESID'!$G$7='MATRIZ DE RIESGOS DE SST'!P18,P18&lt;'MAPAS DE RIESGOS INHER Y RESID'!$G$3+1),'MAPAS DE RIESGOS INHER Y RESID'!$M$6,IF(OR('MAPAS DE RIESGOS INHER Y RESID'!$H$5='MATRIZ DE RIESGOS DE SST'!P18,P18&lt;'MAPAS DE RIESGOS INHER Y RESID'!$I$5+1),'MAPAS DE RIESGOS INHER Y RESID'!$M$5,IF(OR('MAPAS DE RIESGOS INHER Y RESID'!$I$4='MATRIZ DE RIESGOS DE SST'!P18,P18&lt;'MAPAS DE RIESGOS INHER Y RESID'!$J$4+1),'MAPAS DE RIESGOS INHER Y RESID'!$M$4,'MAPAS DE RIESGOS INHER Y RESID'!$M$3)))</f>
        <v>BAJO</v>
      </c>
      <c r="R18" s="125" t="s">
        <v>249</v>
      </c>
      <c r="S18" s="125" t="s">
        <v>267</v>
      </c>
      <c r="T18" s="125" t="s">
        <v>268</v>
      </c>
      <c r="U18" s="125" t="s">
        <v>269</v>
      </c>
      <c r="V18" s="124" t="s">
        <v>178</v>
      </c>
      <c r="W18" s="127">
        <f>VLOOKUP(V18,'MAPAS DE RIESGOS INHER Y RESID'!$E$16:$F$18,2,FALSE)</f>
        <v>0.15</v>
      </c>
      <c r="X18" s="74">
        <f t="shared" si="0"/>
        <v>6.8</v>
      </c>
      <c r="Y18" s="124" t="str">
        <f>IF(OR('MAPAS DE RIESGOS INHER Y RESID'!$G$18='MATRIZ DE RIESGOS DE SST'!X18,X18&lt;'MAPAS DE RIESGOS INHER Y RESID'!$G$16+1),'MAPAS DE RIESGOS INHER Y RESID'!$M$19,IF(OR('MAPAS DE RIESGOS INHER Y RESID'!$H$17='MATRIZ DE RIESGOS DE SST'!X18,X18&lt;'MAPAS DE RIESGOS INHER Y RESID'!$I$18+1),'MAPAS DE RIESGOS INHER Y RESID'!$M$18,IF(OR('MAPAS DE RIESGOS INHER Y RESID'!$I$17='MATRIZ DE RIESGOS DE SST'!X18,X18&lt;'MAPAS DE RIESGOS INHER Y RESID'!$J$17+1),'MAPAS DE RIESGOS INHER Y RESID'!$M$17,'MAPAS DE RIESGOS INHER Y RESID'!$M$16)))</f>
        <v>BAJO</v>
      </c>
      <c r="Z18" s="81" t="s">
        <v>200</v>
      </c>
    </row>
    <row r="19" spans="1:26" ht="165" customHeight="1" x14ac:dyDescent="0.2">
      <c r="A19" s="168"/>
      <c r="B19" s="176"/>
      <c r="C19" s="109"/>
      <c r="D19" s="109"/>
      <c r="E19" s="109"/>
      <c r="F19" s="109"/>
      <c r="G19" s="109"/>
      <c r="H19" s="112"/>
      <c r="I19" s="82" t="s">
        <v>51</v>
      </c>
      <c r="J19" s="82" t="s">
        <v>209</v>
      </c>
      <c r="K19" s="82" t="s">
        <v>52</v>
      </c>
      <c r="L19" s="124" t="s">
        <v>185</v>
      </c>
      <c r="M19" s="73">
        <f>VLOOKUP('MATRIZ DE RIESGOS DE SST'!L19,'MAPAS DE RIESGOS INHER Y RESID'!$E$3:$F$7,2,FALSE)</f>
        <v>2</v>
      </c>
      <c r="N19" s="124" t="s">
        <v>188</v>
      </c>
      <c r="O19" s="73">
        <f>VLOOKUP('MATRIZ DE RIESGOS DE SST'!N19,'MAPAS DE RIESGOS INHER Y RESID'!$O$3:$P$7,2,FALSE)</f>
        <v>4</v>
      </c>
      <c r="P19" s="73">
        <f t="shared" si="3"/>
        <v>8</v>
      </c>
      <c r="Q19" s="124" t="str">
        <f>IF(OR('MAPAS DE RIESGOS INHER Y RESID'!$G$7='MATRIZ DE RIESGOS DE SST'!P19,P19&lt;'MAPAS DE RIESGOS INHER Y RESID'!$G$3+1),'MAPAS DE RIESGOS INHER Y RESID'!$M$6,IF(OR('MAPAS DE RIESGOS INHER Y RESID'!$H$5='MATRIZ DE RIESGOS DE SST'!P19,P19&lt;'MAPAS DE RIESGOS INHER Y RESID'!$I$5+1),'MAPAS DE RIESGOS INHER Y RESID'!$M$5,IF(OR('MAPAS DE RIESGOS INHER Y RESID'!$I$4='MATRIZ DE RIESGOS DE SST'!P19,P19&lt;'MAPAS DE RIESGOS INHER Y RESID'!$J$4+1),'MAPAS DE RIESGOS INHER Y RESID'!$M$4,'MAPAS DE RIESGOS INHER Y RESID'!$M$3)))</f>
        <v>BAJO</v>
      </c>
      <c r="R19" s="125" t="s">
        <v>249</v>
      </c>
      <c r="S19" s="125" t="s">
        <v>288</v>
      </c>
      <c r="T19" s="125" t="s">
        <v>289</v>
      </c>
      <c r="U19" s="125" t="s">
        <v>293</v>
      </c>
      <c r="V19" s="124" t="s">
        <v>179</v>
      </c>
      <c r="W19" s="127">
        <f>VLOOKUP(V19,'MAPAS DE RIESGOS INHER Y RESID'!$E$16:$F$18,2,FALSE)</f>
        <v>0.4</v>
      </c>
      <c r="X19" s="74">
        <f t="shared" si="0"/>
        <v>4.8</v>
      </c>
      <c r="Y19" s="124" t="str">
        <f>IF(OR('MAPAS DE RIESGOS INHER Y RESID'!$G$18='MATRIZ DE RIESGOS DE SST'!X19,X19&lt;'MAPAS DE RIESGOS INHER Y RESID'!$G$16+1),'MAPAS DE RIESGOS INHER Y RESID'!$M$19,IF(OR('MAPAS DE RIESGOS INHER Y RESID'!$H$17='MATRIZ DE RIESGOS DE SST'!X19,X19&lt;'MAPAS DE RIESGOS INHER Y RESID'!$I$18+1),'MAPAS DE RIESGOS INHER Y RESID'!$M$18,IF(OR('MAPAS DE RIESGOS INHER Y RESID'!$I$17='MATRIZ DE RIESGOS DE SST'!X19,X19&lt;'MAPAS DE RIESGOS INHER Y RESID'!$J$17+1),'MAPAS DE RIESGOS INHER Y RESID'!$M$17,'MAPAS DE RIESGOS INHER Y RESID'!$M$16)))</f>
        <v>BAJO</v>
      </c>
      <c r="Z19" s="82" t="s">
        <v>200</v>
      </c>
    </row>
    <row r="20" spans="1:26" ht="165" customHeight="1" x14ac:dyDescent="0.2">
      <c r="A20" s="168"/>
      <c r="B20" s="176"/>
      <c r="C20" s="109"/>
      <c r="D20" s="109"/>
      <c r="E20" s="109"/>
      <c r="F20" s="109"/>
      <c r="G20" s="109"/>
      <c r="H20" s="112"/>
      <c r="I20" s="120" t="s">
        <v>57</v>
      </c>
      <c r="J20" s="119" t="s">
        <v>201</v>
      </c>
      <c r="K20" s="119" t="s">
        <v>58</v>
      </c>
      <c r="L20" s="124" t="s">
        <v>185</v>
      </c>
      <c r="M20" s="73">
        <f>VLOOKUP('MATRIZ DE RIESGOS DE SST'!L20,'MAPAS DE RIESGOS INHER Y RESID'!$E$3:$F$7,2,FALSE)</f>
        <v>2</v>
      </c>
      <c r="N20" s="124" t="s">
        <v>188</v>
      </c>
      <c r="O20" s="73">
        <f>VLOOKUP('MATRIZ DE RIESGOS DE SST'!N20,'MAPAS DE RIESGOS INHER Y RESID'!$O$3:$P$7,2,FALSE)</f>
        <v>4</v>
      </c>
      <c r="P20" s="73">
        <f t="shared" ref="P20" si="4">+M20*O20</f>
        <v>8</v>
      </c>
      <c r="Q20" s="124" t="str">
        <f>IF(OR('MAPAS DE RIESGOS INHER Y RESID'!$G$7='MATRIZ DE RIESGOS DE SST'!P20,P20&lt;'MAPAS DE RIESGOS INHER Y RESID'!$G$3+1),'MAPAS DE RIESGOS INHER Y RESID'!$M$6,IF(OR('MAPAS DE RIESGOS INHER Y RESID'!$H$5='MATRIZ DE RIESGOS DE SST'!P20,P20&lt;'MAPAS DE RIESGOS INHER Y RESID'!$I$5+1),'MAPAS DE RIESGOS INHER Y RESID'!$M$5,IF(OR('MAPAS DE RIESGOS INHER Y RESID'!$I$4='MATRIZ DE RIESGOS DE SST'!P20,P20&lt;'MAPAS DE RIESGOS INHER Y RESID'!$J$4+1),'MAPAS DE RIESGOS INHER Y RESID'!$M$4,'MAPAS DE RIESGOS INHER Y RESID'!$M$3)))</f>
        <v>BAJO</v>
      </c>
      <c r="R20" s="125" t="s">
        <v>249</v>
      </c>
      <c r="S20" s="125"/>
      <c r="T20" s="125" t="s">
        <v>289</v>
      </c>
      <c r="U20" s="125" t="s">
        <v>293</v>
      </c>
      <c r="V20" s="124" t="s">
        <v>179</v>
      </c>
      <c r="W20" s="127">
        <f>VLOOKUP(V20,'MAPAS DE RIESGOS INHER Y RESID'!$E$16:$F$18,2,FALSE)</f>
        <v>0.4</v>
      </c>
      <c r="X20" s="74">
        <f t="shared" ref="X20" si="5">P20-(P20*W20)</f>
        <v>4.8</v>
      </c>
      <c r="Y20" s="124" t="str">
        <f>IF(OR('MAPAS DE RIESGOS INHER Y RESID'!$G$18='MATRIZ DE RIESGOS DE SST'!X20,X20&lt;'MAPAS DE RIESGOS INHER Y RESID'!$G$16+1),'MAPAS DE RIESGOS INHER Y RESID'!$M$19,IF(OR('MAPAS DE RIESGOS INHER Y RESID'!$H$17='MATRIZ DE RIESGOS DE SST'!X20,X20&lt;'MAPAS DE RIESGOS INHER Y RESID'!$I$18+1),'MAPAS DE RIESGOS INHER Y RESID'!$M$18,IF(OR('MAPAS DE RIESGOS INHER Y RESID'!$I$17='MATRIZ DE RIESGOS DE SST'!X20,X20&lt;'MAPAS DE RIESGOS INHER Y RESID'!$J$17+1),'MAPAS DE RIESGOS INHER Y RESID'!$M$17,'MAPAS DE RIESGOS INHER Y RESID'!$M$16)))</f>
        <v>BAJO</v>
      </c>
      <c r="Z20" s="82" t="s">
        <v>200</v>
      </c>
    </row>
    <row r="21" spans="1:26" ht="165" customHeight="1" x14ac:dyDescent="0.2">
      <c r="A21" s="168"/>
      <c r="B21" s="176"/>
      <c r="C21" s="109"/>
      <c r="D21" s="109"/>
      <c r="E21" s="109"/>
      <c r="F21" s="109"/>
      <c r="G21" s="109"/>
      <c r="H21" s="112"/>
      <c r="I21" s="82" t="s">
        <v>59</v>
      </c>
      <c r="J21" s="82" t="s">
        <v>280</v>
      </c>
      <c r="K21" s="82" t="s">
        <v>60</v>
      </c>
      <c r="L21" s="124" t="s">
        <v>185</v>
      </c>
      <c r="M21" s="73">
        <f>VLOOKUP('MATRIZ DE RIESGOS DE SST'!L21,'MAPAS DE RIESGOS INHER Y RESID'!$E$3:$F$7,2,FALSE)</f>
        <v>2</v>
      </c>
      <c r="N21" s="124" t="s">
        <v>189</v>
      </c>
      <c r="O21" s="73">
        <f>VLOOKUP('MATRIZ DE RIESGOS DE SST'!N21,'MAPAS DE RIESGOS INHER Y RESID'!$O$3:$P$7,2,FALSE)</f>
        <v>16</v>
      </c>
      <c r="P21" s="73">
        <f t="shared" si="3"/>
        <v>32</v>
      </c>
      <c r="Q21" s="124" t="str">
        <f>IF(OR('MAPAS DE RIESGOS INHER Y RESID'!$G$7='MATRIZ DE RIESGOS DE SST'!P21,P21&lt;'MAPAS DE RIESGOS INHER Y RESID'!$G$3+1),'MAPAS DE RIESGOS INHER Y RESID'!$M$6,IF(OR('MAPAS DE RIESGOS INHER Y RESID'!$H$5='MATRIZ DE RIESGOS DE SST'!P21,P21&lt;'MAPAS DE RIESGOS INHER Y RESID'!$I$5+1),'MAPAS DE RIESGOS INHER Y RESID'!$M$5,IF(OR('MAPAS DE RIESGOS INHER Y RESID'!$I$4='MATRIZ DE RIESGOS DE SST'!P21,P21&lt;'MAPAS DE RIESGOS INHER Y RESID'!$J$4+1),'MAPAS DE RIESGOS INHER Y RESID'!$M$4,'MAPAS DE RIESGOS INHER Y RESID'!$M$3)))</f>
        <v>MODERADO</v>
      </c>
      <c r="R21" s="125" t="s">
        <v>249</v>
      </c>
      <c r="S21" s="125"/>
      <c r="T21" s="126" t="s">
        <v>262</v>
      </c>
      <c r="U21" s="126" t="s">
        <v>291</v>
      </c>
      <c r="V21" s="124" t="s">
        <v>179</v>
      </c>
      <c r="W21" s="127">
        <f>VLOOKUP(V21,'MAPAS DE RIESGOS INHER Y RESID'!$E$16:$F$18,2,FALSE)</f>
        <v>0.4</v>
      </c>
      <c r="X21" s="74">
        <f t="shared" si="0"/>
        <v>19.2</v>
      </c>
      <c r="Y21" s="124" t="str">
        <f>IF(OR('MAPAS DE RIESGOS INHER Y RESID'!$G$18='MATRIZ DE RIESGOS DE SST'!X21,X21&lt;'MAPAS DE RIESGOS INHER Y RESID'!$G$16+1),'MAPAS DE RIESGOS INHER Y RESID'!$M$19,IF(OR('MAPAS DE RIESGOS INHER Y RESID'!$H$17='MATRIZ DE RIESGOS DE SST'!X21,X21&lt;'MAPAS DE RIESGOS INHER Y RESID'!$I$18+1),'MAPAS DE RIESGOS INHER Y RESID'!$M$18,IF(OR('MAPAS DE RIESGOS INHER Y RESID'!$I$17='MATRIZ DE RIESGOS DE SST'!X21,X21&lt;'MAPAS DE RIESGOS INHER Y RESID'!$J$17+1),'MAPAS DE RIESGOS INHER Y RESID'!$M$17,'MAPAS DE RIESGOS INHER Y RESID'!$M$16)))</f>
        <v>MODERADO</v>
      </c>
      <c r="Z21" s="82" t="s">
        <v>147</v>
      </c>
    </row>
    <row r="22" spans="1:26" ht="165" customHeight="1" x14ac:dyDescent="0.2">
      <c r="A22" s="168"/>
      <c r="B22" s="176"/>
      <c r="C22" s="109"/>
      <c r="D22" s="109"/>
      <c r="E22" s="109"/>
      <c r="F22" s="109"/>
      <c r="G22" s="109"/>
      <c r="H22" s="112"/>
      <c r="I22" s="119" t="s">
        <v>61</v>
      </c>
      <c r="J22" s="82" t="s">
        <v>277</v>
      </c>
      <c r="K22" s="82" t="s">
        <v>62</v>
      </c>
      <c r="L22" s="124" t="s">
        <v>179</v>
      </c>
      <c r="M22" s="73">
        <f>VLOOKUP('MATRIZ DE RIESGOS DE SST'!L22,'MAPAS DE RIESGOS INHER Y RESID'!$E$3:$F$7,2,FALSE)</f>
        <v>3</v>
      </c>
      <c r="N22" s="124" t="s">
        <v>188</v>
      </c>
      <c r="O22" s="73">
        <f>VLOOKUP('MATRIZ DE RIESGOS DE SST'!N22,'MAPAS DE RIESGOS INHER Y RESID'!$O$3:$P$7,2,FALSE)</f>
        <v>4</v>
      </c>
      <c r="P22" s="73">
        <f t="shared" si="3"/>
        <v>12</v>
      </c>
      <c r="Q22" s="124" t="str">
        <f>IF(OR('MAPAS DE RIESGOS INHER Y RESID'!$G$7='MATRIZ DE RIESGOS DE SST'!P22,P22&lt;'MAPAS DE RIESGOS INHER Y RESID'!$G$3+1),'MAPAS DE RIESGOS INHER Y RESID'!$M$6,IF(OR('MAPAS DE RIESGOS INHER Y RESID'!$H$5='MATRIZ DE RIESGOS DE SST'!P22,P22&lt;'MAPAS DE RIESGOS INHER Y RESID'!$I$5+1),'MAPAS DE RIESGOS INHER Y RESID'!$M$5,IF(OR('MAPAS DE RIESGOS INHER Y RESID'!$I$4='MATRIZ DE RIESGOS DE SST'!P22,P22&lt;'MAPAS DE RIESGOS INHER Y RESID'!$J$4+1),'MAPAS DE RIESGOS INHER Y RESID'!$M$4,'MAPAS DE RIESGOS INHER Y RESID'!$M$3)))</f>
        <v>MODERADO</v>
      </c>
      <c r="R22" s="125" t="s">
        <v>249</v>
      </c>
      <c r="S22" s="125" t="s">
        <v>250</v>
      </c>
      <c r="T22" s="125" t="s">
        <v>261</v>
      </c>
      <c r="U22" s="125"/>
      <c r="V22" s="124" t="s">
        <v>179</v>
      </c>
      <c r="W22" s="127">
        <f>VLOOKUP(V22,'MAPAS DE RIESGOS INHER Y RESID'!$E$16:$F$18,2,FALSE)</f>
        <v>0.4</v>
      </c>
      <c r="X22" s="74">
        <f t="shared" si="0"/>
        <v>7.1999999999999993</v>
      </c>
      <c r="Y22" s="124" t="str">
        <f>IF(OR('MAPAS DE RIESGOS INHER Y RESID'!$G$18='MATRIZ DE RIESGOS DE SST'!X22,X22&lt;'MAPAS DE RIESGOS INHER Y RESID'!$G$16+1),'MAPAS DE RIESGOS INHER Y RESID'!$M$19,IF(OR('MAPAS DE RIESGOS INHER Y RESID'!$H$17='MATRIZ DE RIESGOS DE SST'!X22,X22&lt;'MAPAS DE RIESGOS INHER Y RESID'!$I$18+1),'MAPAS DE RIESGOS INHER Y RESID'!$M$18,IF(OR('MAPAS DE RIESGOS INHER Y RESID'!$I$17='MATRIZ DE RIESGOS DE SST'!X22,X22&lt;'MAPAS DE RIESGOS INHER Y RESID'!$J$17+1),'MAPAS DE RIESGOS INHER Y RESID'!$M$17,'MAPAS DE RIESGOS INHER Y RESID'!$M$16)))</f>
        <v>BAJO</v>
      </c>
      <c r="Z22" s="82" t="s">
        <v>147</v>
      </c>
    </row>
    <row r="23" spans="1:26" ht="165" customHeight="1" x14ac:dyDescent="0.2">
      <c r="A23" s="168"/>
      <c r="B23" s="176"/>
      <c r="C23" s="109"/>
      <c r="D23" s="109"/>
      <c r="E23" s="109"/>
      <c r="F23" s="109"/>
      <c r="G23" s="109"/>
      <c r="H23" s="112"/>
      <c r="I23" s="82" t="s">
        <v>63</v>
      </c>
      <c r="J23" s="82" t="s">
        <v>278</v>
      </c>
      <c r="K23" s="82" t="s">
        <v>65</v>
      </c>
      <c r="L23" s="124" t="s">
        <v>185</v>
      </c>
      <c r="M23" s="73">
        <f>VLOOKUP('MATRIZ DE RIESGOS DE SST'!L23,'MAPAS DE RIESGOS INHER Y RESID'!$E$3:$F$7,2,FALSE)</f>
        <v>2</v>
      </c>
      <c r="N23" s="124" t="s">
        <v>189</v>
      </c>
      <c r="O23" s="73">
        <f>VLOOKUP('MATRIZ DE RIESGOS DE SST'!N23,'MAPAS DE RIESGOS INHER Y RESID'!$O$3:$P$7,2,FALSE)</f>
        <v>16</v>
      </c>
      <c r="P23" s="73">
        <f t="shared" si="3"/>
        <v>32</v>
      </c>
      <c r="Q23" s="124" t="str">
        <f>IF(OR('MAPAS DE RIESGOS INHER Y RESID'!$G$7='MATRIZ DE RIESGOS DE SST'!P23,P23&lt;'MAPAS DE RIESGOS INHER Y RESID'!$G$3+1),'MAPAS DE RIESGOS INHER Y RESID'!$M$6,IF(OR('MAPAS DE RIESGOS INHER Y RESID'!$H$5='MATRIZ DE RIESGOS DE SST'!P23,P23&lt;'MAPAS DE RIESGOS INHER Y RESID'!$I$5+1),'MAPAS DE RIESGOS INHER Y RESID'!$M$5,IF(OR('MAPAS DE RIESGOS INHER Y RESID'!$I$4='MATRIZ DE RIESGOS DE SST'!P23,P23&lt;'MAPAS DE RIESGOS INHER Y RESID'!$J$4+1),'MAPAS DE RIESGOS INHER Y RESID'!$M$4,'MAPAS DE RIESGOS INHER Y RESID'!$M$3)))</f>
        <v>MODERADO</v>
      </c>
      <c r="R23" s="125" t="s">
        <v>249</v>
      </c>
      <c r="S23" s="125" t="s">
        <v>285</v>
      </c>
      <c r="T23" s="125" t="s">
        <v>286</v>
      </c>
      <c r="U23" s="125" t="s">
        <v>287</v>
      </c>
      <c r="V23" s="124" t="s">
        <v>179</v>
      </c>
      <c r="W23" s="127">
        <f>VLOOKUP(V23,'MAPAS DE RIESGOS INHER Y RESID'!$E$16:$F$18,2,FALSE)</f>
        <v>0.4</v>
      </c>
      <c r="X23" s="74">
        <f t="shared" si="0"/>
        <v>19.2</v>
      </c>
      <c r="Y23" s="124" t="str">
        <f>IF(OR('MAPAS DE RIESGOS INHER Y RESID'!$G$18='MATRIZ DE RIESGOS DE SST'!X23,X23&lt;'MAPAS DE RIESGOS INHER Y RESID'!$G$16+1),'MAPAS DE RIESGOS INHER Y RESID'!$M$19,IF(OR('MAPAS DE RIESGOS INHER Y RESID'!$H$17='MATRIZ DE RIESGOS DE SST'!X23,X23&lt;'MAPAS DE RIESGOS INHER Y RESID'!$I$18+1),'MAPAS DE RIESGOS INHER Y RESID'!$M$18,IF(OR('MAPAS DE RIESGOS INHER Y RESID'!$I$17='MATRIZ DE RIESGOS DE SST'!X23,X23&lt;'MAPAS DE RIESGOS INHER Y RESID'!$J$17+1),'MAPAS DE RIESGOS INHER Y RESID'!$M$17,'MAPAS DE RIESGOS INHER Y RESID'!$M$16)))</f>
        <v>MODERADO</v>
      </c>
      <c r="Z23" s="82" t="s">
        <v>147</v>
      </c>
    </row>
    <row r="24" spans="1:26" ht="165" customHeight="1" x14ac:dyDescent="0.2">
      <c r="A24" s="168"/>
      <c r="B24" s="176"/>
      <c r="C24" s="109"/>
      <c r="D24" s="109"/>
      <c r="E24" s="109"/>
      <c r="F24" s="109"/>
      <c r="G24" s="109"/>
      <c r="H24" s="112"/>
      <c r="I24" s="120" t="s">
        <v>66</v>
      </c>
      <c r="J24" s="119" t="s">
        <v>67</v>
      </c>
      <c r="K24" s="119" t="s">
        <v>68</v>
      </c>
      <c r="L24" s="124" t="s">
        <v>179</v>
      </c>
      <c r="M24" s="73">
        <f>VLOOKUP('MATRIZ DE RIESGOS DE SST'!L24,'MAPAS DE RIESGOS INHER Y RESID'!$E$3:$F$7,2,FALSE)</f>
        <v>3</v>
      </c>
      <c r="N24" s="124" t="s">
        <v>188</v>
      </c>
      <c r="O24" s="73">
        <f>VLOOKUP('MATRIZ DE RIESGOS DE SST'!N24,'MAPAS DE RIESGOS INHER Y RESID'!$O$3:$P$7,2,FALSE)</f>
        <v>4</v>
      </c>
      <c r="P24" s="73">
        <f t="shared" ref="P24:P28" si="6">+M24*O24</f>
        <v>12</v>
      </c>
      <c r="Q24" s="124" t="str">
        <f>IF(OR('MAPAS DE RIESGOS INHER Y RESID'!$G$7='MATRIZ DE RIESGOS DE SST'!P24,P24&lt;'MAPAS DE RIESGOS INHER Y RESID'!$G$3+1),'MAPAS DE RIESGOS INHER Y RESID'!$M$6,IF(OR('MAPAS DE RIESGOS INHER Y RESID'!$H$5='MATRIZ DE RIESGOS DE SST'!P24,P24&lt;'MAPAS DE RIESGOS INHER Y RESID'!$I$5+1),'MAPAS DE RIESGOS INHER Y RESID'!$M$5,IF(OR('MAPAS DE RIESGOS INHER Y RESID'!$I$4='MATRIZ DE RIESGOS DE SST'!P24,P24&lt;'MAPAS DE RIESGOS INHER Y RESID'!$J$4+1),'MAPAS DE RIESGOS INHER Y RESID'!$M$4,'MAPAS DE RIESGOS INHER Y RESID'!$M$3)))</f>
        <v>MODERADO</v>
      </c>
      <c r="R24" s="125" t="s">
        <v>249</v>
      </c>
      <c r="S24" s="125"/>
      <c r="T24" s="83" t="s">
        <v>305</v>
      </c>
      <c r="U24" s="81" t="s">
        <v>307</v>
      </c>
      <c r="V24" s="124" t="s">
        <v>179</v>
      </c>
      <c r="W24" s="127">
        <f>VLOOKUP(V24,'MAPAS DE RIESGOS INHER Y RESID'!$E$16:$F$18,2,FALSE)</f>
        <v>0.4</v>
      </c>
      <c r="X24" s="74">
        <f t="shared" ref="X24:X28" si="7">P24-(P24*W24)</f>
        <v>7.1999999999999993</v>
      </c>
      <c r="Y24" s="124" t="str">
        <f>IF(OR('MAPAS DE RIESGOS INHER Y RESID'!$G$18='MATRIZ DE RIESGOS DE SST'!X24,X24&lt;'MAPAS DE RIESGOS INHER Y RESID'!$G$16+1),'MAPAS DE RIESGOS INHER Y RESID'!$M$19,IF(OR('MAPAS DE RIESGOS INHER Y RESID'!$H$17='MATRIZ DE RIESGOS DE SST'!X24,X24&lt;'MAPAS DE RIESGOS INHER Y RESID'!$I$18+1),'MAPAS DE RIESGOS INHER Y RESID'!$M$18,IF(OR('MAPAS DE RIESGOS INHER Y RESID'!$I$17='MATRIZ DE RIESGOS DE SST'!X24,X24&lt;'MAPAS DE RIESGOS INHER Y RESID'!$J$17+1),'MAPAS DE RIESGOS INHER Y RESID'!$M$17,'MAPAS DE RIESGOS INHER Y RESID'!$M$16)))</f>
        <v>BAJO</v>
      </c>
      <c r="Z24" s="82" t="s">
        <v>147</v>
      </c>
    </row>
    <row r="25" spans="1:26" ht="165" customHeight="1" x14ac:dyDescent="0.2">
      <c r="A25" s="168"/>
      <c r="B25" s="176"/>
      <c r="C25" s="109"/>
      <c r="D25" s="109"/>
      <c r="E25" s="109"/>
      <c r="F25" s="109"/>
      <c r="G25" s="109"/>
      <c r="H25" s="112"/>
      <c r="I25" s="120" t="s">
        <v>69</v>
      </c>
      <c r="J25" s="119" t="s">
        <v>70</v>
      </c>
      <c r="K25" s="119" t="s">
        <v>71</v>
      </c>
      <c r="L25" s="124" t="s">
        <v>185</v>
      </c>
      <c r="M25" s="73">
        <f>VLOOKUP('MATRIZ DE RIESGOS DE SST'!L25,'MAPAS DE RIESGOS INHER Y RESID'!$E$3:$F$7,2,FALSE)</f>
        <v>2</v>
      </c>
      <c r="N25" s="124" t="s">
        <v>188</v>
      </c>
      <c r="O25" s="73">
        <f>VLOOKUP('MATRIZ DE RIESGOS DE SST'!N25,'MAPAS DE RIESGOS INHER Y RESID'!$O$3:$P$7,2,FALSE)</f>
        <v>4</v>
      </c>
      <c r="P25" s="73">
        <f t="shared" si="6"/>
        <v>8</v>
      </c>
      <c r="Q25" s="124" t="str">
        <f>IF(OR('MAPAS DE RIESGOS INHER Y RESID'!$G$7='MATRIZ DE RIESGOS DE SST'!P25,P25&lt;'MAPAS DE RIESGOS INHER Y RESID'!$G$3+1),'MAPAS DE RIESGOS INHER Y RESID'!$M$6,IF(OR('MAPAS DE RIESGOS INHER Y RESID'!$H$5='MATRIZ DE RIESGOS DE SST'!P25,P25&lt;'MAPAS DE RIESGOS INHER Y RESID'!$I$5+1),'MAPAS DE RIESGOS INHER Y RESID'!$M$5,IF(OR('MAPAS DE RIESGOS INHER Y RESID'!$I$4='MATRIZ DE RIESGOS DE SST'!P25,P25&lt;'MAPAS DE RIESGOS INHER Y RESID'!$J$4+1),'MAPAS DE RIESGOS INHER Y RESID'!$M$4,'MAPAS DE RIESGOS INHER Y RESID'!$M$3)))</f>
        <v>BAJO</v>
      </c>
      <c r="R25" s="125" t="s">
        <v>249</v>
      </c>
      <c r="S25" s="125"/>
      <c r="T25" s="83" t="s">
        <v>305</v>
      </c>
      <c r="U25" s="81" t="s">
        <v>307</v>
      </c>
      <c r="V25" s="124" t="s">
        <v>179</v>
      </c>
      <c r="W25" s="127">
        <f>VLOOKUP(V25,'MAPAS DE RIESGOS INHER Y RESID'!$E$16:$F$18,2,FALSE)</f>
        <v>0.4</v>
      </c>
      <c r="X25" s="74">
        <f t="shared" si="7"/>
        <v>4.8</v>
      </c>
      <c r="Y25" s="124" t="str">
        <f>IF(OR('MAPAS DE RIESGOS INHER Y RESID'!$G$18='MATRIZ DE RIESGOS DE SST'!X25,X25&lt;'MAPAS DE RIESGOS INHER Y RESID'!$G$16+1),'MAPAS DE RIESGOS INHER Y RESID'!$M$19,IF(OR('MAPAS DE RIESGOS INHER Y RESID'!$H$17='MATRIZ DE RIESGOS DE SST'!X25,X25&lt;'MAPAS DE RIESGOS INHER Y RESID'!$I$18+1),'MAPAS DE RIESGOS INHER Y RESID'!$M$18,IF(OR('MAPAS DE RIESGOS INHER Y RESID'!$I$17='MATRIZ DE RIESGOS DE SST'!X25,X25&lt;'MAPAS DE RIESGOS INHER Y RESID'!$J$17+1),'MAPAS DE RIESGOS INHER Y RESID'!$M$17,'MAPAS DE RIESGOS INHER Y RESID'!$M$16)))</f>
        <v>BAJO</v>
      </c>
      <c r="Z25" s="82" t="s">
        <v>147</v>
      </c>
    </row>
    <row r="26" spans="1:26" ht="165" customHeight="1" x14ac:dyDescent="0.2">
      <c r="A26" s="168"/>
      <c r="B26" s="176"/>
      <c r="C26" s="109"/>
      <c r="D26" s="109"/>
      <c r="E26" s="109"/>
      <c r="F26" s="109"/>
      <c r="G26" s="109"/>
      <c r="H26" s="112"/>
      <c r="I26" s="120" t="s">
        <v>211</v>
      </c>
      <c r="J26" s="119" t="s">
        <v>72</v>
      </c>
      <c r="K26" s="119" t="s">
        <v>71</v>
      </c>
      <c r="L26" s="124" t="s">
        <v>185</v>
      </c>
      <c r="M26" s="73">
        <f>VLOOKUP('MATRIZ DE RIESGOS DE SST'!L26,'MAPAS DE RIESGOS INHER Y RESID'!$E$3:$F$7,2,FALSE)</f>
        <v>2</v>
      </c>
      <c r="N26" s="124" t="s">
        <v>188</v>
      </c>
      <c r="O26" s="73">
        <f>VLOOKUP('MATRIZ DE RIESGOS DE SST'!N26,'MAPAS DE RIESGOS INHER Y RESID'!$O$3:$P$7,2,FALSE)</f>
        <v>4</v>
      </c>
      <c r="P26" s="73">
        <f t="shared" si="6"/>
        <v>8</v>
      </c>
      <c r="Q26" s="124" t="str">
        <f>IF(OR('MAPAS DE RIESGOS INHER Y RESID'!$G$7='MATRIZ DE RIESGOS DE SST'!P26,P26&lt;'MAPAS DE RIESGOS INHER Y RESID'!$G$3+1),'MAPAS DE RIESGOS INHER Y RESID'!$M$6,IF(OR('MAPAS DE RIESGOS INHER Y RESID'!$H$5='MATRIZ DE RIESGOS DE SST'!P26,P26&lt;'MAPAS DE RIESGOS INHER Y RESID'!$I$5+1),'MAPAS DE RIESGOS INHER Y RESID'!$M$5,IF(OR('MAPAS DE RIESGOS INHER Y RESID'!$I$4='MATRIZ DE RIESGOS DE SST'!P26,P26&lt;'MAPAS DE RIESGOS INHER Y RESID'!$J$4+1),'MAPAS DE RIESGOS INHER Y RESID'!$M$4,'MAPAS DE RIESGOS INHER Y RESID'!$M$3)))</f>
        <v>BAJO</v>
      </c>
      <c r="R26" s="125" t="s">
        <v>249</v>
      </c>
      <c r="S26" s="125"/>
      <c r="T26" s="83" t="s">
        <v>305</v>
      </c>
      <c r="U26" s="81" t="s">
        <v>307</v>
      </c>
      <c r="V26" s="124" t="s">
        <v>179</v>
      </c>
      <c r="W26" s="127">
        <f>VLOOKUP(V26,'MAPAS DE RIESGOS INHER Y RESID'!$E$16:$F$18,2,FALSE)</f>
        <v>0.4</v>
      </c>
      <c r="X26" s="74">
        <f t="shared" si="7"/>
        <v>4.8</v>
      </c>
      <c r="Y26" s="124" t="str">
        <f>IF(OR('MAPAS DE RIESGOS INHER Y RESID'!$G$18='MATRIZ DE RIESGOS DE SST'!X26,X26&lt;'MAPAS DE RIESGOS INHER Y RESID'!$G$16+1),'MAPAS DE RIESGOS INHER Y RESID'!$M$19,IF(OR('MAPAS DE RIESGOS INHER Y RESID'!$H$17='MATRIZ DE RIESGOS DE SST'!X26,X26&lt;'MAPAS DE RIESGOS INHER Y RESID'!$I$18+1),'MAPAS DE RIESGOS INHER Y RESID'!$M$18,IF(OR('MAPAS DE RIESGOS INHER Y RESID'!$I$17='MATRIZ DE RIESGOS DE SST'!X26,X26&lt;'MAPAS DE RIESGOS INHER Y RESID'!$J$17+1),'MAPAS DE RIESGOS INHER Y RESID'!$M$17,'MAPAS DE RIESGOS INHER Y RESID'!$M$16)))</f>
        <v>BAJO</v>
      </c>
      <c r="Z26" s="82" t="s">
        <v>147</v>
      </c>
    </row>
    <row r="27" spans="1:26" ht="165" customHeight="1" x14ac:dyDescent="0.2">
      <c r="A27" s="168"/>
      <c r="B27" s="176"/>
      <c r="C27" s="109"/>
      <c r="D27" s="109"/>
      <c r="E27" s="109"/>
      <c r="F27" s="109"/>
      <c r="G27" s="109"/>
      <c r="H27" s="112"/>
      <c r="I27" s="120" t="s">
        <v>73</v>
      </c>
      <c r="J27" s="119" t="s">
        <v>74</v>
      </c>
      <c r="K27" s="119" t="s">
        <v>75</v>
      </c>
      <c r="L27" s="124" t="s">
        <v>179</v>
      </c>
      <c r="M27" s="73">
        <f>VLOOKUP('MATRIZ DE RIESGOS DE SST'!L27,'MAPAS DE RIESGOS INHER Y RESID'!$E$3:$F$7,2,FALSE)</f>
        <v>3</v>
      </c>
      <c r="N27" s="124" t="s">
        <v>189</v>
      </c>
      <c r="O27" s="73">
        <f>VLOOKUP('MATRIZ DE RIESGOS DE SST'!N27,'MAPAS DE RIESGOS INHER Y RESID'!$O$3:$P$7,2,FALSE)</f>
        <v>16</v>
      </c>
      <c r="P27" s="73">
        <f t="shared" si="6"/>
        <v>48</v>
      </c>
      <c r="Q27" s="124" t="str">
        <f>IF(OR('MAPAS DE RIESGOS INHER Y RESID'!$G$7='MATRIZ DE RIESGOS DE SST'!P27,P27&lt;'MAPAS DE RIESGOS INHER Y RESID'!$G$3+1),'MAPAS DE RIESGOS INHER Y RESID'!$M$6,IF(OR('MAPAS DE RIESGOS INHER Y RESID'!$H$5='MATRIZ DE RIESGOS DE SST'!P27,P27&lt;'MAPAS DE RIESGOS INHER Y RESID'!$I$5+1),'MAPAS DE RIESGOS INHER Y RESID'!$M$5,IF(OR('MAPAS DE RIESGOS INHER Y RESID'!$I$4='MATRIZ DE RIESGOS DE SST'!P27,P27&lt;'MAPAS DE RIESGOS INHER Y RESID'!$J$4+1),'MAPAS DE RIESGOS INHER Y RESID'!$M$4,'MAPAS DE RIESGOS INHER Y RESID'!$M$3)))</f>
        <v>MODERADO</v>
      </c>
      <c r="R27" s="125" t="s">
        <v>249</v>
      </c>
      <c r="S27" s="128" t="s">
        <v>308</v>
      </c>
      <c r="T27" s="125"/>
      <c r="U27" s="125"/>
      <c r="V27" s="124" t="s">
        <v>179</v>
      </c>
      <c r="W27" s="127">
        <f>VLOOKUP(V27,'MAPAS DE RIESGOS INHER Y RESID'!$E$16:$F$18,2,FALSE)</f>
        <v>0.4</v>
      </c>
      <c r="X27" s="74">
        <f t="shared" si="7"/>
        <v>28.799999999999997</v>
      </c>
      <c r="Y27" s="124" t="str">
        <f>IF(OR('MAPAS DE RIESGOS INHER Y RESID'!$G$18='MATRIZ DE RIESGOS DE SST'!X27,X27&lt;'MAPAS DE RIESGOS INHER Y RESID'!$G$16+1),'MAPAS DE RIESGOS INHER Y RESID'!$M$19,IF(OR('MAPAS DE RIESGOS INHER Y RESID'!$H$17='MATRIZ DE RIESGOS DE SST'!X27,X27&lt;'MAPAS DE RIESGOS INHER Y RESID'!$I$18+1),'MAPAS DE RIESGOS INHER Y RESID'!$M$18,IF(OR('MAPAS DE RIESGOS INHER Y RESID'!$I$17='MATRIZ DE RIESGOS DE SST'!X27,X27&lt;'MAPAS DE RIESGOS INHER Y RESID'!$J$17+1),'MAPAS DE RIESGOS INHER Y RESID'!$M$17,'MAPAS DE RIESGOS INHER Y RESID'!$M$16)))</f>
        <v>MODERADO</v>
      </c>
      <c r="Z27" s="82" t="s">
        <v>147</v>
      </c>
    </row>
    <row r="28" spans="1:26" ht="165" customHeight="1" x14ac:dyDescent="0.2">
      <c r="A28" s="168"/>
      <c r="B28" s="176"/>
      <c r="C28" s="109"/>
      <c r="D28" s="109"/>
      <c r="E28" s="109"/>
      <c r="F28" s="109"/>
      <c r="G28" s="109"/>
      <c r="H28" s="112"/>
      <c r="I28" s="120" t="s">
        <v>76</v>
      </c>
      <c r="J28" s="119" t="s">
        <v>231</v>
      </c>
      <c r="K28" s="119" t="s">
        <v>75</v>
      </c>
      <c r="L28" s="124" t="s">
        <v>179</v>
      </c>
      <c r="M28" s="73">
        <f>VLOOKUP('MATRIZ DE RIESGOS DE SST'!L28,'MAPAS DE RIESGOS INHER Y RESID'!$E$3:$F$7,2,FALSE)</f>
        <v>3</v>
      </c>
      <c r="N28" s="124" t="s">
        <v>189</v>
      </c>
      <c r="O28" s="73">
        <f>VLOOKUP('MATRIZ DE RIESGOS DE SST'!N28,'MAPAS DE RIESGOS INHER Y RESID'!$O$3:$P$7,2,FALSE)</f>
        <v>16</v>
      </c>
      <c r="P28" s="73">
        <f t="shared" si="6"/>
        <v>48</v>
      </c>
      <c r="Q28" s="124" t="str">
        <f>IF(OR('MAPAS DE RIESGOS INHER Y RESID'!$G$7='MATRIZ DE RIESGOS DE SST'!P28,P28&lt;'MAPAS DE RIESGOS INHER Y RESID'!$G$3+1),'MAPAS DE RIESGOS INHER Y RESID'!$M$6,IF(OR('MAPAS DE RIESGOS INHER Y RESID'!$H$5='MATRIZ DE RIESGOS DE SST'!P28,P28&lt;'MAPAS DE RIESGOS INHER Y RESID'!$I$5+1),'MAPAS DE RIESGOS INHER Y RESID'!$M$5,IF(OR('MAPAS DE RIESGOS INHER Y RESID'!$I$4='MATRIZ DE RIESGOS DE SST'!P28,P28&lt;'MAPAS DE RIESGOS INHER Y RESID'!$J$4+1),'MAPAS DE RIESGOS INHER Y RESID'!$M$4,'MAPAS DE RIESGOS INHER Y RESID'!$M$3)))</f>
        <v>MODERADO</v>
      </c>
      <c r="R28" s="125" t="s">
        <v>249</v>
      </c>
      <c r="S28" s="128" t="s">
        <v>308</v>
      </c>
      <c r="T28" s="125"/>
      <c r="U28" s="125"/>
      <c r="V28" s="124" t="s">
        <v>179</v>
      </c>
      <c r="W28" s="127">
        <f>VLOOKUP(V28,'MAPAS DE RIESGOS INHER Y RESID'!$E$16:$F$18,2,FALSE)</f>
        <v>0.4</v>
      </c>
      <c r="X28" s="74">
        <f t="shared" si="7"/>
        <v>28.799999999999997</v>
      </c>
      <c r="Y28" s="124" t="str">
        <f>IF(OR('MAPAS DE RIESGOS INHER Y RESID'!$G$18='MATRIZ DE RIESGOS DE SST'!X28,X28&lt;'MAPAS DE RIESGOS INHER Y RESID'!$G$16+1),'MAPAS DE RIESGOS INHER Y RESID'!$M$19,IF(OR('MAPAS DE RIESGOS INHER Y RESID'!$H$17='MATRIZ DE RIESGOS DE SST'!X28,X28&lt;'MAPAS DE RIESGOS INHER Y RESID'!$I$18+1),'MAPAS DE RIESGOS INHER Y RESID'!$M$18,IF(OR('MAPAS DE RIESGOS INHER Y RESID'!$I$17='MATRIZ DE RIESGOS DE SST'!X28,X28&lt;'MAPAS DE RIESGOS INHER Y RESID'!$J$17+1),'MAPAS DE RIESGOS INHER Y RESID'!$M$17,'MAPAS DE RIESGOS INHER Y RESID'!$M$16)))</f>
        <v>MODERADO</v>
      </c>
      <c r="Z28" s="82" t="s">
        <v>147</v>
      </c>
    </row>
    <row r="29" spans="1:26" ht="165" customHeight="1" x14ac:dyDescent="0.2">
      <c r="A29" s="168"/>
      <c r="B29" s="176"/>
      <c r="C29" s="109"/>
      <c r="D29" s="109"/>
      <c r="E29" s="109"/>
      <c r="F29" s="109"/>
      <c r="G29" s="109"/>
      <c r="H29" s="112"/>
      <c r="I29" s="82" t="s">
        <v>220</v>
      </c>
      <c r="J29" s="82" t="s">
        <v>281</v>
      </c>
      <c r="K29" s="82" t="s">
        <v>80</v>
      </c>
      <c r="L29" s="124" t="s">
        <v>179</v>
      </c>
      <c r="M29" s="73">
        <f>VLOOKUP('MATRIZ DE RIESGOS DE SST'!L29,'MAPAS DE RIESGOS INHER Y RESID'!$E$3:$F$7,2,FALSE)</f>
        <v>3</v>
      </c>
      <c r="N29" s="124" t="s">
        <v>189</v>
      </c>
      <c r="O29" s="73">
        <f>VLOOKUP('MATRIZ DE RIESGOS DE SST'!N29,'MAPAS DE RIESGOS INHER Y RESID'!$O$3:$P$7,2,FALSE)</f>
        <v>16</v>
      </c>
      <c r="P29" s="73">
        <f t="shared" si="3"/>
        <v>48</v>
      </c>
      <c r="Q29" s="124" t="str">
        <f>IF(OR('MAPAS DE RIESGOS INHER Y RESID'!$G$7='MATRIZ DE RIESGOS DE SST'!P29,P29&lt;'MAPAS DE RIESGOS INHER Y RESID'!$G$3+1),'MAPAS DE RIESGOS INHER Y RESID'!$M$6,IF(OR('MAPAS DE RIESGOS INHER Y RESID'!$H$5='MATRIZ DE RIESGOS DE SST'!P29,P29&lt;'MAPAS DE RIESGOS INHER Y RESID'!$I$5+1),'MAPAS DE RIESGOS INHER Y RESID'!$M$5,IF(OR('MAPAS DE RIESGOS INHER Y RESID'!$I$4='MATRIZ DE RIESGOS DE SST'!P29,P29&lt;'MAPAS DE RIESGOS INHER Y RESID'!$J$4+1),'MAPAS DE RIESGOS INHER Y RESID'!$M$4,'MAPAS DE RIESGOS INHER Y RESID'!$M$3)))</f>
        <v>MODERADO</v>
      </c>
      <c r="R29" s="125" t="s">
        <v>249</v>
      </c>
      <c r="S29" s="125"/>
      <c r="T29" s="125" t="s">
        <v>263</v>
      </c>
      <c r="U29" s="125" t="s">
        <v>292</v>
      </c>
      <c r="V29" s="124" t="s">
        <v>179</v>
      </c>
      <c r="W29" s="127">
        <f>VLOOKUP(V29,'MAPAS DE RIESGOS INHER Y RESID'!$E$16:$F$18,2,FALSE)</f>
        <v>0.4</v>
      </c>
      <c r="X29" s="74">
        <f t="shared" si="0"/>
        <v>28.799999999999997</v>
      </c>
      <c r="Y29" s="124" t="str">
        <f>IF(OR('MAPAS DE RIESGOS INHER Y RESID'!$G$18='MATRIZ DE RIESGOS DE SST'!X29,X29&lt;'MAPAS DE RIESGOS INHER Y RESID'!$G$16+1),'MAPAS DE RIESGOS INHER Y RESID'!$M$19,IF(OR('MAPAS DE RIESGOS INHER Y RESID'!$H$17='MATRIZ DE RIESGOS DE SST'!X29,X29&lt;'MAPAS DE RIESGOS INHER Y RESID'!$I$18+1),'MAPAS DE RIESGOS INHER Y RESID'!$M$18,IF(OR('MAPAS DE RIESGOS INHER Y RESID'!$I$17='MATRIZ DE RIESGOS DE SST'!X29,X29&lt;'MAPAS DE RIESGOS INHER Y RESID'!$J$17+1),'MAPAS DE RIESGOS INHER Y RESID'!$M$17,'MAPAS DE RIESGOS INHER Y RESID'!$M$16)))</f>
        <v>MODERADO</v>
      </c>
      <c r="Z29" s="82" t="s">
        <v>147</v>
      </c>
    </row>
    <row r="30" spans="1:26" ht="165" customHeight="1" x14ac:dyDescent="0.2">
      <c r="A30" s="168"/>
      <c r="B30" s="176"/>
      <c r="C30" s="109"/>
      <c r="D30" s="109"/>
      <c r="E30" s="109"/>
      <c r="F30" s="109"/>
      <c r="G30" s="109"/>
      <c r="H30" s="112"/>
      <c r="I30" s="120" t="s">
        <v>79</v>
      </c>
      <c r="J30" s="119" t="s">
        <v>219</v>
      </c>
      <c r="K30" s="119" t="s">
        <v>80</v>
      </c>
      <c r="L30" s="124" t="s">
        <v>179</v>
      </c>
      <c r="M30" s="73">
        <f>VLOOKUP('MATRIZ DE RIESGOS DE SST'!L30,'MAPAS DE RIESGOS INHER Y RESID'!$E$3:$F$7,2,FALSE)</f>
        <v>3</v>
      </c>
      <c r="N30" s="124" t="s">
        <v>189</v>
      </c>
      <c r="O30" s="73">
        <f>VLOOKUP('MATRIZ DE RIESGOS DE SST'!N30,'MAPAS DE RIESGOS INHER Y RESID'!$O$3:$P$7,2,FALSE)</f>
        <v>16</v>
      </c>
      <c r="P30" s="73">
        <f t="shared" ref="P30:P40" si="8">+M30*O30</f>
        <v>48</v>
      </c>
      <c r="Q30" s="124" t="str">
        <f>IF(OR('MAPAS DE RIESGOS INHER Y RESID'!$G$7='MATRIZ DE RIESGOS DE SST'!P30,P30&lt;'MAPAS DE RIESGOS INHER Y RESID'!$G$3+1),'MAPAS DE RIESGOS INHER Y RESID'!$M$6,IF(OR('MAPAS DE RIESGOS INHER Y RESID'!$H$5='MATRIZ DE RIESGOS DE SST'!P30,P30&lt;'MAPAS DE RIESGOS INHER Y RESID'!$I$5+1),'MAPAS DE RIESGOS INHER Y RESID'!$M$5,IF(OR('MAPAS DE RIESGOS INHER Y RESID'!$I$4='MATRIZ DE RIESGOS DE SST'!P30,P30&lt;'MAPAS DE RIESGOS INHER Y RESID'!$J$4+1),'MAPAS DE RIESGOS INHER Y RESID'!$M$4,'MAPAS DE RIESGOS INHER Y RESID'!$M$3)))</f>
        <v>MODERADO</v>
      </c>
      <c r="R30" s="125" t="s">
        <v>249</v>
      </c>
      <c r="S30" s="125"/>
      <c r="T30" s="125" t="s">
        <v>263</v>
      </c>
      <c r="U30" s="125" t="s">
        <v>292</v>
      </c>
      <c r="V30" s="124" t="s">
        <v>179</v>
      </c>
      <c r="W30" s="127">
        <f>VLOOKUP(V30,'MAPAS DE RIESGOS INHER Y RESID'!$E$16:$F$18,2,FALSE)</f>
        <v>0.4</v>
      </c>
      <c r="X30" s="74">
        <f t="shared" ref="X30:X40" si="9">P30-(P30*W30)</f>
        <v>28.799999999999997</v>
      </c>
      <c r="Y30" s="124" t="str">
        <f>IF(OR('MAPAS DE RIESGOS INHER Y RESID'!$G$18='MATRIZ DE RIESGOS DE SST'!X30,X30&lt;'MAPAS DE RIESGOS INHER Y RESID'!$G$16+1),'MAPAS DE RIESGOS INHER Y RESID'!$M$19,IF(OR('MAPAS DE RIESGOS INHER Y RESID'!$H$17='MATRIZ DE RIESGOS DE SST'!X30,X30&lt;'MAPAS DE RIESGOS INHER Y RESID'!$I$18+1),'MAPAS DE RIESGOS INHER Y RESID'!$M$18,IF(OR('MAPAS DE RIESGOS INHER Y RESID'!$I$17='MATRIZ DE RIESGOS DE SST'!X30,X30&lt;'MAPAS DE RIESGOS INHER Y RESID'!$J$17+1),'MAPAS DE RIESGOS INHER Y RESID'!$M$17,'MAPAS DE RIESGOS INHER Y RESID'!$M$16)))</f>
        <v>MODERADO</v>
      </c>
      <c r="Z30" s="82" t="s">
        <v>147</v>
      </c>
    </row>
    <row r="31" spans="1:26" ht="165" customHeight="1" x14ac:dyDescent="0.2">
      <c r="A31" s="168"/>
      <c r="B31" s="176"/>
      <c r="C31" s="109"/>
      <c r="D31" s="109"/>
      <c r="E31" s="109"/>
      <c r="F31" s="109"/>
      <c r="G31" s="109"/>
      <c r="H31" s="112"/>
      <c r="I31" s="120" t="s">
        <v>81</v>
      </c>
      <c r="J31" s="119" t="s">
        <v>325</v>
      </c>
      <c r="K31" s="119" t="s">
        <v>80</v>
      </c>
      <c r="L31" s="124" t="s">
        <v>179</v>
      </c>
      <c r="M31" s="73">
        <f>VLOOKUP('MATRIZ DE RIESGOS DE SST'!L31,'MAPAS DE RIESGOS INHER Y RESID'!$E$3:$F$7,2,FALSE)</f>
        <v>3</v>
      </c>
      <c r="N31" s="124" t="s">
        <v>189</v>
      </c>
      <c r="O31" s="73">
        <f>VLOOKUP('MATRIZ DE RIESGOS DE SST'!N31,'MAPAS DE RIESGOS INHER Y RESID'!$O$3:$P$7,2,FALSE)</f>
        <v>16</v>
      </c>
      <c r="P31" s="73">
        <f t="shared" si="8"/>
        <v>48</v>
      </c>
      <c r="Q31" s="124" t="str">
        <f>IF(OR('MAPAS DE RIESGOS INHER Y RESID'!$G$7='MATRIZ DE RIESGOS DE SST'!P31,P31&lt;'MAPAS DE RIESGOS INHER Y RESID'!$G$3+1),'MAPAS DE RIESGOS INHER Y RESID'!$M$6,IF(OR('MAPAS DE RIESGOS INHER Y RESID'!$H$5='MATRIZ DE RIESGOS DE SST'!P31,P31&lt;'MAPAS DE RIESGOS INHER Y RESID'!$I$5+1),'MAPAS DE RIESGOS INHER Y RESID'!$M$5,IF(OR('MAPAS DE RIESGOS INHER Y RESID'!$I$4='MATRIZ DE RIESGOS DE SST'!P31,P31&lt;'MAPAS DE RIESGOS INHER Y RESID'!$J$4+1),'MAPAS DE RIESGOS INHER Y RESID'!$M$4,'MAPAS DE RIESGOS INHER Y RESID'!$M$3)))</f>
        <v>MODERADO</v>
      </c>
      <c r="R31" s="125" t="s">
        <v>249</v>
      </c>
      <c r="S31" s="125"/>
      <c r="T31" s="125" t="s">
        <v>263</v>
      </c>
      <c r="U31" s="125" t="s">
        <v>292</v>
      </c>
      <c r="V31" s="124" t="s">
        <v>179</v>
      </c>
      <c r="W31" s="127">
        <f>VLOOKUP(V31,'MAPAS DE RIESGOS INHER Y RESID'!$E$16:$F$18,2,FALSE)</f>
        <v>0.4</v>
      </c>
      <c r="X31" s="74">
        <f t="shared" si="9"/>
        <v>28.799999999999997</v>
      </c>
      <c r="Y31" s="124" t="str">
        <f>IF(OR('MAPAS DE RIESGOS INHER Y RESID'!$G$18='MATRIZ DE RIESGOS DE SST'!X31,X31&lt;'MAPAS DE RIESGOS INHER Y RESID'!$G$16+1),'MAPAS DE RIESGOS INHER Y RESID'!$M$19,IF(OR('MAPAS DE RIESGOS INHER Y RESID'!$H$17='MATRIZ DE RIESGOS DE SST'!X31,X31&lt;'MAPAS DE RIESGOS INHER Y RESID'!$I$18+1),'MAPAS DE RIESGOS INHER Y RESID'!$M$18,IF(OR('MAPAS DE RIESGOS INHER Y RESID'!$I$17='MATRIZ DE RIESGOS DE SST'!X31,X31&lt;'MAPAS DE RIESGOS INHER Y RESID'!$J$17+1),'MAPAS DE RIESGOS INHER Y RESID'!$M$17,'MAPAS DE RIESGOS INHER Y RESID'!$M$16)))</f>
        <v>MODERADO</v>
      </c>
      <c r="Z31" s="82" t="s">
        <v>147</v>
      </c>
    </row>
    <row r="32" spans="1:26" ht="165" customHeight="1" x14ac:dyDescent="0.2">
      <c r="A32" s="168"/>
      <c r="B32" s="176"/>
      <c r="C32" s="109"/>
      <c r="D32" s="109"/>
      <c r="E32" s="109"/>
      <c r="F32" s="109"/>
      <c r="G32" s="109"/>
      <c r="H32" s="112"/>
      <c r="I32" s="120" t="s">
        <v>83</v>
      </c>
      <c r="J32" s="119" t="s">
        <v>326</v>
      </c>
      <c r="K32" s="119" t="s">
        <v>80</v>
      </c>
      <c r="L32" s="124" t="s">
        <v>179</v>
      </c>
      <c r="M32" s="73">
        <f>VLOOKUP('MATRIZ DE RIESGOS DE SST'!L32,'MAPAS DE RIESGOS INHER Y RESID'!$E$3:$F$7,2,FALSE)</f>
        <v>3</v>
      </c>
      <c r="N32" s="124" t="s">
        <v>189</v>
      </c>
      <c r="O32" s="73">
        <f>VLOOKUP('MATRIZ DE RIESGOS DE SST'!N32,'MAPAS DE RIESGOS INHER Y RESID'!$O$3:$P$7,2,FALSE)</f>
        <v>16</v>
      </c>
      <c r="P32" s="73">
        <f t="shared" si="8"/>
        <v>48</v>
      </c>
      <c r="Q32" s="124" t="str">
        <f>IF(OR('MAPAS DE RIESGOS INHER Y RESID'!$G$7='MATRIZ DE RIESGOS DE SST'!P32,P32&lt;'MAPAS DE RIESGOS INHER Y RESID'!$G$3+1),'MAPAS DE RIESGOS INHER Y RESID'!$M$6,IF(OR('MAPAS DE RIESGOS INHER Y RESID'!$H$5='MATRIZ DE RIESGOS DE SST'!P32,P32&lt;'MAPAS DE RIESGOS INHER Y RESID'!$I$5+1),'MAPAS DE RIESGOS INHER Y RESID'!$M$5,IF(OR('MAPAS DE RIESGOS INHER Y RESID'!$I$4='MATRIZ DE RIESGOS DE SST'!P32,P32&lt;'MAPAS DE RIESGOS INHER Y RESID'!$J$4+1),'MAPAS DE RIESGOS INHER Y RESID'!$M$4,'MAPAS DE RIESGOS INHER Y RESID'!$M$3)))</f>
        <v>MODERADO</v>
      </c>
      <c r="R32" s="125" t="s">
        <v>249</v>
      </c>
      <c r="S32" s="125"/>
      <c r="T32" s="125" t="s">
        <v>263</v>
      </c>
      <c r="U32" s="125" t="s">
        <v>292</v>
      </c>
      <c r="V32" s="124" t="s">
        <v>179</v>
      </c>
      <c r="W32" s="127">
        <f>VLOOKUP(V32,'MAPAS DE RIESGOS INHER Y RESID'!$E$16:$F$18,2,FALSE)</f>
        <v>0.4</v>
      </c>
      <c r="X32" s="74">
        <f t="shared" si="9"/>
        <v>28.799999999999997</v>
      </c>
      <c r="Y32" s="124" t="str">
        <f>IF(OR('MAPAS DE RIESGOS INHER Y RESID'!$G$18='MATRIZ DE RIESGOS DE SST'!X32,X32&lt;'MAPAS DE RIESGOS INHER Y RESID'!$G$16+1),'MAPAS DE RIESGOS INHER Y RESID'!$M$19,IF(OR('MAPAS DE RIESGOS INHER Y RESID'!$H$17='MATRIZ DE RIESGOS DE SST'!X32,X32&lt;'MAPAS DE RIESGOS INHER Y RESID'!$I$18+1),'MAPAS DE RIESGOS INHER Y RESID'!$M$18,IF(OR('MAPAS DE RIESGOS INHER Y RESID'!$I$17='MATRIZ DE RIESGOS DE SST'!X32,X32&lt;'MAPAS DE RIESGOS INHER Y RESID'!$J$17+1),'MAPAS DE RIESGOS INHER Y RESID'!$M$17,'MAPAS DE RIESGOS INHER Y RESID'!$M$16)))</f>
        <v>MODERADO</v>
      </c>
      <c r="Z32" s="82" t="s">
        <v>147</v>
      </c>
    </row>
    <row r="33" spans="1:26" ht="165" customHeight="1" x14ac:dyDescent="0.2">
      <c r="A33" s="168"/>
      <c r="B33" s="176"/>
      <c r="C33" s="109"/>
      <c r="D33" s="109"/>
      <c r="E33" s="109"/>
      <c r="F33" s="109"/>
      <c r="G33" s="109"/>
      <c r="H33" s="112"/>
      <c r="I33" s="120" t="s">
        <v>84</v>
      </c>
      <c r="J33" s="119" t="s">
        <v>246</v>
      </c>
      <c r="K33" s="119" t="s">
        <v>80</v>
      </c>
      <c r="L33" s="124" t="s">
        <v>179</v>
      </c>
      <c r="M33" s="73">
        <f>VLOOKUP('MATRIZ DE RIESGOS DE SST'!L33,'MAPAS DE RIESGOS INHER Y RESID'!$E$3:$F$7,2,FALSE)</f>
        <v>3</v>
      </c>
      <c r="N33" s="124" t="s">
        <v>189</v>
      </c>
      <c r="O33" s="73">
        <f>VLOOKUP('MATRIZ DE RIESGOS DE SST'!N33,'MAPAS DE RIESGOS INHER Y RESID'!$O$3:$P$7,2,FALSE)</f>
        <v>16</v>
      </c>
      <c r="P33" s="73">
        <f t="shared" si="8"/>
        <v>48</v>
      </c>
      <c r="Q33" s="124" t="str">
        <f>IF(OR('MAPAS DE RIESGOS INHER Y RESID'!$G$7='MATRIZ DE RIESGOS DE SST'!P33,P33&lt;'MAPAS DE RIESGOS INHER Y RESID'!$G$3+1),'MAPAS DE RIESGOS INHER Y RESID'!$M$6,IF(OR('MAPAS DE RIESGOS INHER Y RESID'!$H$5='MATRIZ DE RIESGOS DE SST'!P33,P33&lt;'MAPAS DE RIESGOS INHER Y RESID'!$I$5+1),'MAPAS DE RIESGOS INHER Y RESID'!$M$5,IF(OR('MAPAS DE RIESGOS INHER Y RESID'!$I$4='MATRIZ DE RIESGOS DE SST'!P33,P33&lt;'MAPAS DE RIESGOS INHER Y RESID'!$J$4+1),'MAPAS DE RIESGOS INHER Y RESID'!$M$4,'MAPAS DE RIESGOS INHER Y RESID'!$M$3)))</f>
        <v>MODERADO</v>
      </c>
      <c r="R33" s="125" t="s">
        <v>249</v>
      </c>
      <c r="S33" s="125"/>
      <c r="T33" s="125" t="s">
        <v>263</v>
      </c>
      <c r="U33" s="125" t="s">
        <v>292</v>
      </c>
      <c r="V33" s="124" t="s">
        <v>179</v>
      </c>
      <c r="W33" s="127">
        <f>VLOOKUP(V33,'MAPAS DE RIESGOS INHER Y RESID'!$E$16:$F$18,2,FALSE)</f>
        <v>0.4</v>
      </c>
      <c r="X33" s="74">
        <f t="shared" si="9"/>
        <v>28.799999999999997</v>
      </c>
      <c r="Y33" s="124" t="str">
        <f>IF(OR('MAPAS DE RIESGOS INHER Y RESID'!$G$18='MATRIZ DE RIESGOS DE SST'!X33,X33&lt;'MAPAS DE RIESGOS INHER Y RESID'!$G$16+1),'MAPAS DE RIESGOS INHER Y RESID'!$M$19,IF(OR('MAPAS DE RIESGOS INHER Y RESID'!$H$17='MATRIZ DE RIESGOS DE SST'!X33,X33&lt;'MAPAS DE RIESGOS INHER Y RESID'!$I$18+1),'MAPAS DE RIESGOS INHER Y RESID'!$M$18,IF(OR('MAPAS DE RIESGOS INHER Y RESID'!$I$17='MATRIZ DE RIESGOS DE SST'!X33,X33&lt;'MAPAS DE RIESGOS INHER Y RESID'!$J$17+1),'MAPAS DE RIESGOS INHER Y RESID'!$M$17,'MAPAS DE RIESGOS INHER Y RESID'!$M$16)))</f>
        <v>MODERADO</v>
      </c>
      <c r="Z33" s="82" t="s">
        <v>147</v>
      </c>
    </row>
    <row r="34" spans="1:26" ht="165" customHeight="1" x14ac:dyDescent="0.2">
      <c r="A34" s="168"/>
      <c r="B34" s="176"/>
      <c r="C34" s="109"/>
      <c r="D34" s="109"/>
      <c r="E34" s="109"/>
      <c r="F34" s="109"/>
      <c r="G34" s="109"/>
      <c r="H34" s="112"/>
      <c r="I34" s="120" t="s">
        <v>92</v>
      </c>
      <c r="J34" s="120" t="s">
        <v>225</v>
      </c>
      <c r="K34" s="119" t="s">
        <v>279</v>
      </c>
      <c r="L34" s="124" t="s">
        <v>179</v>
      </c>
      <c r="M34" s="73">
        <f>VLOOKUP('MATRIZ DE RIESGOS DE SST'!L34,'MAPAS DE RIESGOS INHER Y RESID'!$E$3:$F$7,2,FALSE)</f>
        <v>3</v>
      </c>
      <c r="N34" s="124" t="s">
        <v>188</v>
      </c>
      <c r="O34" s="73">
        <f>VLOOKUP('MATRIZ DE RIESGOS DE SST'!N34,'MAPAS DE RIESGOS INHER Y RESID'!$O$3:$P$7,2,FALSE)</f>
        <v>4</v>
      </c>
      <c r="P34" s="73">
        <f t="shared" si="8"/>
        <v>12</v>
      </c>
      <c r="Q34" s="124" t="str">
        <f>IF(OR('MAPAS DE RIESGOS INHER Y RESID'!$G$7='MATRIZ DE RIESGOS DE SST'!P34,P34&lt;'MAPAS DE RIESGOS INHER Y RESID'!$G$3+1),'MAPAS DE RIESGOS INHER Y RESID'!$M$6,IF(OR('MAPAS DE RIESGOS INHER Y RESID'!$H$5='MATRIZ DE RIESGOS DE SST'!P34,P34&lt;'MAPAS DE RIESGOS INHER Y RESID'!$I$5+1),'MAPAS DE RIESGOS INHER Y RESID'!$M$5,IF(OR('MAPAS DE RIESGOS INHER Y RESID'!$I$4='MATRIZ DE RIESGOS DE SST'!P34,P34&lt;'MAPAS DE RIESGOS INHER Y RESID'!$J$4+1),'MAPAS DE RIESGOS INHER Y RESID'!$M$4,'MAPAS DE RIESGOS INHER Y RESID'!$M$3)))</f>
        <v>MODERADO</v>
      </c>
      <c r="R34" s="125" t="s">
        <v>249</v>
      </c>
      <c r="S34" s="125"/>
      <c r="T34" s="125" t="s">
        <v>319</v>
      </c>
      <c r="U34" s="81" t="s">
        <v>309</v>
      </c>
      <c r="V34" s="124" t="s">
        <v>180</v>
      </c>
      <c r="W34" s="127">
        <f>VLOOKUP(V34,'MAPAS DE RIESGOS INHER Y RESID'!$E$16:$F$18,2,FALSE)</f>
        <v>0.9</v>
      </c>
      <c r="X34" s="74">
        <f t="shared" si="9"/>
        <v>1.1999999999999993</v>
      </c>
      <c r="Y34" s="124" t="str">
        <f>IF(OR('MAPAS DE RIESGOS INHER Y RESID'!$G$18='MATRIZ DE RIESGOS DE SST'!X34,X34&lt;'MAPAS DE RIESGOS INHER Y RESID'!$G$16+1),'MAPAS DE RIESGOS INHER Y RESID'!$M$19,IF(OR('MAPAS DE RIESGOS INHER Y RESID'!$H$17='MATRIZ DE RIESGOS DE SST'!X34,X34&lt;'MAPAS DE RIESGOS INHER Y RESID'!$I$18+1),'MAPAS DE RIESGOS INHER Y RESID'!$M$18,IF(OR('MAPAS DE RIESGOS INHER Y RESID'!$I$17='MATRIZ DE RIESGOS DE SST'!X34,X34&lt;'MAPAS DE RIESGOS INHER Y RESID'!$J$17+1),'MAPAS DE RIESGOS INHER Y RESID'!$M$17,'MAPAS DE RIESGOS INHER Y RESID'!$M$16)))</f>
        <v>BAJO</v>
      </c>
      <c r="Z34" s="82" t="s">
        <v>200</v>
      </c>
    </row>
    <row r="35" spans="1:26" ht="165" customHeight="1" x14ac:dyDescent="0.2">
      <c r="A35" s="168"/>
      <c r="B35" s="176"/>
      <c r="C35" s="109"/>
      <c r="D35" s="109"/>
      <c r="E35" s="109"/>
      <c r="F35" s="109"/>
      <c r="G35" s="109"/>
      <c r="H35" s="112"/>
      <c r="I35" s="120" t="s">
        <v>96</v>
      </c>
      <c r="J35" s="119" t="s">
        <v>214</v>
      </c>
      <c r="K35" s="119" t="s">
        <v>95</v>
      </c>
      <c r="L35" s="124" t="s">
        <v>185</v>
      </c>
      <c r="M35" s="73">
        <f>VLOOKUP('MATRIZ DE RIESGOS DE SST'!L35,'MAPAS DE RIESGOS INHER Y RESID'!$E$3:$F$7,2,FALSE)</f>
        <v>2</v>
      </c>
      <c r="N35" s="124" t="s">
        <v>188</v>
      </c>
      <c r="O35" s="73">
        <f>VLOOKUP('MATRIZ DE RIESGOS DE SST'!N35,'MAPAS DE RIESGOS INHER Y RESID'!$O$3:$P$7,2,FALSE)</f>
        <v>4</v>
      </c>
      <c r="P35" s="73">
        <f t="shared" si="8"/>
        <v>8</v>
      </c>
      <c r="Q35" s="124" t="str">
        <f>IF(OR('MAPAS DE RIESGOS INHER Y RESID'!$G$7='MATRIZ DE RIESGOS DE SST'!P35,P35&lt;'MAPAS DE RIESGOS INHER Y RESID'!$G$3+1),'MAPAS DE RIESGOS INHER Y RESID'!$M$6,IF(OR('MAPAS DE RIESGOS INHER Y RESID'!$H$5='MATRIZ DE RIESGOS DE SST'!P35,P35&lt;'MAPAS DE RIESGOS INHER Y RESID'!$I$5+1),'MAPAS DE RIESGOS INHER Y RESID'!$M$5,IF(OR('MAPAS DE RIESGOS INHER Y RESID'!$I$4='MATRIZ DE RIESGOS DE SST'!P35,P35&lt;'MAPAS DE RIESGOS INHER Y RESID'!$J$4+1),'MAPAS DE RIESGOS INHER Y RESID'!$M$4,'MAPAS DE RIESGOS INHER Y RESID'!$M$3)))</f>
        <v>BAJO</v>
      </c>
      <c r="R35" s="125" t="s">
        <v>249</v>
      </c>
      <c r="S35" s="125"/>
      <c r="T35" s="125"/>
      <c r="U35" s="125" t="s">
        <v>310</v>
      </c>
      <c r="V35" s="124" t="s">
        <v>179</v>
      </c>
      <c r="W35" s="127">
        <f>VLOOKUP(V35,'MAPAS DE RIESGOS INHER Y RESID'!$E$16:$F$18,2,FALSE)</f>
        <v>0.4</v>
      </c>
      <c r="X35" s="74">
        <f t="shared" si="9"/>
        <v>4.8</v>
      </c>
      <c r="Y35" s="124" t="str">
        <f>IF(OR('MAPAS DE RIESGOS INHER Y RESID'!$G$18='MATRIZ DE RIESGOS DE SST'!X35,X35&lt;'MAPAS DE RIESGOS INHER Y RESID'!$G$16+1),'MAPAS DE RIESGOS INHER Y RESID'!$M$19,IF(OR('MAPAS DE RIESGOS INHER Y RESID'!$H$17='MATRIZ DE RIESGOS DE SST'!X35,X35&lt;'MAPAS DE RIESGOS INHER Y RESID'!$I$18+1),'MAPAS DE RIESGOS INHER Y RESID'!$M$18,IF(OR('MAPAS DE RIESGOS INHER Y RESID'!$I$17='MATRIZ DE RIESGOS DE SST'!X35,X35&lt;'MAPAS DE RIESGOS INHER Y RESID'!$J$17+1),'MAPAS DE RIESGOS INHER Y RESID'!$M$17,'MAPAS DE RIESGOS INHER Y RESID'!$M$16)))</f>
        <v>BAJO</v>
      </c>
      <c r="Z35" s="82" t="s">
        <v>147</v>
      </c>
    </row>
    <row r="36" spans="1:26" ht="165" customHeight="1" x14ac:dyDescent="0.2">
      <c r="A36" s="168"/>
      <c r="B36" s="176"/>
      <c r="C36" s="109"/>
      <c r="D36" s="109"/>
      <c r="E36" s="109"/>
      <c r="F36" s="109"/>
      <c r="G36" s="109"/>
      <c r="H36" s="112"/>
      <c r="I36" s="120" t="s">
        <v>210</v>
      </c>
      <c r="J36" s="119" t="s">
        <v>224</v>
      </c>
      <c r="K36" s="119" t="s">
        <v>109</v>
      </c>
      <c r="L36" s="124" t="s">
        <v>179</v>
      </c>
      <c r="M36" s="73">
        <f>VLOOKUP('MATRIZ DE RIESGOS DE SST'!L36,'MAPAS DE RIESGOS INHER Y RESID'!$E$3:$F$7,2,FALSE)</f>
        <v>3</v>
      </c>
      <c r="N36" s="124" t="s">
        <v>189</v>
      </c>
      <c r="O36" s="73">
        <f>VLOOKUP('MATRIZ DE RIESGOS DE SST'!N36,'MAPAS DE RIESGOS INHER Y RESID'!$O$3:$P$7,2,FALSE)</f>
        <v>16</v>
      </c>
      <c r="P36" s="73">
        <f t="shared" si="8"/>
        <v>48</v>
      </c>
      <c r="Q36" s="124" t="str">
        <f>IF(OR('MAPAS DE RIESGOS INHER Y RESID'!$G$7='MATRIZ DE RIESGOS DE SST'!P36,P36&lt;'MAPAS DE RIESGOS INHER Y RESID'!$G$3+1),'MAPAS DE RIESGOS INHER Y RESID'!$M$6,IF(OR('MAPAS DE RIESGOS INHER Y RESID'!$H$5='MATRIZ DE RIESGOS DE SST'!P36,P36&lt;'MAPAS DE RIESGOS INHER Y RESID'!$I$5+1),'MAPAS DE RIESGOS INHER Y RESID'!$M$5,IF(OR('MAPAS DE RIESGOS INHER Y RESID'!$I$4='MATRIZ DE RIESGOS DE SST'!P36,P36&lt;'MAPAS DE RIESGOS INHER Y RESID'!$J$4+1),'MAPAS DE RIESGOS INHER Y RESID'!$M$4,'MAPAS DE RIESGOS INHER Y RESID'!$M$3)))</f>
        <v>MODERADO</v>
      </c>
      <c r="R36" s="125" t="s">
        <v>249</v>
      </c>
      <c r="S36" s="125"/>
      <c r="T36" s="105" t="s">
        <v>311</v>
      </c>
      <c r="U36" s="81" t="s">
        <v>312</v>
      </c>
      <c r="V36" s="124" t="s">
        <v>179</v>
      </c>
      <c r="W36" s="127">
        <f>VLOOKUP(V36,'MAPAS DE RIESGOS INHER Y RESID'!$E$16:$F$18,2,FALSE)</f>
        <v>0.4</v>
      </c>
      <c r="X36" s="74">
        <f t="shared" si="9"/>
        <v>28.799999999999997</v>
      </c>
      <c r="Y36" s="124" t="str">
        <f>IF(OR('MAPAS DE RIESGOS INHER Y RESID'!$G$18='MATRIZ DE RIESGOS DE SST'!X36,X36&lt;'MAPAS DE RIESGOS INHER Y RESID'!$G$16+1),'MAPAS DE RIESGOS INHER Y RESID'!$M$19,IF(OR('MAPAS DE RIESGOS INHER Y RESID'!$H$17='MATRIZ DE RIESGOS DE SST'!X36,X36&lt;'MAPAS DE RIESGOS INHER Y RESID'!$I$18+1),'MAPAS DE RIESGOS INHER Y RESID'!$M$18,IF(OR('MAPAS DE RIESGOS INHER Y RESID'!$I$17='MATRIZ DE RIESGOS DE SST'!X36,X36&lt;'MAPAS DE RIESGOS INHER Y RESID'!$J$17+1),'MAPAS DE RIESGOS INHER Y RESID'!$M$17,'MAPAS DE RIESGOS INHER Y RESID'!$M$16)))</f>
        <v>MODERADO</v>
      </c>
      <c r="Z36" s="82" t="s">
        <v>147</v>
      </c>
    </row>
    <row r="37" spans="1:26" ht="165" customHeight="1" x14ac:dyDescent="0.2">
      <c r="A37" s="168"/>
      <c r="B37" s="176"/>
      <c r="C37" s="109"/>
      <c r="D37" s="109"/>
      <c r="E37" s="109"/>
      <c r="F37" s="109"/>
      <c r="G37" s="109"/>
      <c r="H37" s="112"/>
      <c r="I37" s="120" t="s">
        <v>215</v>
      </c>
      <c r="J37" s="119" t="s">
        <v>235</v>
      </c>
      <c r="K37" s="119" t="s">
        <v>120</v>
      </c>
      <c r="L37" s="124" t="s">
        <v>179</v>
      </c>
      <c r="M37" s="73">
        <f>VLOOKUP('MATRIZ DE RIESGOS DE SST'!L37,'MAPAS DE RIESGOS INHER Y RESID'!$E$3:$F$7,2,FALSE)</f>
        <v>3</v>
      </c>
      <c r="N37" s="124" t="s">
        <v>189</v>
      </c>
      <c r="O37" s="73">
        <f>VLOOKUP('MATRIZ DE RIESGOS DE SST'!N37,'MAPAS DE RIESGOS INHER Y RESID'!$O$3:$P$7,2,FALSE)</f>
        <v>16</v>
      </c>
      <c r="P37" s="73">
        <f t="shared" si="8"/>
        <v>48</v>
      </c>
      <c r="Q37" s="124" t="str">
        <f>IF(OR('MAPAS DE RIESGOS INHER Y RESID'!$G$7='MATRIZ DE RIESGOS DE SST'!P37,P37&lt;'MAPAS DE RIESGOS INHER Y RESID'!$G$3+1),'MAPAS DE RIESGOS INHER Y RESID'!$M$6,IF(OR('MAPAS DE RIESGOS INHER Y RESID'!$H$5='MATRIZ DE RIESGOS DE SST'!P37,P37&lt;'MAPAS DE RIESGOS INHER Y RESID'!$I$5+1),'MAPAS DE RIESGOS INHER Y RESID'!$M$5,IF(OR('MAPAS DE RIESGOS INHER Y RESID'!$I$4='MATRIZ DE RIESGOS DE SST'!P37,P37&lt;'MAPAS DE RIESGOS INHER Y RESID'!$J$4+1),'MAPAS DE RIESGOS INHER Y RESID'!$M$4,'MAPAS DE RIESGOS INHER Y RESID'!$M$3)))</f>
        <v>MODERADO</v>
      </c>
      <c r="R37" s="125" t="s">
        <v>249</v>
      </c>
      <c r="S37" s="125"/>
      <c r="T37" s="125"/>
      <c r="U37" s="81" t="s">
        <v>313</v>
      </c>
      <c r="V37" s="124" t="s">
        <v>179</v>
      </c>
      <c r="W37" s="127">
        <f>VLOOKUP(V37,'MAPAS DE RIESGOS INHER Y RESID'!$E$16:$F$18,2,FALSE)</f>
        <v>0.4</v>
      </c>
      <c r="X37" s="74">
        <f t="shared" si="9"/>
        <v>28.799999999999997</v>
      </c>
      <c r="Y37" s="124" t="str">
        <f>IF(OR('MAPAS DE RIESGOS INHER Y RESID'!$G$18='MATRIZ DE RIESGOS DE SST'!X37,X37&lt;'MAPAS DE RIESGOS INHER Y RESID'!$G$16+1),'MAPAS DE RIESGOS INHER Y RESID'!$M$19,IF(OR('MAPAS DE RIESGOS INHER Y RESID'!$H$17='MATRIZ DE RIESGOS DE SST'!X37,X37&lt;'MAPAS DE RIESGOS INHER Y RESID'!$I$18+1),'MAPAS DE RIESGOS INHER Y RESID'!$M$18,IF(OR('MAPAS DE RIESGOS INHER Y RESID'!$I$17='MATRIZ DE RIESGOS DE SST'!X37,X37&lt;'MAPAS DE RIESGOS INHER Y RESID'!$J$17+1),'MAPAS DE RIESGOS INHER Y RESID'!$M$17,'MAPAS DE RIESGOS INHER Y RESID'!$M$16)))</f>
        <v>MODERADO</v>
      </c>
      <c r="Z37" s="82" t="s">
        <v>147</v>
      </c>
    </row>
    <row r="38" spans="1:26" ht="165" customHeight="1" x14ac:dyDescent="0.2">
      <c r="A38" s="168"/>
      <c r="B38" s="176"/>
      <c r="C38" s="109"/>
      <c r="D38" s="109"/>
      <c r="E38" s="109"/>
      <c r="F38" s="109"/>
      <c r="G38" s="109"/>
      <c r="H38" s="112"/>
      <c r="I38" s="120" t="s">
        <v>216</v>
      </c>
      <c r="J38" s="119" t="s">
        <v>234</v>
      </c>
      <c r="K38" s="119" t="s">
        <v>120</v>
      </c>
      <c r="L38" s="124" t="s">
        <v>179</v>
      </c>
      <c r="M38" s="73">
        <f>VLOOKUP('MATRIZ DE RIESGOS DE SST'!L38,'MAPAS DE RIESGOS INHER Y RESID'!$E$3:$F$7,2,FALSE)</f>
        <v>3</v>
      </c>
      <c r="N38" s="124" t="s">
        <v>189</v>
      </c>
      <c r="O38" s="73">
        <f>VLOOKUP('MATRIZ DE RIESGOS DE SST'!N38,'MAPAS DE RIESGOS INHER Y RESID'!$O$3:$P$7,2,FALSE)</f>
        <v>16</v>
      </c>
      <c r="P38" s="73">
        <f t="shared" si="8"/>
        <v>48</v>
      </c>
      <c r="Q38" s="124" t="str">
        <f>IF(OR('MAPAS DE RIESGOS INHER Y RESID'!$G$7='MATRIZ DE RIESGOS DE SST'!P38,P38&lt;'MAPAS DE RIESGOS INHER Y RESID'!$G$3+1),'MAPAS DE RIESGOS INHER Y RESID'!$M$6,IF(OR('MAPAS DE RIESGOS INHER Y RESID'!$H$5='MATRIZ DE RIESGOS DE SST'!P38,P38&lt;'MAPAS DE RIESGOS INHER Y RESID'!$I$5+1),'MAPAS DE RIESGOS INHER Y RESID'!$M$5,IF(OR('MAPAS DE RIESGOS INHER Y RESID'!$I$4='MATRIZ DE RIESGOS DE SST'!P38,P38&lt;'MAPAS DE RIESGOS INHER Y RESID'!$J$4+1),'MAPAS DE RIESGOS INHER Y RESID'!$M$4,'MAPAS DE RIESGOS INHER Y RESID'!$M$3)))</f>
        <v>MODERADO</v>
      </c>
      <c r="R38" s="125" t="s">
        <v>249</v>
      </c>
      <c r="S38" s="81" t="s">
        <v>314</v>
      </c>
      <c r="T38" s="125"/>
      <c r="U38" s="81" t="s">
        <v>313</v>
      </c>
      <c r="V38" s="124" t="s">
        <v>179</v>
      </c>
      <c r="W38" s="127">
        <f>VLOOKUP(V38,'MAPAS DE RIESGOS INHER Y RESID'!$E$16:$F$18,2,FALSE)</f>
        <v>0.4</v>
      </c>
      <c r="X38" s="74">
        <f t="shared" si="9"/>
        <v>28.799999999999997</v>
      </c>
      <c r="Y38" s="124" t="str">
        <f>IF(OR('MAPAS DE RIESGOS INHER Y RESID'!$G$18='MATRIZ DE RIESGOS DE SST'!X38,X38&lt;'MAPAS DE RIESGOS INHER Y RESID'!$G$16+1),'MAPAS DE RIESGOS INHER Y RESID'!$M$19,IF(OR('MAPAS DE RIESGOS INHER Y RESID'!$H$17='MATRIZ DE RIESGOS DE SST'!X38,X38&lt;'MAPAS DE RIESGOS INHER Y RESID'!$I$18+1),'MAPAS DE RIESGOS INHER Y RESID'!$M$18,IF(OR('MAPAS DE RIESGOS INHER Y RESID'!$I$17='MATRIZ DE RIESGOS DE SST'!X38,X38&lt;'MAPAS DE RIESGOS INHER Y RESID'!$J$17+1),'MAPAS DE RIESGOS INHER Y RESID'!$M$17,'MAPAS DE RIESGOS INHER Y RESID'!$M$16)))</f>
        <v>MODERADO</v>
      </c>
      <c r="Z38" s="82" t="s">
        <v>147</v>
      </c>
    </row>
    <row r="39" spans="1:26" ht="165" customHeight="1" x14ac:dyDescent="0.2">
      <c r="A39" s="168"/>
      <c r="B39" s="176"/>
      <c r="C39" s="109"/>
      <c r="D39" s="109"/>
      <c r="E39" s="109"/>
      <c r="F39" s="109"/>
      <c r="G39" s="109"/>
      <c r="H39" s="112"/>
      <c r="I39" s="120" t="s">
        <v>217</v>
      </c>
      <c r="J39" s="119" t="s">
        <v>236</v>
      </c>
      <c r="K39" s="119" t="s">
        <v>120</v>
      </c>
      <c r="L39" s="124" t="s">
        <v>179</v>
      </c>
      <c r="M39" s="73">
        <f>VLOOKUP('MATRIZ DE RIESGOS DE SST'!L39,'MAPAS DE RIESGOS INHER Y RESID'!$E$3:$F$7,2,FALSE)</f>
        <v>3</v>
      </c>
      <c r="N39" s="124" t="s">
        <v>189</v>
      </c>
      <c r="O39" s="73">
        <f>VLOOKUP('MATRIZ DE RIESGOS DE SST'!N39,'MAPAS DE RIESGOS INHER Y RESID'!$O$3:$P$7,2,FALSE)</f>
        <v>16</v>
      </c>
      <c r="P39" s="73">
        <f t="shared" si="8"/>
        <v>48</v>
      </c>
      <c r="Q39" s="124" t="str">
        <f>IF(OR('MAPAS DE RIESGOS INHER Y RESID'!$G$7='MATRIZ DE RIESGOS DE SST'!P39,P39&lt;'MAPAS DE RIESGOS INHER Y RESID'!$G$3+1),'MAPAS DE RIESGOS INHER Y RESID'!$M$6,IF(OR('MAPAS DE RIESGOS INHER Y RESID'!$H$5='MATRIZ DE RIESGOS DE SST'!P39,P39&lt;'MAPAS DE RIESGOS INHER Y RESID'!$I$5+1),'MAPAS DE RIESGOS INHER Y RESID'!$M$5,IF(OR('MAPAS DE RIESGOS INHER Y RESID'!$I$4='MATRIZ DE RIESGOS DE SST'!P39,P39&lt;'MAPAS DE RIESGOS INHER Y RESID'!$J$4+1),'MAPAS DE RIESGOS INHER Y RESID'!$M$4,'MAPAS DE RIESGOS INHER Y RESID'!$M$3)))</f>
        <v>MODERADO</v>
      </c>
      <c r="R39" s="125" t="s">
        <v>249</v>
      </c>
      <c r="S39" s="125"/>
      <c r="T39" s="125"/>
      <c r="U39" s="81" t="s">
        <v>315</v>
      </c>
      <c r="V39" s="124" t="s">
        <v>179</v>
      </c>
      <c r="W39" s="127">
        <f>VLOOKUP(V39,'MAPAS DE RIESGOS INHER Y RESID'!$E$16:$F$18,2,FALSE)</f>
        <v>0.4</v>
      </c>
      <c r="X39" s="74">
        <f t="shared" si="9"/>
        <v>28.799999999999997</v>
      </c>
      <c r="Y39" s="124" t="str">
        <f>IF(OR('MAPAS DE RIESGOS INHER Y RESID'!$G$18='MATRIZ DE RIESGOS DE SST'!X39,X39&lt;'MAPAS DE RIESGOS INHER Y RESID'!$G$16+1),'MAPAS DE RIESGOS INHER Y RESID'!$M$19,IF(OR('MAPAS DE RIESGOS INHER Y RESID'!$H$17='MATRIZ DE RIESGOS DE SST'!X39,X39&lt;'MAPAS DE RIESGOS INHER Y RESID'!$I$18+1),'MAPAS DE RIESGOS INHER Y RESID'!$M$18,IF(OR('MAPAS DE RIESGOS INHER Y RESID'!$I$17='MATRIZ DE RIESGOS DE SST'!X39,X39&lt;'MAPAS DE RIESGOS INHER Y RESID'!$J$17+1),'MAPAS DE RIESGOS INHER Y RESID'!$M$17,'MAPAS DE RIESGOS INHER Y RESID'!$M$16)))</f>
        <v>MODERADO</v>
      </c>
      <c r="Z39" s="82" t="s">
        <v>147</v>
      </c>
    </row>
    <row r="40" spans="1:26" ht="165" customHeight="1" x14ac:dyDescent="0.2">
      <c r="A40" s="168"/>
      <c r="B40" s="176"/>
      <c r="C40" s="109"/>
      <c r="D40" s="109"/>
      <c r="E40" s="109"/>
      <c r="F40" s="109"/>
      <c r="G40" s="109"/>
      <c r="H40" s="112"/>
      <c r="I40" s="120" t="s">
        <v>218</v>
      </c>
      <c r="J40" s="119" t="s">
        <v>227</v>
      </c>
      <c r="K40" s="119" t="s">
        <v>120</v>
      </c>
      <c r="L40" s="124" t="s">
        <v>179</v>
      </c>
      <c r="M40" s="73">
        <f>VLOOKUP('MATRIZ DE RIESGOS DE SST'!L40,'MAPAS DE RIESGOS INHER Y RESID'!$E$3:$F$7,2,FALSE)</f>
        <v>3</v>
      </c>
      <c r="N40" s="124" t="s">
        <v>189</v>
      </c>
      <c r="O40" s="73">
        <f>VLOOKUP('MATRIZ DE RIESGOS DE SST'!N40,'MAPAS DE RIESGOS INHER Y RESID'!$O$3:$P$7,2,FALSE)</f>
        <v>16</v>
      </c>
      <c r="P40" s="73">
        <f t="shared" si="8"/>
        <v>48</v>
      </c>
      <c r="Q40" s="124" t="str">
        <f>IF(OR('MAPAS DE RIESGOS INHER Y RESID'!$G$7='MATRIZ DE RIESGOS DE SST'!P40,P40&lt;'MAPAS DE RIESGOS INHER Y RESID'!$G$3+1),'MAPAS DE RIESGOS INHER Y RESID'!$M$6,IF(OR('MAPAS DE RIESGOS INHER Y RESID'!$H$5='MATRIZ DE RIESGOS DE SST'!P40,P40&lt;'MAPAS DE RIESGOS INHER Y RESID'!$I$5+1),'MAPAS DE RIESGOS INHER Y RESID'!$M$5,IF(OR('MAPAS DE RIESGOS INHER Y RESID'!$I$4='MATRIZ DE RIESGOS DE SST'!P40,P40&lt;'MAPAS DE RIESGOS INHER Y RESID'!$J$4+1),'MAPAS DE RIESGOS INHER Y RESID'!$M$4,'MAPAS DE RIESGOS INHER Y RESID'!$M$3)))</f>
        <v>MODERADO</v>
      </c>
      <c r="R40" s="125" t="s">
        <v>249</v>
      </c>
      <c r="S40" s="125"/>
      <c r="T40" s="125"/>
      <c r="U40" s="81" t="s">
        <v>315</v>
      </c>
      <c r="V40" s="124" t="s">
        <v>179</v>
      </c>
      <c r="W40" s="127">
        <f>VLOOKUP(V40,'MAPAS DE RIESGOS INHER Y RESID'!$E$16:$F$18,2,FALSE)</f>
        <v>0.4</v>
      </c>
      <c r="X40" s="74">
        <f t="shared" si="9"/>
        <v>28.799999999999997</v>
      </c>
      <c r="Y40" s="124" t="str">
        <f>IF(OR('MAPAS DE RIESGOS INHER Y RESID'!$G$18='MATRIZ DE RIESGOS DE SST'!X40,X40&lt;'MAPAS DE RIESGOS INHER Y RESID'!$G$16+1),'MAPAS DE RIESGOS INHER Y RESID'!$M$19,IF(OR('MAPAS DE RIESGOS INHER Y RESID'!$H$17='MATRIZ DE RIESGOS DE SST'!X40,X40&lt;'MAPAS DE RIESGOS INHER Y RESID'!$I$18+1),'MAPAS DE RIESGOS INHER Y RESID'!$M$18,IF(OR('MAPAS DE RIESGOS INHER Y RESID'!$I$17='MATRIZ DE RIESGOS DE SST'!X40,X40&lt;'MAPAS DE RIESGOS INHER Y RESID'!$J$17+1),'MAPAS DE RIESGOS INHER Y RESID'!$M$17,'MAPAS DE RIESGOS INHER Y RESID'!$M$16)))</f>
        <v>MODERADO</v>
      </c>
      <c r="Z40" s="82" t="s">
        <v>147</v>
      </c>
    </row>
    <row r="41" spans="1:26" ht="165" customHeight="1" x14ac:dyDescent="0.2">
      <c r="A41" s="168"/>
      <c r="B41" s="176"/>
      <c r="C41" s="109"/>
      <c r="D41" s="109"/>
      <c r="E41" s="109"/>
      <c r="F41" s="109"/>
      <c r="G41" s="109"/>
      <c r="H41" s="112"/>
      <c r="I41" s="82" t="s">
        <v>85</v>
      </c>
      <c r="J41" s="82" t="s">
        <v>213</v>
      </c>
      <c r="K41" s="82" t="s">
        <v>86</v>
      </c>
      <c r="L41" s="124" t="s">
        <v>179</v>
      </c>
      <c r="M41" s="73">
        <f>VLOOKUP('MATRIZ DE RIESGOS DE SST'!L41,'MAPAS DE RIESGOS INHER Y RESID'!$E$3:$F$7,2,FALSE)</f>
        <v>3</v>
      </c>
      <c r="N41" s="124" t="s">
        <v>189</v>
      </c>
      <c r="O41" s="73">
        <f>VLOOKUP('MATRIZ DE RIESGOS DE SST'!N41,'MAPAS DE RIESGOS INHER Y RESID'!$O$3:$P$7,2,FALSE)</f>
        <v>16</v>
      </c>
      <c r="P41" s="73">
        <f t="shared" si="3"/>
        <v>48</v>
      </c>
      <c r="Q41" s="124" t="str">
        <f>IF(OR('MAPAS DE RIESGOS INHER Y RESID'!$G$7='MATRIZ DE RIESGOS DE SST'!P41,P41&lt;'MAPAS DE RIESGOS INHER Y RESID'!$G$3+1),'MAPAS DE RIESGOS INHER Y RESID'!$M$6,IF(OR('MAPAS DE RIESGOS INHER Y RESID'!$H$5='MATRIZ DE RIESGOS DE SST'!P41,P41&lt;'MAPAS DE RIESGOS INHER Y RESID'!$I$5+1),'MAPAS DE RIESGOS INHER Y RESID'!$M$5,IF(OR('MAPAS DE RIESGOS INHER Y RESID'!$I$4='MATRIZ DE RIESGOS DE SST'!P41,P41&lt;'MAPAS DE RIESGOS INHER Y RESID'!$J$4+1),'MAPAS DE RIESGOS INHER Y RESID'!$M$4,'MAPAS DE RIESGOS INHER Y RESID'!$M$3)))</f>
        <v>MODERADO</v>
      </c>
      <c r="R41" s="125" t="s">
        <v>264</v>
      </c>
      <c r="S41" s="125" t="s">
        <v>265</v>
      </c>
      <c r="T41" s="125"/>
      <c r="U41" s="125" t="s">
        <v>266</v>
      </c>
      <c r="V41" s="124" t="s">
        <v>180</v>
      </c>
      <c r="W41" s="127">
        <f>VLOOKUP(V41,'MAPAS DE RIESGOS INHER Y RESID'!$E$16:$F$18,2,FALSE)</f>
        <v>0.9</v>
      </c>
      <c r="X41" s="74">
        <f t="shared" si="0"/>
        <v>4.7999999999999972</v>
      </c>
      <c r="Y41" s="124" t="str">
        <f>IF(OR('MAPAS DE RIESGOS INHER Y RESID'!$G$18='MATRIZ DE RIESGOS DE SST'!X41,X41&lt;'MAPAS DE RIESGOS INHER Y RESID'!$G$16+1),'MAPAS DE RIESGOS INHER Y RESID'!$M$19,IF(OR('MAPAS DE RIESGOS INHER Y RESID'!$H$17='MATRIZ DE RIESGOS DE SST'!X41,X41&lt;'MAPAS DE RIESGOS INHER Y RESID'!$I$18+1),'MAPAS DE RIESGOS INHER Y RESID'!$M$18,IF(OR('MAPAS DE RIESGOS INHER Y RESID'!$I$17='MATRIZ DE RIESGOS DE SST'!X41,X41&lt;'MAPAS DE RIESGOS INHER Y RESID'!$J$17+1),'MAPAS DE RIESGOS INHER Y RESID'!$M$17,'MAPAS DE RIESGOS INHER Y RESID'!$M$16)))</f>
        <v>BAJO</v>
      </c>
      <c r="Z41" s="82" t="s">
        <v>200</v>
      </c>
    </row>
    <row r="42" spans="1:26" ht="165" customHeight="1" x14ac:dyDescent="0.2">
      <c r="A42" s="168"/>
      <c r="B42" s="176"/>
      <c r="C42" s="109"/>
      <c r="D42" s="109"/>
      <c r="E42" s="109"/>
      <c r="F42" s="109"/>
      <c r="G42" s="109"/>
      <c r="H42" s="112"/>
      <c r="I42" s="120" t="s">
        <v>32</v>
      </c>
      <c r="J42" s="119" t="s">
        <v>33</v>
      </c>
      <c r="K42" s="119" t="s">
        <v>34</v>
      </c>
      <c r="L42" s="124" t="s">
        <v>185</v>
      </c>
      <c r="M42" s="73">
        <f>VLOOKUP('MATRIZ DE RIESGOS DE SST'!L42,'MAPAS DE RIESGOS INHER Y RESID'!$E$3:$F$7,2,FALSE)</f>
        <v>2</v>
      </c>
      <c r="N42" s="124" t="s">
        <v>188</v>
      </c>
      <c r="O42" s="73">
        <f>VLOOKUP('MATRIZ DE RIESGOS DE SST'!N42,'MAPAS DE RIESGOS INHER Y RESID'!$O$3:$P$7,2,FALSE)</f>
        <v>4</v>
      </c>
      <c r="P42" s="73">
        <f t="shared" ref="P42:P45" si="10">+M42*O42</f>
        <v>8</v>
      </c>
      <c r="Q42" s="124" t="str">
        <f>IF(OR('MAPAS DE RIESGOS INHER Y RESID'!$G$7='MATRIZ DE RIESGOS DE SST'!P42,P42&lt;'MAPAS DE RIESGOS INHER Y RESID'!$G$3+1),'MAPAS DE RIESGOS INHER Y RESID'!$M$6,IF(OR('MAPAS DE RIESGOS INHER Y RESID'!$H$5='MATRIZ DE RIESGOS DE SST'!P42,P42&lt;'MAPAS DE RIESGOS INHER Y RESID'!$I$5+1),'MAPAS DE RIESGOS INHER Y RESID'!$M$5,IF(OR('MAPAS DE RIESGOS INHER Y RESID'!$I$4='MATRIZ DE RIESGOS DE SST'!P42,P42&lt;'MAPAS DE RIESGOS INHER Y RESID'!$J$4+1),'MAPAS DE RIESGOS INHER Y RESID'!$M$4,'MAPAS DE RIESGOS INHER Y RESID'!$M$3)))</f>
        <v>BAJO</v>
      </c>
      <c r="R42" s="125"/>
      <c r="S42" s="125"/>
      <c r="T42" s="125"/>
      <c r="U42" s="128" t="s">
        <v>316</v>
      </c>
      <c r="V42" s="124" t="s">
        <v>180</v>
      </c>
      <c r="W42" s="127">
        <f>VLOOKUP(V42,'MAPAS DE RIESGOS INHER Y RESID'!$E$16:$F$18,2,FALSE)</f>
        <v>0.9</v>
      </c>
      <c r="X42" s="74">
        <f t="shared" ref="X42:X45" si="11">P42-(P42*W42)</f>
        <v>0.79999999999999982</v>
      </c>
      <c r="Y42" s="124" t="str">
        <f>IF(OR('MAPAS DE RIESGOS INHER Y RESID'!$G$18='MATRIZ DE RIESGOS DE SST'!X42,X42&lt;'MAPAS DE RIESGOS INHER Y RESID'!$G$16+1),'MAPAS DE RIESGOS INHER Y RESID'!$M$19,IF(OR('MAPAS DE RIESGOS INHER Y RESID'!$H$17='MATRIZ DE RIESGOS DE SST'!X42,X42&lt;'MAPAS DE RIESGOS INHER Y RESID'!$I$18+1),'MAPAS DE RIESGOS INHER Y RESID'!$M$18,IF(OR('MAPAS DE RIESGOS INHER Y RESID'!$I$17='MATRIZ DE RIESGOS DE SST'!X42,X42&lt;'MAPAS DE RIESGOS INHER Y RESID'!$J$17+1),'MAPAS DE RIESGOS INHER Y RESID'!$M$17,'MAPAS DE RIESGOS INHER Y RESID'!$M$16)))</f>
        <v>BAJO</v>
      </c>
      <c r="Z42" s="82" t="s">
        <v>200</v>
      </c>
    </row>
    <row r="43" spans="1:26" ht="165" customHeight="1" x14ac:dyDescent="0.2">
      <c r="A43" s="168"/>
      <c r="B43" s="176"/>
      <c r="C43" s="109"/>
      <c r="D43" s="109"/>
      <c r="E43" s="109"/>
      <c r="F43" s="109"/>
      <c r="G43" s="109"/>
      <c r="H43" s="112"/>
      <c r="I43" s="120" t="s">
        <v>43</v>
      </c>
      <c r="J43" s="119" t="s">
        <v>44</v>
      </c>
      <c r="K43" s="119" t="s">
        <v>45</v>
      </c>
      <c r="L43" s="124" t="s">
        <v>185</v>
      </c>
      <c r="M43" s="73">
        <f>VLOOKUP('MATRIZ DE RIESGOS DE SST'!L43,'MAPAS DE RIESGOS INHER Y RESID'!$E$3:$F$7,2,FALSE)</f>
        <v>2</v>
      </c>
      <c r="N43" s="124" t="s">
        <v>188</v>
      </c>
      <c r="O43" s="73">
        <f>VLOOKUP('MATRIZ DE RIESGOS DE SST'!N43,'MAPAS DE RIESGOS INHER Y RESID'!$O$3:$P$7,2,FALSE)</f>
        <v>4</v>
      </c>
      <c r="P43" s="73">
        <f t="shared" si="10"/>
        <v>8</v>
      </c>
      <c r="Q43" s="124" t="str">
        <f>IF(OR('MAPAS DE RIESGOS INHER Y RESID'!$G$7='MATRIZ DE RIESGOS DE SST'!P43,P43&lt;'MAPAS DE RIESGOS INHER Y RESID'!$G$3+1),'MAPAS DE RIESGOS INHER Y RESID'!$M$6,IF(OR('MAPAS DE RIESGOS INHER Y RESID'!$H$5='MATRIZ DE RIESGOS DE SST'!P43,P43&lt;'MAPAS DE RIESGOS INHER Y RESID'!$I$5+1),'MAPAS DE RIESGOS INHER Y RESID'!$M$5,IF(OR('MAPAS DE RIESGOS INHER Y RESID'!$I$4='MATRIZ DE RIESGOS DE SST'!P43,P43&lt;'MAPAS DE RIESGOS INHER Y RESID'!$J$4+1),'MAPAS DE RIESGOS INHER Y RESID'!$M$4,'MAPAS DE RIESGOS INHER Y RESID'!$M$3)))</f>
        <v>BAJO</v>
      </c>
      <c r="R43" s="125"/>
      <c r="S43" s="125"/>
      <c r="T43" s="125"/>
      <c r="U43" s="128" t="s">
        <v>316</v>
      </c>
      <c r="V43" s="124" t="s">
        <v>180</v>
      </c>
      <c r="W43" s="127">
        <f>VLOOKUP(V43,'MAPAS DE RIESGOS INHER Y RESID'!$E$16:$F$18,2,FALSE)</f>
        <v>0.9</v>
      </c>
      <c r="X43" s="74">
        <f t="shared" si="11"/>
        <v>0.79999999999999982</v>
      </c>
      <c r="Y43" s="124" t="str">
        <f>IF(OR('MAPAS DE RIESGOS INHER Y RESID'!$G$18='MATRIZ DE RIESGOS DE SST'!X43,X43&lt;'MAPAS DE RIESGOS INHER Y RESID'!$G$16+1),'MAPAS DE RIESGOS INHER Y RESID'!$M$19,IF(OR('MAPAS DE RIESGOS INHER Y RESID'!$H$17='MATRIZ DE RIESGOS DE SST'!X43,X43&lt;'MAPAS DE RIESGOS INHER Y RESID'!$I$18+1),'MAPAS DE RIESGOS INHER Y RESID'!$M$18,IF(OR('MAPAS DE RIESGOS INHER Y RESID'!$I$17='MATRIZ DE RIESGOS DE SST'!X43,X43&lt;'MAPAS DE RIESGOS INHER Y RESID'!$J$17+1),'MAPAS DE RIESGOS INHER Y RESID'!$M$17,'MAPAS DE RIESGOS INHER Y RESID'!$M$16)))</f>
        <v>BAJO</v>
      </c>
      <c r="Z43" s="82" t="s">
        <v>200</v>
      </c>
    </row>
    <row r="44" spans="1:26" ht="165" customHeight="1" x14ac:dyDescent="0.2">
      <c r="A44" s="168"/>
      <c r="B44" s="176"/>
      <c r="C44" s="109"/>
      <c r="D44" s="109"/>
      <c r="E44" s="109"/>
      <c r="F44" s="109"/>
      <c r="G44" s="109"/>
      <c r="H44" s="112"/>
      <c r="I44" s="120" t="s">
        <v>46</v>
      </c>
      <c r="J44" s="119" t="s">
        <v>44</v>
      </c>
      <c r="K44" s="119" t="s">
        <v>37</v>
      </c>
      <c r="L44" s="124" t="s">
        <v>185</v>
      </c>
      <c r="M44" s="73">
        <f>VLOOKUP('MATRIZ DE RIESGOS DE SST'!L44,'MAPAS DE RIESGOS INHER Y RESID'!$E$3:$F$7,2,FALSE)</f>
        <v>2</v>
      </c>
      <c r="N44" s="124" t="s">
        <v>188</v>
      </c>
      <c r="O44" s="73">
        <f>VLOOKUP('MATRIZ DE RIESGOS DE SST'!N44,'MAPAS DE RIESGOS INHER Y RESID'!$O$3:$P$7,2,FALSE)</f>
        <v>4</v>
      </c>
      <c r="P44" s="73">
        <f t="shared" si="10"/>
        <v>8</v>
      </c>
      <c r="Q44" s="124" t="str">
        <f>IF(OR('MAPAS DE RIESGOS INHER Y RESID'!$G$7='MATRIZ DE RIESGOS DE SST'!P44,P44&lt;'MAPAS DE RIESGOS INHER Y RESID'!$G$3+1),'MAPAS DE RIESGOS INHER Y RESID'!$M$6,IF(OR('MAPAS DE RIESGOS INHER Y RESID'!$H$5='MATRIZ DE RIESGOS DE SST'!P44,P44&lt;'MAPAS DE RIESGOS INHER Y RESID'!$I$5+1),'MAPAS DE RIESGOS INHER Y RESID'!$M$5,IF(OR('MAPAS DE RIESGOS INHER Y RESID'!$I$4='MATRIZ DE RIESGOS DE SST'!P44,P44&lt;'MAPAS DE RIESGOS INHER Y RESID'!$J$4+1),'MAPAS DE RIESGOS INHER Y RESID'!$M$4,'MAPAS DE RIESGOS INHER Y RESID'!$M$3)))</f>
        <v>BAJO</v>
      </c>
      <c r="R44" s="125"/>
      <c r="S44" s="125"/>
      <c r="T44" s="125"/>
      <c r="U44" s="128" t="s">
        <v>316</v>
      </c>
      <c r="V44" s="124" t="s">
        <v>180</v>
      </c>
      <c r="W44" s="127">
        <f>VLOOKUP(V44,'MAPAS DE RIESGOS INHER Y RESID'!$E$16:$F$18,2,FALSE)</f>
        <v>0.9</v>
      </c>
      <c r="X44" s="74">
        <f t="shared" si="11"/>
        <v>0.79999999999999982</v>
      </c>
      <c r="Y44" s="124" t="str">
        <f>IF(OR('MAPAS DE RIESGOS INHER Y RESID'!$G$18='MATRIZ DE RIESGOS DE SST'!X44,X44&lt;'MAPAS DE RIESGOS INHER Y RESID'!$G$16+1),'MAPAS DE RIESGOS INHER Y RESID'!$M$19,IF(OR('MAPAS DE RIESGOS INHER Y RESID'!$H$17='MATRIZ DE RIESGOS DE SST'!X44,X44&lt;'MAPAS DE RIESGOS INHER Y RESID'!$I$18+1),'MAPAS DE RIESGOS INHER Y RESID'!$M$18,IF(OR('MAPAS DE RIESGOS INHER Y RESID'!$I$17='MATRIZ DE RIESGOS DE SST'!X44,X44&lt;'MAPAS DE RIESGOS INHER Y RESID'!$J$17+1),'MAPAS DE RIESGOS INHER Y RESID'!$M$17,'MAPAS DE RIESGOS INHER Y RESID'!$M$16)))</f>
        <v>BAJO</v>
      </c>
      <c r="Z44" s="82" t="s">
        <v>200</v>
      </c>
    </row>
    <row r="45" spans="1:26" ht="165" customHeight="1" x14ac:dyDescent="0.2">
      <c r="A45" s="168"/>
      <c r="B45" s="176"/>
      <c r="C45" s="109"/>
      <c r="D45" s="109"/>
      <c r="E45" s="109"/>
      <c r="F45" s="109"/>
      <c r="G45" s="109"/>
      <c r="H45" s="112"/>
      <c r="I45" s="120" t="s">
        <v>50</v>
      </c>
      <c r="J45" s="119" t="s">
        <v>48</v>
      </c>
      <c r="K45" s="119" t="s">
        <v>49</v>
      </c>
      <c r="L45" s="124" t="s">
        <v>185</v>
      </c>
      <c r="M45" s="73">
        <f>VLOOKUP('MATRIZ DE RIESGOS DE SST'!L45,'MAPAS DE RIESGOS INHER Y RESID'!$E$3:$F$7,2,FALSE)</f>
        <v>2</v>
      </c>
      <c r="N45" s="124" t="s">
        <v>188</v>
      </c>
      <c r="O45" s="73">
        <f>VLOOKUP('MATRIZ DE RIESGOS DE SST'!N45,'MAPAS DE RIESGOS INHER Y RESID'!$O$3:$P$7,2,FALSE)</f>
        <v>4</v>
      </c>
      <c r="P45" s="73">
        <f t="shared" si="10"/>
        <v>8</v>
      </c>
      <c r="Q45" s="124" t="str">
        <f>IF(OR('MAPAS DE RIESGOS INHER Y RESID'!$G$7='MATRIZ DE RIESGOS DE SST'!P45,P45&lt;'MAPAS DE RIESGOS INHER Y RESID'!$G$3+1),'MAPAS DE RIESGOS INHER Y RESID'!$M$6,IF(OR('MAPAS DE RIESGOS INHER Y RESID'!$H$5='MATRIZ DE RIESGOS DE SST'!P45,P45&lt;'MAPAS DE RIESGOS INHER Y RESID'!$I$5+1),'MAPAS DE RIESGOS INHER Y RESID'!$M$5,IF(OR('MAPAS DE RIESGOS INHER Y RESID'!$I$4='MATRIZ DE RIESGOS DE SST'!P45,P45&lt;'MAPAS DE RIESGOS INHER Y RESID'!$J$4+1),'MAPAS DE RIESGOS INHER Y RESID'!$M$4,'MAPAS DE RIESGOS INHER Y RESID'!$M$3)))</f>
        <v>BAJO</v>
      </c>
      <c r="R45" s="125"/>
      <c r="S45" s="125"/>
      <c r="T45" s="125"/>
      <c r="U45" s="128" t="s">
        <v>316</v>
      </c>
      <c r="V45" s="124" t="s">
        <v>180</v>
      </c>
      <c r="W45" s="127">
        <f>VLOOKUP(V45,'MAPAS DE RIESGOS INHER Y RESID'!$E$16:$F$18,2,FALSE)</f>
        <v>0.9</v>
      </c>
      <c r="X45" s="74">
        <f t="shared" si="11"/>
        <v>0.79999999999999982</v>
      </c>
      <c r="Y45" s="124" t="str">
        <f>IF(OR('MAPAS DE RIESGOS INHER Y RESID'!$G$18='MATRIZ DE RIESGOS DE SST'!X45,X45&lt;'MAPAS DE RIESGOS INHER Y RESID'!$G$16+1),'MAPAS DE RIESGOS INHER Y RESID'!$M$19,IF(OR('MAPAS DE RIESGOS INHER Y RESID'!$H$17='MATRIZ DE RIESGOS DE SST'!X45,X45&lt;'MAPAS DE RIESGOS INHER Y RESID'!$I$18+1),'MAPAS DE RIESGOS INHER Y RESID'!$M$18,IF(OR('MAPAS DE RIESGOS INHER Y RESID'!$I$17='MATRIZ DE RIESGOS DE SST'!X45,X45&lt;'MAPAS DE RIESGOS INHER Y RESID'!$J$17+1),'MAPAS DE RIESGOS INHER Y RESID'!$M$17,'MAPAS DE RIESGOS INHER Y RESID'!$M$16)))</f>
        <v>BAJO</v>
      </c>
      <c r="Z45" s="82" t="s">
        <v>200</v>
      </c>
    </row>
    <row r="46" spans="1:26" ht="165" customHeight="1" x14ac:dyDescent="0.2">
      <c r="A46" s="138"/>
      <c r="B46" s="177"/>
      <c r="C46" s="110"/>
      <c r="D46" s="110"/>
      <c r="E46" s="110"/>
      <c r="F46" s="110"/>
      <c r="G46" s="110"/>
      <c r="H46" s="113"/>
      <c r="I46" s="82" t="s">
        <v>47</v>
      </c>
      <c r="J46" s="82" t="s">
        <v>48</v>
      </c>
      <c r="K46" s="82" t="s">
        <v>49</v>
      </c>
      <c r="L46" s="124" t="s">
        <v>185</v>
      </c>
      <c r="M46" s="73">
        <f>VLOOKUP('MATRIZ DE RIESGOS DE SST'!L46,'MAPAS DE RIESGOS INHER Y RESID'!$E$3:$F$7,2,FALSE)</f>
        <v>2</v>
      </c>
      <c r="N46" s="124" t="s">
        <v>188</v>
      </c>
      <c r="O46" s="73">
        <f>VLOOKUP('MATRIZ DE RIESGOS DE SST'!N46,'MAPAS DE RIESGOS INHER Y RESID'!$O$3:$P$7,2,FALSE)</f>
        <v>4</v>
      </c>
      <c r="P46" s="73">
        <f>+M46*O46</f>
        <v>8</v>
      </c>
      <c r="Q46" s="124" t="str">
        <f>IF(OR('MAPAS DE RIESGOS INHER Y RESID'!$G$7='MATRIZ DE RIESGOS DE SST'!P46,P46&lt;'MAPAS DE RIESGOS INHER Y RESID'!$G$3+1),'MAPAS DE RIESGOS INHER Y RESID'!$M$6,IF(OR('MAPAS DE RIESGOS INHER Y RESID'!$H$5='MATRIZ DE RIESGOS DE SST'!P46,P46&lt;'MAPAS DE RIESGOS INHER Y RESID'!$I$5+1),'MAPAS DE RIESGOS INHER Y RESID'!$M$5,IF(OR('MAPAS DE RIESGOS INHER Y RESID'!$I$4='MATRIZ DE RIESGOS DE SST'!P46,P46&lt;'MAPAS DE RIESGOS INHER Y RESID'!$J$4+1),'MAPAS DE RIESGOS INHER Y RESID'!$M$4,'MAPAS DE RIESGOS INHER Y RESID'!$M$3)))</f>
        <v>BAJO</v>
      </c>
      <c r="R46" s="125"/>
      <c r="S46" s="125"/>
      <c r="T46" s="126"/>
      <c r="U46" s="128" t="s">
        <v>316</v>
      </c>
      <c r="V46" s="124" t="s">
        <v>180</v>
      </c>
      <c r="W46" s="127">
        <f>VLOOKUP(V46,'MAPAS DE RIESGOS INHER Y RESID'!$E$16:$F$18,2,FALSE)</f>
        <v>0.9</v>
      </c>
      <c r="X46" s="74">
        <f t="shared" si="0"/>
        <v>0.79999999999999982</v>
      </c>
      <c r="Y46" s="124" t="str">
        <f>IF(OR('MAPAS DE RIESGOS INHER Y RESID'!$G$18='MATRIZ DE RIESGOS DE SST'!X46,X46&lt;'MAPAS DE RIESGOS INHER Y RESID'!$G$16+1),'MAPAS DE RIESGOS INHER Y RESID'!$M$19,IF(OR('MAPAS DE RIESGOS INHER Y RESID'!$H$17='MATRIZ DE RIESGOS DE SST'!X46,X46&lt;'MAPAS DE RIESGOS INHER Y RESID'!$I$18+1),'MAPAS DE RIESGOS INHER Y RESID'!$M$18,IF(OR('MAPAS DE RIESGOS INHER Y RESID'!$I$17='MATRIZ DE RIESGOS DE SST'!X46,X46&lt;'MAPAS DE RIESGOS INHER Y RESID'!$J$17+1),'MAPAS DE RIESGOS INHER Y RESID'!$M$17,'MAPAS DE RIESGOS INHER Y RESID'!$M$16)))</f>
        <v>BAJO</v>
      </c>
      <c r="Z46" s="82" t="s">
        <v>200</v>
      </c>
    </row>
    <row r="47" spans="1:26" ht="165" customHeight="1" x14ac:dyDescent="0.2">
      <c r="A47" s="137" t="s">
        <v>300</v>
      </c>
      <c r="B47" s="172" t="s">
        <v>199</v>
      </c>
      <c r="C47" s="114"/>
      <c r="D47" s="114" t="s">
        <v>199</v>
      </c>
      <c r="E47" s="114" t="s">
        <v>276</v>
      </c>
      <c r="F47" s="114" t="s">
        <v>276</v>
      </c>
      <c r="G47" s="114" t="s">
        <v>276</v>
      </c>
      <c r="H47" s="115" t="s">
        <v>239</v>
      </c>
      <c r="I47" s="82" t="s">
        <v>13</v>
      </c>
      <c r="J47" s="82" t="s">
        <v>240</v>
      </c>
      <c r="K47" s="82" t="s">
        <v>14</v>
      </c>
      <c r="L47" s="124" t="s">
        <v>185</v>
      </c>
      <c r="M47" s="73">
        <f>VLOOKUP('MATRIZ DE RIESGOS DE SST'!L47,'MAPAS DE RIESGOS INHER Y RESID'!$E$3:$F$7,2,FALSE)</f>
        <v>2</v>
      </c>
      <c r="N47" s="124" t="s">
        <v>189</v>
      </c>
      <c r="O47" s="73">
        <f>VLOOKUP('MATRIZ DE RIESGOS DE SST'!N47,'MAPAS DE RIESGOS INHER Y RESID'!$O$3:$P$7,2,FALSE)</f>
        <v>16</v>
      </c>
      <c r="P47" s="73">
        <f>M47*O47</f>
        <v>32</v>
      </c>
      <c r="Q47" s="124" t="str">
        <f>IF(OR('MAPAS DE RIESGOS INHER Y RESID'!$G$7='MATRIZ DE RIESGOS DE SST'!P47,P47&lt;'MAPAS DE RIESGOS INHER Y RESID'!$G$3+1),'MAPAS DE RIESGOS INHER Y RESID'!$M$6,IF(OR('MAPAS DE RIESGOS INHER Y RESID'!$H$5='MATRIZ DE RIESGOS DE SST'!P47,P47&lt;'MAPAS DE RIESGOS INHER Y RESID'!$I$5+1),'MAPAS DE RIESGOS INHER Y RESID'!$M$5,IF(OR('MAPAS DE RIESGOS INHER Y RESID'!$I$4='MATRIZ DE RIESGOS DE SST'!P47,P47&lt;'MAPAS DE RIESGOS INHER Y RESID'!$J$4+1),'MAPAS DE RIESGOS INHER Y RESID'!$M$4,'MAPAS DE RIESGOS INHER Y RESID'!$M$3)))</f>
        <v>MODERADO</v>
      </c>
      <c r="R47" s="125"/>
      <c r="S47" s="126"/>
      <c r="T47" s="82" t="s">
        <v>247</v>
      </c>
      <c r="U47" s="82" t="s">
        <v>297</v>
      </c>
      <c r="V47" s="124" t="s">
        <v>179</v>
      </c>
      <c r="W47" s="127">
        <f>VLOOKUP(V47,'MAPAS DE RIESGOS INHER Y RESID'!$E$16:$F$18,2,FALSE)</f>
        <v>0.4</v>
      </c>
      <c r="X47" s="74">
        <f>P47-(W47*P47)</f>
        <v>19.2</v>
      </c>
      <c r="Y47" s="124" t="str">
        <f>IF(OR('MAPAS DE RIESGOS INHER Y RESID'!$G$18='MATRIZ DE RIESGOS DE SST'!X47,X47&lt;'MAPAS DE RIESGOS INHER Y RESID'!$G$16+1),'MAPAS DE RIESGOS INHER Y RESID'!$M$19,IF(OR('MAPAS DE RIESGOS INHER Y RESID'!$H$17='MATRIZ DE RIESGOS DE SST'!X47,X47&lt;'MAPAS DE RIESGOS INHER Y RESID'!$I$18+1),'MAPAS DE RIESGOS INHER Y RESID'!$M$18,IF(OR('MAPAS DE RIESGOS INHER Y RESID'!$I$17='MATRIZ DE RIESGOS DE SST'!X47,X47&lt;'MAPAS DE RIESGOS INHER Y RESID'!$J$17+1),'MAPAS DE RIESGOS INHER Y RESID'!$M$17,'MAPAS DE RIESGOS INHER Y RESID'!$M$16)))</f>
        <v>MODERADO</v>
      </c>
      <c r="Z47" s="82" t="s">
        <v>147</v>
      </c>
    </row>
    <row r="48" spans="1:26" ht="165" customHeight="1" x14ac:dyDescent="0.2">
      <c r="A48" s="168"/>
      <c r="B48" s="173"/>
      <c r="C48" s="114"/>
      <c r="D48" s="114"/>
      <c r="E48" s="114"/>
      <c r="F48" s="114"/>
      <c r="G48" s="114"/>
      <c r="H48" s="115"/>
      <c r="I48" s="82" t="s">
        <v>18</v>
      </c>
      <c r="J48" s="82" t="s">
        <v>241</v>
      </c>
      <c r="K48" s="82" t="s">
        <v>14</v>
      </c>
      <c r="L48" s="124" t="s">
        <v>185</v>
      </c>
      <c r="M48" s="73">
        <f>VLOOKUP('MATRIZ DE RIESGOS DE SST'!L48,'MAPAS DE RIESGOS INHER Y RESID'!$E$3:$F$7,2,FALSE)</f>
        <v>2</v>
      </c>
      <c r="N48" s="124" t="s">
        <v>189</v>
      </c>
      <c r="O48" s="73">
        <f>VLOOKUP('MATRIZ DE RIESGOS DE SST'!N48,'MAPAS DE RIESGOS INHER Y RESID'!$O$3:$P$7,2,FALSE)</f>
        <v>16</v>
      </c>
      <c r="P48" s="73">
        <f>+M48*O48</f>
        <v>32</v>
      </c>
      <c r="Q48" s="124" t="str">
        <f>IF(OR('MAPAS DE RIESGOS INHER Y RESID'!$G$7='MATRIZ DE RIESGOS DE SST'!P48,P48&lt;'MAPAS DE RIESGOS INHER Y RESID'!$G$3+1),'MAPAS DE RIESGOS INHER Y RESID'!$M$6,IF(OR('MAPAS DE RIESGOS INHER Y RESID'!$H$5='MATRIZ DE RIESGOS DE SST'!P48,P48&lt;'MAPAS DE RIESGOS INHER Y RESID'!$I$5+1),'MAPAS DE RIESGOS INHER Y RESID'!$M$5,IF(OR('MAPAS DE RIESGOS INHER Y RESID'!$I$4='MATRIZ DE RIESGOS DE SST'!P48,P48&lt;'MAPAS DE RIESGOS INHER Y RESID'!$J$4+1),'MAPAS DE RIESGOS INHER Y RESID'!$M$4,'MAPAS DE RIESGOS INHER Y RESID'!$M$3)))</f>
        <v>MODERADO</v>
      </c>
      <c r="R48" s="82" t="s">
        <v>249</v>
      </c>
      <c r="S48" s="82"/>
      <c r="T48" s="82"/>
      <c r="U48" s="81" t="s">
        <v>304</v>
      </c>
      <c r="V48" s="124" t="s">
        <v>180</v>
      </c>
      <c r="W48" s="127">
        <f>VLOOKUP(V48,'MAPAS DE RIESGOS INHER Y RESID'!$E$16:$F$18,2,FALSE)</f>
        <v>0.9</v>
      </c>
      <c r="X48" s="74">
        <f>P48-(W48*P48)</f>
        <v>3.1999999999999993</v>
      </c>
      <c r="Y48" s="124" t="str">
        <f>IF(OR('MAPAS DE RIESGOS INHER Y RESID'!$G$18='MATRIZ DE RIESGOS DE SST'!X48,X48&lt;'MAPAS DE RIESGOS INHER Y RESID'!$G$16+1),'MAPAS DE RIESGOS INHER Y RESID'!$M$19,IF(OR('MAPAS DE RIESGOS INHER Y RESID'!$H$17='MATRIZ DE RIESGOS DE SST'!X48,X48&lt;'MAPAS DE RIESGOS INHER Y RESID'!$I$18+1),'MAPAS DE RIESGOS INHER Y RESID'!$M$18,IF(OR('MAPAS DE RIESGOS INHER Y RESID'!$I$17='MATRIZ DE RIESGOS DE SST'!X48,X48&lt;'MAPAS DE RIESGOS INHER Y RESID'!$J$17+1),'MAPAS DE RIESGOS INHER Y RESID'!$M$17,'MAPAS DE RIESGOS INHER Y RESID'!$M$16)))</f>
        <v>BAJO</v>
      </c>
      <c r="Z48" s="82" t="s">
        <v>200</v>
      </c>
    </row>
    <row r="49" spans="1:26" ht="165" customHeight="1" x14ac:dyDescent="0.2">
      <c r="A49" s="168"/>
      <c r="B49" s="173"/>
      <c r="C49" s="114"/>
      <c r="D49" s="114"/>
      <c r="E49" s="114"/>
      <c r="F49" s="114"/>
      <c r="G49" s="114"/>
      <c r="H49" s="115"/>
      <c r="I49" s="120" t="s">
        <v>15</v>
      </c>
      <c r="J49" s="119" t="s">
        <v>16</v>
      </c>
      <c r="K49" s="119" t="s">
        <v>17</v>
      </c>
      <c r="L49" s="124" t="s">
        <v>179</v>
      </c>
      <c r="M49" s="73">
        <f>VLOOKUP('MATRIZ DE RIESGOS DE SST'!L49,'MAPAS DE RIESGOS INHER Y RESID'!$E$3:$F$7,2,FALSE)</f>
        <v>3</v>
      </c>
      <c r="N49" s="124" t="s">
        <v>189</v>
      </c>
      <c r="O49" s="73">
        <f>VLOOKUP('MATRIZ DE RIESGOS DE SST'!N49,'MAPAS DE RIESGOS INHER Y RESID'!$O$3:$P$7,2,FALSE)</f>
        <v>16</v>
      </c>
      <c r="P49" s="73">
        <f>+M49*O49</f>
        <v>48</v>
      </c>
      <c r="Q49" s="124" t="str">
        <f>IF(OR('MAPAS DE RIESGOS INHER Y RESID'!$G$7='MATRIZ DE RIESGOS DE SST'!P49,P49&lt;'MAPAS DE RIESGOS INHER Y RESID'!$G$3+1),'MAPAS DE RIESGOS INHER Y RESID'!$M$6,IF(OR('MAPAS DE RIESGOS INHER Y RESID'!$H$5='MATRIZ DE RIESGOS DE SST'!P49,P49&lt;'MAPAS DE RIESGOS INHER Y RESID'!$I$5+1),'MAPAS DE RIESGOS INHER Y RESID'!$M$5,IF(OR('MAPAS DE RIESGOS INHER Y RESID'!$I$4='MATRIZ DE RIESGOS DE SST'!P49,P49&lt;'MAPAS DE RIESGOS INHER Y RESID'!$J$4+1),'MAPAS DE RIESGOS INHER Y RESID'!$M$4,'MAPAS DE RIESGOS INHER Y RESID'!$M$3)))</f>
        <v>MODERADO</v>
      </c>
      <c r="R49" s="82"/>
      <c r="S49" s="82"/>
      <c r="T49" s="119" t="s">
        <v>303</v>
      </c>
      <c r="U49" s="82"/>
      <c r="V49" s="124" t="s">
        <v>180</v>
      </c>
      <c r="W49" s="127">
        <f>VLOOKUP(V49,'MAPAS DE RIESGOS INHER Y RESID'!$E$16:$F$18,2,FALSE)</f>
        <v>0.9</v>
      </c>
      <c r="X49" s="74">
        <f>P49-(W49*P49)</f>
        <v>4.7999999999999972</v>
      </c>
      <c r="Y49" s="124" t="str">
        <f>IF(OR('MAPAS DE RIESGOS INHER Y RESID'!$G$18='MATRIZ DE RIESGOS DE SST'!X49,X49&lt;'MAPAS DE RIESGOS INHER Y RESID'!$G$16+1),'MAPAS DE RIESGOS INHER Y RESID'!$M$19,IF(OR('MAPAS DE RIESGOS INHER Y RESID'!$H$17='MATRIZ DE RIESGOS DE SST'!X49,X49&lt;'MAPAS DE RIESGOS INHER Y RESID'!$I$18+1),'MAPAS DE RIESGOS INHER Y RESID'!$M$18,IF(OR('MAPAS DE RIESGOS INHER Y RESID'!$I$17='MATRIZ DE RIESGOS DE SST'!X49,X49&lt;'MAPAS DE RIESGOS INHER Y RESID'!$J$17+1),'MAPAS DE RIESGOS INHER Y RESID'!$M$17,'MAPAS DE RIESGOS INHER Y RESID'!$M$16)))</f>
        <v>BAJO</v>
      </c>
      <c r="Z49" s="82" t="s">
        <v>200</v>
      </c>
    </row>
    <row r="50" spans="1:26" ht="165" customHeight="1" x14ac:dyDescent="0.2">
      <c r="A50" s="168"/>
      <c r="B50" s="173"/>
      <c r="C50" s="114"/>
      <c r="D50" s="114"/>
      <c r="E50" s="114"/>
      <c r="F50" s="114"/>
      <c r="G50" s="114"/>
      <c r="H50" s="115"/>
      <c r="I50" s="82" t="s">
        <v>20</v>
      </c>
      <c r="J50" s="82" t="s">
        <v>240</v>
      </c>
      <c r="K50" s="82" t="s">
        <v>14</v>
      </c>
      <c r="L50" s="124" t="s">
        <v>185</v>
      </c>
      <c r="M50" s="73">
        <f>VLOOKUP('MATRIZ DE RIESGOS DE SST'!L50,'MAPAS DE RIESGOS INHER Y RESID'!$E$3:$F$7,2,FALSE)</f>
        <v>2</v>
      </c>
      <c r="N50" s="124" t="s">
        <v>189</v>
      </c>
      <c r="O50" s="73">
        <f>VLOOKUP('MATRIZ DE RIESGOS DE SST'!N50,'MAPAS DE RIESGOS INHER Y RESID'!$O$3:$P$7,2,FALSE)</f>
        <v>16</v>
      </c>
      <c r="P50" s="73">
        <f>M50*O50</f>
        <v>32</v>
      </c>
      <c r="Q50" s="124" t="str">
        <f>IF(OR('MAPAS DE RIESGOS INHER Y RESID'!$G$7='MATRIZ DE RIESGOS DE SST'!P50,P50&lt;'MAPAS DE RIESGOS INHER Y RESID'!$G$3+1),'MAPAS DE RIESGOS INHER Y RESID'!$M$6,IF(OR('MAPAS DE RIESGOS INHER Y RESID'!$H$5='MATRIZ DE RIESGOS DE SST'!P50,P50&lt;'MAPAS DE RIESGOS INHER Y RESID'!$I$5+1),'MAPAS DE RIESGOS INHER Y RESID'!$M$5,IF(OR('MAPAS DE RIESGOS INHER Y RESID'!$I$4='MATRIZ DE RIESGOS DE SST'!P50,P50&lt;'MAPAS DE RIESGOS INHER Y RESID'!$J$4+1),'MAPAS DE RIESGOS INHER Y RESID'!$M$4,'MAPAS DE RIESGOS INHER Y RESID'!$M$3)))</f>
        <v>MODERADO</v>
      </c>
      <c r="R50" s="82" t="s">
        <v>249</v>
      </c>
      <c r="S50" s="82"/>
      <c r="T50" s="82" t="s">
        <v>252</v>
      </c>
      <c r="U50" s="82" t="s">
        <v>253</v>
      </c>
      <c r="V50" s="124" t="s">
        <v>180</v>
      </c>
      <c r="W50" s="127">
        <f>VLOOKUP(V50,'MAPAS DE RIESGOS INHER Y RESID'!$E$16:$F$18,2,FALSE)</f>
        <v>0.9</v>
      </c>
      <c r="X50" s="74">
        <f t="shared" ref="X50:X54" si="12">P50-(P50*W50)</f>
        <v>3.1999999999999993</v>
      </c>
      <c r="Y50" s="124" t="str">
        <f>IF(OR('MAPAS DE RIESGOS INHER Y RESID'!$G$18='MATRIZ DE RIESGOS DE SST'!X50,X50&lt;'MAPAS DE RIESGOS INHER Y RESID'!$G$16+1),'MAPAS DE RIESGOS INHER Y RESID'!$M$19,IF(OR('MAPAS DE RIESGOS INHER Y RESID'!$H$17='MATRIZ DE RIESGOS DE SST'!X50,X50&lt;'MAPAS DE RIESGOS INHER Y RESID'!$I$18+1),'MAPAS DE RIESGOS INHER Y RESID'!$M$18,IF(OR('MAPAS DE RIESGOS INHER Y RESID'!$I$17='MATRIZ DE RIESGOS DE SST'!X50,X50&lt;'MAPAS DE RIESGOS INHER Y RESID'!$J$17+1),'MAPAS DE RIESGOS INHER Y RESID'!$M$17,'MAPAS DE RIESGOS INHER Y RESID'!$M$16)))</f>
        <v>BAJO</v>
      </c>
      <c r="Z50" s="82" t="s">
        <v>200</v>
      </c>
    </row>
    <row r="51" spans="1:26" ht="165" customHeight="1" x14ac:dyDescent="0.2">
      <c r="A51" s="168"/>
      <c r="B51" s="173"/>
      <c r="C51" s="114"/>
      <c r="D51" s="114"/>
      <c r="E51" s="114"/>
      <c r="F51" s="114"/>
      <c r="G51" s="114"/>
      <c r="H51" s="115"/>
      <c r="I51" s="120" t="s">
        <v>25</v>
      </c>
      <c r="J51" s="119" t="s">
        <v>26</v>
      </c>
      <c r="K51" s="119" t="s">
        <v>23</v>
      </c>
      <c r="L51" s="124" t="s">
        <v>179</v>
      </c>
      <c r="M51" s="73">
        <f>VLOOKUP('MATRIZ DE RIESGOS DE SST'!L51,'MAPAS DE RIESGOS INHER Y RESID'!$E$3:$F$7,2,FALSE)</f>
        <v>3</v>
      </c>
      <c r="N51" s="124" t="s">
        <v>189</v>
      </c>
      <c r="O51" s="73">
        <f>VLOOKUP('MATRIZ DE RIESGOS DE SST'!N51,'MAPAS DE RIESGOS INHER Y RESID'!$O$3:$P$7,2,FALSE)</f>
        <v>16</v>
      </c>
      <c r="P51" s="73">
        <f t="shared" ref="P51:P53" si="13">M51*O51</f>
        <v>48</v>
      </c>
      <c r="Q51" s="124" t="str">
        <f>IF(OR('MAPAS DE RIESGOS INHER Y RESID'!$G$7='MATRIZ DE RIESGOS DE SST'!P51,P51&lt;'MAPAS DE RIESGOS INHER Y RESID'!$G$3+1),'MAPAS DE RIESGOS INHER Y RESID'!$M$6,IF(OR('MAPAS DE RIESGOS INHER Y RESID'!$H$5='MATRIZ DE RIESGOS DE SST'!P51,P51&lt;'MAPAS DE RIESGOS INHER Y RESID'!$I$5+1),'MAPAS DE RIESGOS INHER Y RESID'!$M$5,IF(OR('MAPAS DE RIESGOS INHER Y RESID'!$I$4='MATRIZ DE RIESGOS DE SST'!P51,P51&lt;'MAPAS DE RIESGOS INHER Y RESID'!$J$4+1),'MAPAS DE RIESGOS INHER Y RESID'!$M$4,'MAPAS DE RIESGOS INHER Y RESID'!$M$3)))</f>
        <v>MODERADO</v>
      </c>
      <c r="R51" s="82"/>
      <c r="S51" s="82"/>
      <c r="T51" s="128" t="s">
        <v>305</v>
      </c>
      <c r="U51" s="128" t="s">
        <v>306</v>
      </c>
      <c r="V51" s="124" t="s">
        <v>180</v>
      </c>
      <c r="W51" s="127">
        <f>VLOOKUP(V51,'MAPAS DE RIESGOS INHER Y RESID'!$E$16:$F$18,2,FALSE)</f>
        <v>0.9</v>
      </c>
      <c r="X51" s="74">
        <f t="shared" si="12"/>
        <v>4.7999999999999972</v>
      </c>
      <c r="Y51" s="124" t="str">
        <f>IF(OR('MAPAS DE RIESGOS INHER Y RESID'!$G$18='MATRIZ DE RIESGOS DE SST'!X51,X51&lt;'MAPAS DE RIESGOS INHER Y RESID'!$G$16+1),'MAPAS DE RIESGOS INHER Y RESID'!$M$19,IF(OR('MAPAS DE RIESGOS INHER Y RESID'!$H$17='MATRIZ DE RIESGOS DE SST'!X51,X51&lt;'MAPAS DE RIESGOS INHER Y RESID'!$I$18+1),'MAPAS DE RIESGOS INHER Y RESID'!$M$18,IF(OR('MAPAS DE RIESGOS INHER Y RESID'!$I$17='MATRIZ DE RIESGOS DE SST'!X51,X51&lt;'MAPAS DE RIESGOS INHER Y RESID'!$J$17+1),'MAPAS DE RIESGOS INHER Y RESID'!$M$17,'MAPAS DE RIESGOS INHER Y RESID'!$M$16)))</f>
        <v>BAJO</v>
      </c>
      <c r="Z51" s="82" t="s">
        <v>200</v>
      </c>
    </row>
    <row r="52" spans="1:26" ht="165" customHeight="1" x14ac:dyDescent="0.2">
      <c r="A52" s="168"/>
      <c r="B52" s="173"/>
      <c r="C52" s="114"/>
      <c r="D52" s="114"/>
      <c r="E52" s="114"/>
      <c r="F52" s="114"/>
      <c r="G52" s="114"/>
      <c r="H52" s="115"/>
      <c r="I52" s="120" t="s">
        <v>27</v>
      </c>
      <c r="J52" s="119" t="s">
        <v>233</v>
      </c>
      <c r="K52" s="119" t="s">
        <v>28</v>
      </c>
      <c r="L52" s="124" t="s">
        <v>179</v>
      </c>
      <c r="M52" s="73">
        <f>VLOOKUP('MATRIZ DE RIESGOS DE SST'!L52,'MAPAS DE RIESGOS INHER Y RESID'!$E$3:$F$7,2,FALSE)</f>
        <v>3</v>
      </c>
      <c r="N52" s="124" t="s">
        <v>189</v>
      </c>
      <c r="O52" s="73">
        <f>VLOOKUP('MATRIZ DE RIESGOS DE SST'!N52,'MAPAS DE RIESGOS INHER Y RESID'!$O$3:$P$7,2,FALSE)</f>
        <v>16</v>
      </c>
      <c r="P52" s="73">
        <f t="shared" si="13"/>
        <v>48</v>
      </c>
      <c r="Q52" s="124" t="str">
        <f>IF(OR('MAPAS DE RIESGOS INHER Y RESID'!$G$7='MATRIZ DE RIESGOS DE SST'!P52,P52&lt;'MAPAS DE RIESGOS INHER Y RESID'!$G$3+1),'MAPAS DE RIESGOS INHER Y RESID'!$M$6,IF(OR('MAPAS DE RIESGOS INHER Y RESID'!$H$5='MATRIZ DE RIESGOS DE SST'!P52,P52&lt;'MAPAS DE RIESGOS INHER Y RESID'!$I$5+1),'MAPAS DE RIESGOS INHER Y RESID'!$M$5,IF(OR('MAPAS DE RIESGOS INHER Y RESID'!$I$4='MATRIZ DE RIESGOS DE SST'!P52,P52&lt;'MAPAS DE RIESGOS INHER Y RESID'!$J$4+1),'MAPAS DE RIESGOS INHER Y RESID'!$M$4,'MAPAS DE RIESGOS INHER Y RESID'!$M$3)))</f>
        <v>MODERADO</v>
      </c>
      <c r="R52" s="82"/>
      <c r="S52" s="82"/>
      <c r="T52" s="128" t="s">
        <v>305</v>
      </c>
      <c r="U52" s="128" t="s">
        <v>306</v>
      </c>
      <c r="V52" s="124" t="s">
        <v>180</v>
      </c>
      <c r="W52" s="127">
        <f>VLOOKUP(V52,'MAPAS DE RIESGOS INHER Y RESID'!$E$16:$F$18,2,FALSE)</f>
        <v>0.9</v>
      </c>
      <c r="X52" s="74">
        <f t="shared" si="12"/>
        <v>4.7999999999999972</v>
      </c>
      <c r="Y52" s="124" t="str">
        <f>IF(OR('MAPAS DE RIESGOS INHER Y RESID'!$G$18='MATRIZ DE RIESGOS DE SST'!X52,X52&lt;'MAPAS DE RIESGOS INHER Y RESID'!$G$16+1),'MAPAS DE RIESGOS INHER Y RESID'!$M$19,IF(OR('MAPAS DE RIESGOS INHER Y RESID'!$H$17='MATRIZ DE RIESGOS DE SST'!X52,X52&lt;'MAPAS DE RIESGOS INHER Y RESID'!$I$18+1),'MAPAS DE RIESGOS INHER Y RESID'!$M$18,IF(OR('MAPAS DE RIESGOS INHER Y RESID'!$I$17='MATRIZ DE RIESGOS DE SST'!X52,X52&lt;'MAPAS DE RIESGOS INHER Y RESID'!$J$17+1),'MAPAS DE RIESGOS INHER Y RESID'!$M$17,'MAPAS DE RIESGOS INHER Y RESID'!$M$16)))</f>
        <v>BAJO</v>
      </c>
      <c r="Z52" s="82" t="s">
        <v>200</v>
      </c>
    </row>
    <row r="53" spans="1:26" ht="165" customHeight="1" x14ac:dyDescent="0.2">
      <c r="A53" s="168"/>
      <c r="B53" s="173"/>
      <c r="C53" s="114"/>
      <c r="D53" s="114"/>
      <c r="E53" s="114"/>
      <c r="F53" s="114"/>
      <c r="G53" s="114"/>
      <c r="H53" s="115"/>
      <c r="I53" s="120" t="s">
        <v>31</v>
      </c>
      <c r="J53" s="119" t="s">
        <v>212</v>
      </c>
      <c r="K53" s="119" t="s">
        <v>23</v>
      </c>
      <c r="L53" s="124" t="s">
        <v>185</v>
      </c>
      <c r="M53" s="73">
        <f>VLOOKUP('MATRIZ DE RIESGOS DE SST'!L53,'MAPAS DE RIESGOS INHER Y RESID'!$E$3:$F$7,2,FALSE)</f>
        <v>2</v>
      </c>
      <c r="N53" s="124" t="s">
        <v>189</v>
      </c>
      <c r="O53" s="73">
        <f>VLOOKUP('MATRIZ DE RIESGOS DE SST'!N53,'MAPAS DE RIESGOS INHER Y RESID'!$O$3:$P$7,2,FALSE)</f>
        <v>16</v>
      </c>
      <c r="P53" s="73">
        <f t="shared" si="13"/>
        <v>32</v>
      </c>
      <c r="Q53" s="124" t="str">
        <f>IF(OR('MAPAS DE RIESGOS INHER Y RESID'!$G$7='MATRIZ DE RIESGOS DE SST'!P53,P53&lt;'MAPAS DE RIESGOS INHER Y RESID'!$G$3+1),'MAPAS DE RIESGOS INHER Y RESID'!$M$6,IF(OR('MAPAS DE RIESGOS INHER Y RESID'!$H$5='MATRIZ DE RIESGOS DE SST'!P53,P53&lt;'MAPAS DE RIESGOS INHER Y RESID'!$I$5+1),'MAPAS DE RIESGOS INHER Y RESID'!$M$5,IF(OR('MAPAS DE RIESGOS INHER Y RESID'!$I$4='MATRIZ DE RIESGOS DE SST'!P53,P53&lt;'MAPAS DE RIESGOS INHER Y RESID'!$J$4+1),'MAPAS DE RIESGOS INHER Y RESID'!$M$4,'MAPAS DE RIESGOS INHER Y RESID'!$M$3)))</f>
        <v>MODERADO</v>
      </c>
      <c r="R53" s="82"/>
      <c r="S53" s="82"/>
      <c r="T53" s="128" t="s">
        <v>305</v>
      </c>
      <c r="U53" s="128" t="s">
        <v>306</v>
      </c>
      <c r="V53" s="124" t="s">
        <v>180</v>
      </c>
      <c r="W53" s="127">
        <f>VLOOKUP(V53,'MAPAS DE RIESGOS INHER Y RESID'!$E$16:$F$18,2,FALSE)</f>
        <v>0.9</v>
      </c>
      <c r="X53" s="74">
        <f t="shared" si="12"/>
        <v>3.1999999999999993</v>
      </c>
      <c r="Y53" s="124" t="str">
        <f>IF(OR('MAPAS DE RIESGOS INHER Y RESID'!$G$18='MATRIZ DE RIESGOS DE SST'!X53,X53&lt;'MAPAS DE RIESGOS INHER Y RESID'!$G$16+1),'MAPAS DE RIESGOS INHER Y RESID'!$M$19,IF(OR('MAPAS DE RIESGOS INHER Y RESID'!$H$17='MATRIZ DE RIESGOS DE SST'!X53,X53&lt;'MAPAS DE RIESGOS INHER Y RESID'!$I$18+1),'MAPAS DE RIESGOS INHER Y RESID'!$M$18,IF(OR('MAPAS DE RIESGOS INHER Y RESID'!$I$17='MATRIZ DE RIESGOS DE SST'!X53,X53&lt;'MAPAS DE RIESGOS INHER Y RESID'!$J$17+1),'MAPAS DE RIESGOS INHER Y RESID'!$M$17,'MAPAS DE RIESGOS INHER Y RESID'!$M$16)))</f>
        <v>BAJO</v>
      </c>
      <c r="Z53" s="82" t="s">
        <v>200</v>
      </c>
    </row>
    <row r="54" spans="1:26" ht="165" customHeight="1" x14ac:dyDescent="0.2">
      <c r="A54" s="168"/>
      <c r="B54" s="173"/>
      <c r="C54" s="114"/>
      <c r="D54" s="114"/>
      <c r="E54" s="114"/>
      <c r="F54" s="114"/>
      <c r="G54" s="114"/>
      <c r="H54" s="115"/>
      <c r="I54" s="82" t="s">
        <v>21</v>
      </c>
      <c r="J54" s="82" t="s">
        <v>22</v>
      </c>
      <c r="K54" s="82" t="s">
        <v>23</v>
      </c>
      <c r="L54" s="124" t="s">
        <v>179</v>
      </c>
      <c r="M54" s="73">
        <f>VLOOKUP('MATRIZ DE RIESGOS DE SST'!L54,'MAPAS DE RIESGOS INHER Y RESID'!$E$3:$F$7,2,FALSE)</f>
        <v>3</v>
      </c>
      <c r="N54" s="124" t="s">
        <v>189</v>
      </c>
      <c r="O54" s="73">
        <f>VLOOKUP('MATRIZ DE RIESGOS DE SST'!N54,'MAPAS DE RIESGOS INHER Y RESID'!$O$3:$P$7,2,FALSE)</f>
        <v>16</v>
      </c>
      <c r="P54" s="73">
        <f>+M54*O54</f>
        <v>48</v>
      </c>
      <c r="Q54" s="124" t="str">
        <f>IF(OR('MAPAS DE RIESGOS INHER Y RESID'!$G$7='MATRIZ DE RIESGOS DE SST'!P54,P54&lt;'MAPAS DE RIESGOS INHER Y RESID'!$G$3+1),'MAPAS DE RIESGOS INHER Y RESID'!$M$6,IF(OR('MAPAS DE RIESGOS INHER Y RESID'!$H$5='MATRIZ DE RIESGOS DE SST'!P54,P54&lt;'MAPAS DE RIESGOS INHER Y RESID'!$I$5+1),'MAPAS DE RIESGOS INHER Y RESID'!$M$5,IF(OR('MAPAS DE RIESGOS INHER Y RESID'!$I$4='MATRIZ DE RIESGOS DE SST'!P54,P54&lt;'MAPAS DE RIESGOS INHER Y RESID'!$J$4+1),'MAPAS DE RIESGOS INHER Y RESID'!$M$4,'MAPAS DE RIESGOS INHER Y RESID'!$M$3)))</f>
        <v>MODERADO</v>
      </c>
      <c r="R54" s="82" t="s">
        <v>249</v>
      </c>
      <c r="S54" s="82"/>
      <c r="T54" s="82" t="s">
        <v>259</v>
      </c>
      <c r="U54" s="82" t="s">
        <v>260</v>
      </c>
      <c r="V54" s="124" t="s">
        <v>180</v>
      </c>
      <c r="W54" s="127">
        <f>VLOOKUP(V54,'MAPAS DE RIESGOS INHER Y RESID'!$E$16:$F$18,2,FALSE)</f>
        <v>0.9</v>
      </c>
      <c r="X54" s="74">
        <f t="shared" si="12"/>
        <v>4.7999999999999972</v>
      </c>
      <c r="Y54" s="124" t="str">
        <f>IF(OR('MAPAS DE RIESGOS INHER Y RESID'!$G$18='MATRIZ DE RIESGOS DE SST'!X54,X54&lt;'MAPAS DE RIESGOS INHER Y RESID'!$G$16+1),'MAPAS DE RIESGOS INHER Y RESID'!$M$19,IF(OR('MAPAS DE RIESGOS INHER Y RESID'!$H$17='MATRIZ DE RIESGOS DE SST'!X54,X54&lt;'MAPAS DE RIESGOS INHER Y RESID'!$I$18+1),'MAPAS DE RIESGOS INHER Y RESID'!$M$18,IF(OR('MAPAS DE RIESGOS INHER Y RESID'!$I$17='MATRIZ DE RIESGOS DE SST'!X54,X54&lt;'MAPAS DE RIESGOS INHER Y RESID'!$J$17+1),'MAPAS DE RIESGOS INHER Y RESID'!$M$17,'MAPAS DE RIESGOS INHER Y RESID'!$M$16)))</f>
        <v>BAJO</v>
      </c>
      <c r="Z54" s="82" t="s">
        <v>200</v>
      </c>
    </row>
    <row r="55" spans="1:26" ht="165" customHeight="1" x14ac:dyDescent="0.2">
      <c r="A55" s="168"/>
      <c r="B55" s="173"/>
      <c r="C55" s="114"/>
      <c r="D55" s="114"/>
      <c r="E55" s="114"/>
      <c r="F55" s="114"/>
      <c r="G55" s="114"/>
      <c r="H55" s="115"/>
      <c r="I55" s="82" t="s">
        <v>24</v>
      </c>
      <c r="J55" s="82" t="s">
        <v>22</v>
      </c>
      <c r="K55" s="82" t="s">
        <v>23</v>
      </c>
      <c r="L55" s="124" t="s">
        <v>179</v>
      </c>
      <c r="M55" s="73">
        <f>VLOOKUP('MATRIZ DE RIESGOS DE SST'!L55,'MAPAS DE RIESGOS INHER Y RESID'!$E$3:$F$7,2,FALSE)</f>
        <v>3</v>
      </c>
      <c r="N55" s="124" t="s">
        <v>189</v>
      </c>
      <c r="O55" s="73">
        <f>VLOOKUP('MATRIZ DE RIESGOS DE SST'!N55,'MAPAS DE RIESGOS INHER Y RESID'!$O$3:$P$7,2,FALSE)</f>
        <v>16</v>
      </c>
      <c r="P55" s="73">
        <f>+M55*O55</f>
        <v>48</v>
      </c>
      <c r="Q55" s="124" t="str">
        <f>IF(OR('MAPAS DE RIESGOS INHER Y RESID'!$G$7='MATRIZ DE RIESGOS DE SST'!P55,P55&lt;'MAPAS DE RIESGOS INHER Y RESID'!$G$3+1),'MAPAS DE RIESGOS INHER Y RESID'!$M$6,IF(OR('MAPAS DE RIESGOS INHER Y RESID'!$H$5='MATRIZ DE RIESGOS DE SST'!P55,P55&lt;'MAPAS DE RIESGOS INHER Y RESID'!$I$5+1),'MAPAS DE RIESGOS INHER Y RESID'!$M$5,IF(OR('MAPAS DE RIESGOS INHER Y RESID'!$I$4='MATRIZ DE RIESGOS DE SST'!P55,P55&lt;'MAPAS DE RIESGOS INHER Y RESID'!$J$4+1),'MAPAS DE RIESGOS INHER Y RESID'!$M$4,'MAPAS DE RIESGOS INHER Y RESID'!$M$3)))</f>
        <v>MODERADO</v>
      </c>
      <c r="R55" s="82"/>
      <c r="S55" s="82" t="s">
        <v>248</v>
      </c>
      <c r="T55" s="82" t="s">
        <v>259</v>
      </c>
      <c r="U55" s="82" t="s">
        <v>260</v>
      </c>
      <c r="V55" s="124" t="s">
        <v>180</v>
      </c>
      <c r="W55" s="127">
        <f>VLOOKUP(V55,'MAPAS DE RIESGOS INHER Y RESID'!$E$16:$F$18,2,FALSE)</f>
        <v>0.9</v>
      </c>
      <c r="X55" s="74">
        <f>P55-(P55*W55)</f>
        <v>4.7999999999999972</v>
      </c>
      <c r="Y55" s="124" t="str">
        <f>IF(OR('MAPAS DE RIESGOS INHER Y RESID'!$G$18='MATRIZ DE RIESGOS DE SST'!X55,X55&lt;'MAPAS DE RIESGOS INHER Y RESID'!$G$16+1),'MAPAS DE RIESGOS INHER Y RESID'!$M$19,IF(OR('MAPAS DE RIESGOS INHER Y RESID'!$H$17='MATRIZ DE RIESGOS DE SST'!X55,X55&lt;'MAPAS DE RIESGOS INHER Y RESID'!$I$18+1),'MAPAS DE RIESGOS INHER Y RESID'!$M$18,IF(OR('MAPAS DE RIESGOS INHER Y RESID'!$I$17='MATRIZ DE RIESGOS DE SST'!X55,X55&lt;'MAPAS DE RIESGOS INHER Y RESID'!$J$17+1),'MAPAS DE RIESGOS INHER Y RESID'!$M$17,'MAPAS DE RIESGOS INHER Y RESID'!$M$16)))</f>
        <v>BAJO</v>
      </c>
      <c r="Z55" s="82" t="s">
        <v>200</v>
      </c>
    </row>
    <row r="56" spans="1:26" ht="165" customHeight="1" x14ac:dyDescent="0.2">
      <c r="A56" s="168"/>
      <c r="B56" s="173"/>
      <c r="C56" s="114"/>
      <c r="D56" s="114"/>
      <c r="E56" s="114"/>
      <c r="F56" s="114"/>
      <c r="G56" s="114"/>
      <c r="H56" s="115"/>
      <c r="I56" s="82" t="s">
        <v>29</v>
      </c>
      <c r="J56" s="82" t="s">
        <v>242</v>
      </c>
      <c r="K56" s="82" t="s">
        <v>23</v>
      </c>
      <c r="L56" s="124" t="s">
        <v>179</v>
      </c>
      <c r="M56" s="73">
        <f>VLOOKUP('MATRIZ DE RIESGOS DE SST'!L56,'MAPAS DE RIESGOS INHER Y RESID'!$E$3:$F$7,2,FALSE)</f>
        <v>3</v>
      </c>
      <c r="N56" s="124" t="s">
        <v>189</v>
      </c>
      <c r="O56" s="73">
        <f>VLOOKUP('MATRIZ DE RIESGOS DE SST'!N56,'MAPAS DE RIESGOS INHER Y RESID'!$O$3:$P$7,2,FALSE)</f>
        <v>16</v>
      </c>
      <c r="P56" s="73">
        <f>+M56*O56</f>
        <v>48</v>
      </c>
      <c r="Q56" s="124" t="str">
        <f>IF(OR('MAPAS DE RIESGOS INHER Y RESID'!$G$7='MATRIZ DE RIESGOS DE SST'!P56,P56&lt;'MAPAS DE RIESGOS INHER Y RESID'!$G$3+1),'MAPAS DE RIESGOS INHER Y RESID'!$M$6,IF(OR('MAPAS DE RIESGOS INHER Y RESID'!$H$5='MATRIZ DE RIESGOS DE SST'!P56,P56&lt;'MAPAS DE RIESGOS INHER Y RESID'!$I$5+1),'MAPAS DE RIESGOS INHER Y RESID'!$M$5,IF(OR('MAPAS DE RIESGOS INHER Y RESID'!$I$4='MATRIZ DE RIESGOS DE SST'!P56,P56&lt;'MAPAS DE RIESGOS INHER Y RESID'!$J$4+1),'MAPAS DE RIESGOS INHER Y RESID'!$M$4,'MAPAS DE RIESGOS INHER Y RESID'!$M$3)))</f>
        <v>MODERADO</v>
      </c>
      <c r="R56" s="82" t="s">
        <v>249</v>
      </c>
      <c r="S56" s="82"/>
      <c r="T56" s="82" t="s">
        <v>251</v>
      </c>
      <c r="U56" s="82" t="s">
        <v>284</v>
      </c>
      <c r="V56" s="124" t="s">
        <v>180</v>
      </c>
      <c r="W56" s="127">
        <f>VLOOKUP(V56,'MAPAS DE RIESGOS INHER Y RESID'!$E$16:$F$18,2,FALSE)</f>
        <v>0.9</v>
      </c>
      <c r="X56" s="74">
        <f t="shared" ref="X56:X87" si="14">P56-(P56*W56)</f>
        <v>4.7999999999999972</v>
      </c>
      <c r="Y56" s="124" t="str">
        <f>IF(OR('MAPAS DE RIESGOS INHER Y RESID'!$G$18='MATRIZ DE RIESGOS DE SST'!X56,X56&lt;'MAPAS DE RIESGOS INHER Y RESID'!$G$16+1),'MAPAS DE RIESGOS INHER Y RESID'!$M$19,IF(OR('MAPAS DE RIESGOS INHER Y RESID'!$H$17='MATRIZ DE RIESGOS DE SST'!X56,X56&lt;'MAPAS DE RIESGOS INHER Y RESID'!$I$18+1),'MAPAS DE RIESGOS INHER Y RESID'!$M$18,IF(OR('MAPAS DE RIESGOS INHER Y RESID'!$I$17='MATRIZ DE RIESGOS DE SST'!X56,X56&lt;'MAPAS DE RIESGOS INHER Y RESID'!$J$17+1),'MAPAS DE RIESGOS INHER Y RESID'!$M$17,'MAPAS DE RIESGOS INHER Y RESID'!$M$16)))</f>
        <v>BAJO</v>
      </c>
      <c r="Z56" s="82" t="s">
        <v>200</v>
      </c>
    </row>
    <row r="57" spans="1:26" ht="165" customHeight="1" x14ac:dyDescent="0.2">
      <c r="A57" s="168"/>
      <c r="B57" s="173"/>
      <c r="C57" s="114"/>
      <c r="D57" s="114"/>
      <c r="E57" s="114"/>
      <c r="F57" s="114"/>
      <c r="G57" s="114"/>
      <c r="H57" s="115"/>
      <c r="I57" s="82" t="s">
        <v>110</v>
      </c>
      <c r="J57" s="82" t="s">
        <v>111</v>
      </c>
      <c r="K57" s="82" t="s">
        <v>112</v>
      </c>
      <c r="L57" s="124" t="s">
        <v>179</v>
      </c>
      <c r="M57" s="73">
        <f>VLOOKUP('MATRIZ DE RIESGOS DE SST'!L57,'MAPAS DE RIESGOS INHER Y RESID'!$E$3:$F$7,2,FALSE)</f>
        <v>3</v>
      </c>
      <c r="N57" s="124" t="s">
        <v>189</v>
      </c>
      <c r="O57" s="73">
        <f>VLOOKUP('MATRIZ DE RIESGOS DE SST'!N57,'MAPAS DE RIESGOS INHER Y RESID'!$O$3:$P$7,2,FALSE)</f>
        <v>16</v>
      </c>
      <c r="P57" s="73">
        <f>+M57*O57</f>
        <v>48</v>
      </c>
      <c r="Q57" s="124" t="str">
        <f>IF(OR('MAPAS DE RIESGOS INHER Y RESID'!$G$7='MATRIZ DE RIESGOS DE SST'!P57,P57&lt;'MAPAS DE RIESGOS INHER Y RESID'!$G$3+1),'MAPAS DE RIESGOS INHER Y RESID'!$M$6,IF(OR('MAPAS DE RIESGOS INHER Y RESID'!$H$5='MATRIZ DE RIESGOS DE SST'!P57,P57&lt;'MAPAS DE RIESGOS INHER Y RESID'!$I$5+1),'MAPAS DE RIESGOS INHER Y RESID'!$M$5,IF(OR('MAPAS DE RIESGOS INHER Y RESID'!$I$4='MATRIZ DE RIESGOS DE SST'!P57,P57&lt;'MAPAS DE RIESGOS INHER Y RESID'!$J$4+1),'MAPAS DE RIESGOS INHER Y RESID'!$M$4,'MAPAS DE RIESGOS INHER Y RESID'!$M$3)))</f>
        <v>MODERADO</v>
      </c>
      <c r="R57" s="125" t="s">
        <v>294</v>
      </c>
      <c r="S57" s="125"/>
      <c r="T57" s="125" t="s">
        <v>273</v>
      </c>
      <c r="U57" s="125" t="s">
        <v>272</v>
      </c>
      <c r="V57" s="124" t="s">
        <v>180</v>
      </c>
      <c r="W57" s="127">
        <f>VLOOKUP(V57,'MAPAS DE RIESGOS INHER Y RESID'!$E$16:$F$18,2,FALSE)</f>
        <v>0.9</v>
      </c>
      <c r="X57" s="74">
        <f t="shared" si="14"/>
        <v>4.7999999999999972</v>
      </c>
      <c r="Y57" s="124" t="str">
        <f>IF(OR('MAPAS DE RIESGOS INHER Y RESID'!$G$18='MATRIZ DE RIESGOS DE SST'!X57,X57&lt;'MAPAS DE RIESGOS INHER Y RESID'!$G$16+1),'MAPAS DE RIESGOS INHER Y RESID'!$M$19,IF(OR('MAPAS DE RIESGOS INHER Y RESID'!$H$17='MATRIZ DE RIESGOS DE SST'!X57,X57&lt;'MAPAS DE RIESGOS INHER Y RESID'!$I$18+1),'MAPAS DE RIESGOS INHER Y RESID'!$M$18,IF(OR('MAPAS DE RIESGOS INHER Y RESID'!$I$17='MATRIZ DE RIESGOS DE SST'!X57,X57&lt;'MAPAS DE RIESGOS INHER Y RESID'!$J$17+1),'MAPAS DE RIESGOS INHER Y RESID'!$M$17,'MAPAS DE RIESGOS INHER Y RESID'!$M$16)))</f>
        <v>BAJO</v>
      </c>
      <c r="Z57" s="82" t="s">
        <v>200</v>
      </c>
    </row>
    <row r="58" spans="1:26" ht="165" customHeight="1" x14ac:dyDescent="0.2">
      <c r="A58" s="168"/>
      <c r="B58" s="173"/>
      <c r="C58" s="114"/>
      <c r="D58" s="114"/>
      <c r="E58" s="114"/>
      <c r="F58" s="114"/>
      <c r="G58" s="114"/>
      <c r="H58" s="115"/>
      <c r="I58" s="82" t="s">
        <v>93</v>
      </c>
      <c r="J58" s="82" t="s">
        <v>94</v>
      </c>
      <c r="K58" s="82" t="s">
        <v>95</v>
      </c>
      <c r="L58" s="124" t="s">
        <v>179</v>
      </c>
      <c r="M58" s="73">
        <f>VLOOKUP('MATRIZ DE RIESGOS DE SST'!L58,'MAPAS DE RIESGOS INHER Y RESID'!$E$3:$F$7,2,FALSE)</f>
        <v>3</v>
      </c>
      <c r="N58" s="124" t="s">
        <v>189</v>
      </c>
      <c r="O58" s="73">
        <f>VLOOKUP('MATRIZ DE RIESGOS DE SST'!N58,'MAPAS DE RIESGOS INHER Y RESID'!$O$3:$P$7,2,FALSE)</f>
        <v>16</v>
      </c>
      <c r="P58" s="73">
        <f t="shared" ref="P58:P86" si="15">+M58*O58</f>
        <v>48</v>
      </c>
      <c r="Q58" s="124" t="str">
        <f>IF(OR('MAPAS DE RIESGOS INHER Y RESID'!$G$7='MATRIZ DE RIESGOS DE SST'!P58,P58&lt;'MAPAS DE RIESGOS INHER Y RESID'!$G$3+1),'MAPAS DE RIESGOS INHER Y RESID'!$M$6,IF(OR('MAPAS DE RIESGOS INHER Y RESID'!$H$5='MATRIZ DE RIESGOS DE SST'!P58,P58&lt;'MAPAS DE RIESGOS INHER Y RESID'!$I$5+1),'MAPAS DE RIESGOS INHER Y RESID'!$M$5,IF(OR('MAPAS DE RIESGOS INHER Y RESID'!$I$4='MATRIZ DE RIESGOS DE SST'!P58,P58&lt;'MAPAS DE RIESGOS INHER Y RESID'!$J$4+1),'MAPAS DE RIESGOS INHER Y RESID'!$M$4,'MAPAS DE RIESGOS INHER Y RESID'!$M$3)))</f>
        <v>MODERADO</v>
      </c>
      <c r="R58" s="82" t="s">
        <v>249</v>
      </c>
      <c r="S58" s="82"/>
      <c r="T58" s="82" t="s">
        <v>270</v>
      </c>
      <c r="U58" s="82" t="s">
        <v>271</v>
      </c>
      <c r="V58" s="124" t="s">
        <v>180</v>
      </c>
      <c r="W58" s="127">
        <f>VLOOKUP(V58,'MAPAS DE RIESGOS INHER Y RESID'!$E$16:$F$18,2,FALSE)</f>
        <v>0.9</v>
      </c>
      <c r="X58" s="74">
        <f t="shared" si="14"/>
        <v>4.7999999999999972</v>
      </c>
      <c r="Y58" s="124" t="str">
        <f>IF(OR('MAPAS DE RIESGOS INHER Y RESID'!$G$18='MATRIZ DE RIESGOS DE SST'!X58,X58&lt;'MAPAS DE RIESGOS INHER Y RESID'!$G$16+1),'MAPAS DE RIESGOS INHER Y RESID'!$M$19,IF(OR('MAPAS DE RIESGOS INHER Y RESID'!$H$17='MATRIZ DE RIESGOS DE SST'!X58,X58&lt;'MAPAS DE RIESGOS INHER Y RESID'!$I$18+1),'MAPAS DE RIESGOS INHER Y RESID'!$M$18,IF(OR('MAPAS DE RIESGOS INHER Y RESID'!$I$17='MATRIZ DE RIESGOS DE SST'!X58,X58&lt;'MAPAS DE RIESGOS INHER Y RESID'!$J$17+1),'MAPAS DE RIESGOS INHER Y RESID'!$M$17,'MAPAS DE RIESGOS INHER Y RESID'!$M$16)))</f>
        <v>BAJO</v>
      </c>
      <c r="Z58" s="82" t="s">
        <v>200</v>
      </c>
    </row>
    <row r="59" spans="1:26" ht="165" customHeight="1" x14ac:dyDescent="0.2">
      <c r="A59" s="168"/>
      <c r="B59" s="173"/>
      <c r="C59" s="114"/>
      <c r="D59" s="114"/>
      <c r="E59" s="114"/>
      <c r="F59" s="114"/>
      <c r="G59" s="114"/>
      <c r="H59" s="115"/>
      <c r="I59" s="82" t="s">
        <v>127</v>
      </c>
      <c r="J59" s="82" t="s">
        <v>125</v>
      </c>
      <c r="K59" s="82" t="s">
        <v>126</v>
      </c>
      <c r="L59" s="124" t="s">
        <v>185</v>
      </c>
      <c r="M59" s="73">
        <f>VLOOKUP('MATRIZ DE RIESGOS DE SST'!L59,'MAPAS DE RIESGOS INHER Y RESID'!$E$3:$F$7,2,FALSE)</f>
        <v>2</v>
      </c>
      <c r="N59" s="124" t="s">
        <v>188</v>
      </c>
      <c r="O59" s="73">
        <f>VLOOKUP('MATRIZ DE RIESGOS DE SST'!N59,'MAPAS DE RIESGOS INHER Y RESID'!$O$3:$P$7,2,FALSE)</f>
        <v>4</v>
      </c>
      <c r="P59" s="73">
        <f t="shared" si="15"/>
        <v>8</v>
      </c>
      <c r="Q59" s="124" t="str">
        <f>IF(OR('MAPAS DE RIESGOS INHER Y RESID'!$G$7='MATRIZ DE RIESGOS DE SST'!P59,P59&lt;'MAPAS DE RIESGOS INHER Y RESID'!$G$3+1),'MAPAS DE RIESGOS INHER Y RESID'!$M$6,IF(OR('MAPAS DE RIESGOS INHER Y RESID'!$H$5='MATRIZ DE RIESGOS DE SST'!P59,P59&lt;'MAPAS DE RIESGOS INHER Y RESID'!$I$5+1),'MAPAS DE RIESGOS INHER Y RESID'!$M$5,IF(OR('MAPAS DE RIESGOS INHER Y RESID'!$I$4='MATRIZ DE RIESGOS DE SST'!P59,P59&lt;'MAPAS DE RIESGOS INHER Y RESID'!$J$4+1),'MAPAS DE RIESGOS INHER Y RESID'!$M$4,'MAPAS DE RIESGOS INHER Y RESID'!$M$3)))</f>
        <v>BAJO</v>
      </c>
      <c r="R59" s="125" t="s">
        <v>249</v>
      </c>
      <c r="S59" s="125" t="s">
        <v>267</v>
      </c>
      <c r="T59" s="125" t="s">
        <v>268</v>
      </c>
      <c r="U59" s="125" t="s">
        <v>269</v>
      </c>
      <c r="V59" s="124" t="s">
        <v>178</v>
      </c>
      <c r="W59" s="127">
        <f>VLOOKUP(V59,'MAPAS DE RIESGOS INHER Y RESID'!$E$16:$F$18,2,FALSE)</f>
        <v>0.15</v>
      </c>
      <c r="X59" s="74">
        <f t="shared" si="14"/>
        <v>6.8</v>
      </c>
      <c r="Y59" s="124" t="str">
        <f>IF(OR('MAPAS DE RIESGOS INHER Y RESID'!$G$18='MATRIZ DE RIESGOS DE SST'!X59,X59&lt;'MAPAS DE RIESGOS INHER Y RESID'!$G$16+1),'MAPAS DE RIESGOS INHER Y RESID'!$M$19,IF(OR('MAPAS DE RIESGOS INHER Y RESID'!$H$17='MATRIZ DE RIESGOS DE SST'!X59,X59&lt;'MAPAS DE RIESGOS INHER Y RESID'!$I$18+1),'MAPAS DE RIESGOS INHER Y RESID'!$M$18,IF(OR('MAPAS DE RIESGOS INHER Y RESID'!$I$17='MATRIZ DE RIESGOS DE SST'!X59,X59&lt;'MAPAS DE RIESGOS INHER Y RESID'!$J$17+1),'MAPAS DE RIESGOS INHER Y RESID'!$M$17,'MAPAS DE RIESGOS INHER Y RESID'!$M$16)))</f>
        <v>BAJO</v>
      </c>
      <c r="Z59" s="81" t="s">
        <v>200</v>
      </c>
    </row>
    <row r="60" spans="1:26" ht="165" customHeight="1" x14ac:dyDescent="0.2">
      <c r="A60" s="168"/>
      <c r="B60" s="173"/>
      <c r="C60" s="114"/>
      <c r="D60" s="114"/>
      <c r="E60" s="114"/>
      <c r="F60" s="114"/>
      <c r="G60" s="114"/>
      <c r="H60" s="115"/>
      <c r="I60" s="82" t="s">
        <v>51</v>
      </c>
      <c r="J60" s="82" t="s">
        <v>209</v>
      </c>
      <c r="K60" s="82" t="s">
        <v>52</v>
      </c>
      <c r="L60" s="124" t="s">
        <v>185</v>
      </c>
      <c r="M60" s="73">
        <f>VLOOKUP('MATRIZ DE RIESGOS DE SST'!L60,'MAPAS DE RIESGOS INHER Y RESID'!$E$3:$F$7,2,FALSE)</f>
        <v>2</v>
      </c>
      <c r="N60" s="124" t="s">
        <v>188</v>
      </c>
      <c r="O60" s="73">
        <f>VLOOKUP('MATRIZ DE RIESGOS DE SST'!N60,'MAPAS DE RIESGOS INHER Y RESID'!$O$3:$P$7,2,FALSE)</f>
        <v>4</v>
      </c>
      <c r="P60" s="73">
        <f t="shared" si="15"/>
        <v>8</v>
      </c>
      <c r="Q60" s="124" t="str">
        <f>IF(OR('MAPAS DE RIESGOS INHER Y RESID'!$G$7='MATRIZ DE RIESGOS DE SST'!P60,P60&lt;'MAPAS DE RIESGOS INHER Y RESID'!$G$3+1),'MAPAS DE RIESGOS INHER Y RESID'!$M$6,IF(OR('MAPAS DE RIESGOS INHER Y RESID'!$H$5='MATRIZ DE RIESGOS DE SST'!P60,P60&lt;'MAPAS DE RIESGOS INHER Y RESID'!$I$5+1),'MAPAS DE RIESGOS INHER Y RESID'!$M$5,IF(OR('MAPAS DE RIESGOS INHER Y RESID'!$I$4='MATRIZ DE RIESGOS DE SST'!P60,P60&lt;'MAPAS DE RIESGOS INHER Y RESID'!$J$4+1),'MAPAS DE RIESGOS INHER Y RESID'!$M$4,'MAPAS DE RIESGOS INHER Y RESID'!$M$3)))</f>
        <v>BAJO</v>
      </c>
      <c r="R60" s="125" t="s">
        <v>249</v>
      </c>
      <c r="S60" s="125" t="s">
        <v>288</v>
      </c>
      <c r="T60" s="125" t="s">
        <v>289</v>
      </c>
      <c r="U60" s="125" t="s">
        <v>293</v>
      </c>
      <c r="V60" s="124" t="s">
        <v>179</v>
      </c>
      <c r="W60" s="127">
        <f>VLOOKUP(V60,'MAPAS DE RIESGOS INHER Y RESID'!$E$16:$F$18,2,FALSE)</f>
        <v>0.4</v>
      </c>
      <c r="X60" s="74">
        <f t="shared" si="14"/>
        <v>4.8</v>
      </c>
      <c r="Y60" s="124" t="str">
        <f>IF(OR('MAPAS DE RIESGOS INHER Y RESID'!$G$18='MATRIZ DE RIESGOS DE SST'!X60,X60&lt;'MAPAS DE RIESGOS INHER Y RESID'!$G$16+1),'MAPAS DE RIESGOS INHER Y RESID'!$M$19,IF(OR('MAPAS DE RIESGOS INHER Y RESID'!$H$17='MATRIZ DE RIESGOS DE SST'!X60,X60&lt;'MAPAS DE RIESGOS INHER Y RESID'!$I$18+1),'MAPAS DE RIESGOS INHER Y RESID'!$M$18,IF(OR('MAPAS DE RIESGOS INHER Y RESID'!$I$17='MATRIZ DE RIESGOS DE SST'!X60,X60&lt;'MAPAS DE RIESGOS INHER Y RESID'!$J$17+1),'MAPAS DE RIESGOS INHER Y RESID'!$M$17,'MAPAS DE RIESGOS INHER Y RESID'!$M$16)))</f>
        <v>BAJO</v>
      </c>
      <c r="Z60" s="82" t="s">
        <v>200</v>
      </c>
    </row>
    <row r="61" spans="1:26" ht="165" customHeight="1" x14ac:dyDescent="0.2">
      <c r="A61" s="168"/>
      <c r="B61" s="173"/>
      <c r="C61" s="114"/>
      <c r="D61" s="114"/>
      <c r="E61" s="114"/>
      <c r="F61" s="114"/>
      <c r="G61" s="114"/>
      <c r="H61" s="115"/>
      <c r="I61" s="120" t="s">
        <v>57</v>
      </c>
      <c r="J61" s="119" t="s">
        <v>201</v>
      </c>
      <c r="K61" s="119" t="s">
        <v>58</v>
      </c>
      <c r="L61" s="124" t="s">
        <v>185</v>
      </c>
      <c r="M61" s="73">
        <f>VLOOKUP('MATRIZ DE RIESGOS DE SST'!L61,'MAPAS DE RIESGOS INHER Y RESID'!$E$3:$F$7,2,FALSE)</f>
        <v>2</v>
      </c>
      <c r="N61" s="124" t="s">
        <v>188</v>
      </c>
      <c r="O61" s="73">
        <f>VLOOKUP('MATRIZ DE RIESGOS DE SST'!N61,'MAPAS DE RIESGOS INHER Y RESID'!$O$3:$P$7,2,FALSE)</f>
        <v>4</v>
      </c>
      <c r="P61" s="73">
        <f t="shared" si="15"/>
        <v>8</v>
      </c>
      <c r="Q61" s="124" t="str">
        <f>IF(OR('MAPAS DE RIESGOS INHER Y RESID'!$G$7='MATRIZ DE RIESGOS DE SST'!P61,P61&lt;'MAPAS DE RIESGOS INHER Y RESID'!$G$3+1),'MAPAS DE RIESGOS INHER Y RESID'!$M$6,IF(OR('MAPAS DE RIESGOS INHER Y RESID'!$H$5='MATRIZ DE RIESGOS DE SST'!P61,P61&lt;'MAPAS DE RIESGOS INHER Y RESID'!$I$5+1),'MAPAS DE RIESGOS INHER Y RESID'!$M$5,IF(OR('MAPAS DE RIESGOS INHER Y RESID'!$I$4='MATRIZ DE RIESGOS DE SST'!P61,P61&lt;'MAPAS DE RIESGOS INHER Y RESID'!$J$4+1),'MAPAS DE RIESGOS INHER Y RESID'!$M$4,'MAPAS DE RIESGOS INHER Y RESID'!$M$3)))</f>
        <v>BAJO</v>
      </c>
      <c r="R61" s="125" t="s">
        <v>249</v>
      </c>
      <c r="S61" s="125"/>
      <c r="T61" s="125" t="s">
        <v>289</v>
      </c>
      <c r="U61" s="125" t="s">
        <v>293</v>
      </c>
      <c r="V61" s="124" t="s">
        <v>179</v>
      </c>
      <c r="W61" s="127">
        <f>VLOOKUP(V61,'MAPAS DE RIESGOS INHER Y RESID'!$E$16:$F$18,2,FALSE)</f>
        <v>0.4</v>
      </c>
      <c r="X61" s="74">
        <f t="shared" si="14"/>
        <v>4.8</v>
      </c>
      <c r="Y61" s="124" t="str">
        <f>IF(OR('MAPAS DE RIESGOS INHER Y RESID'!$G$18='MATRIZ DE RIESGOS DE SST'!X61,X61&lt;'MAPAS DE RIESGOS INHER Y RESID'!$G$16+1),'MAPAS DE RIESGOS INHER Y RESID'!$M$19,IF(OR('MAPAS DE RIESGOS INHER Y RESID'!$H$17='MATRIZ DE RIESGOS DE SST'!X61,X61&lt;'MAPAS DE RIESGOS INHER Y RESID'!$I$18+1),'MAPAS DE RIESGOS INHER Y RESID'!$M$18,IF(OR('MAPAS DE RIESGOS INHER Y RESID'!$I$17='MATRIZ DE RIESGOS DE SST'!X61,X61&lt;'MAPAS DE RIESGOS INHER Y RESID'!$J$17+1),'MAPAS DE RIESGOS INHER Y RESID'!$M$17,'MAPAS DE RIESGOS INHER Y RESID'!$M$16)))</f>
        <v>BAJO</v>
      </c>
      <c r="Z61" s="82" t="s">
        <v>200</v>
      </c>
    </row>
    <row r="62" spans="1:26" ht="165" customHeight="1" x14ac:dyDescent="0.2">
      <c r="A62" s="168"/>
      <c r="B62" s="173"/>
      <c r="C62" s="114"/>
      <c r="D62" s="114"/>
      <c r="E62" s="114"/>
      <c r="F62" s="114"/>
      <c r="G62" s="114"/>
      <c r="H62" s="115"/>
      <c r="I62" s="82" t="s">
        <v>59</v>
      </c>
      <c r="J62" s="82" t="s">
        <v>280</v>
      </c>
      <c r="K62" s="82" t="s">
        <v>60</v>
      </c>
      <c r="L62" s="124" t="s">
        <v>185</v>
      </c>
      <c r="M62" s="73">
        <f>VLOOKUP('MATRIZ DE RIESGOS DE SST'!L62,'MAPAS DE RIESGOS INHER Y RESID'!$E$3:$F$7,2,FALSE)</f>
        <v>2</v>
      </c>
      <c r="N62" s="124" t="s">
        <v>189</v>
      </c>
      <c r="O62" s="73">
        <f>VLOOKUP('MATRIZ DE RIESGOS DE SST'!N62,'MAPAS DE RIESGOS INHER Y RESID'!$O$3:$P$7,2,FALSE)</f>
        <v>16</v>
      </c>
      <c r="P62" s="73">
        <f t="shared" si="15"/>
        <v>32</v>
      </c>
      <c r="Q62" s="124" t="str">
        <f>IF(OR('MAPAS DE RIESGOS INHER Y RESID'!$G$7='MATRIZ DE RIESGOS DE SST'!P62,P62&lt;'MAPAS DE RIESGOS INHER Y RESID'!$G$3+1),'MAPAS DE RIESGOS INHER Y RESID'!$M$6,IF(OR('MAPAS DE RIESGOS INHER Y RESID'!$H$5='MATRIZ DE RIESGOS DE SST'!P62,P62&lt;'MAPAS DE RIESGOS INHER Y RESID'!$I$5+1),'MAPAS DE RIESGOS INHER Y RESID'!$M$5,IF(OR('MAPAS DE RIESGOS INHER Y RESID'!$I$4='MATRIZ DE RIESGOS DE SST'!P62,P62&lt;'MAPAS DE RIESGOS INHER Y RESID'!$J$4+1),'MAPAS DE RIESGOS INHER Y RESID'!$M$4,'MAPAS DE RIESGOS INHER Y RESID'!$M$3)))</f>
        <v>MODERADO</v>
      </c>
      <c r="R62" s="125" t="s">
        <v>249</v>
      </c>
      <c r="S62" s="125"/>
      <c r="T62" s="126" t="s">
        <v>262</v>
      </c>
      <c r="U62" s="126" t="s">
        <v>291</v>
      </c>
      <c r="V62" s="124" t="s">
        <v>179</v>
      </c>
      <c r="W62" s="127">
        <f>VLOOKUP(V62,'MAPAS DE RIESGOS INHER Y RESID'!$E$16:$F$18,2,FALSE)</f>
        <v>0.4</v>
      </c>
      <c r="X62" s="74">
        <f t="shared" si="14"/>
        <v>19.2</v>
      </c>
      <c r="Y62" s="124" t="str">
        <f>IF(OR('MAPAS DE RIESGOS INHER Y RESID'!$G$18='MATRIZ DE RIESGOS DE SST'!X62,X62&lt;'MAPAS DE RIESGOS INHER Y RESID'!$G$16+1),'MAPAS DE RIESGOS INHER Y RESID'!$M$19,IF(OR('MAPAS DE RIESGOS INHER Y RESID'!$H$17='MATRIZ DE RIESGOS DE SST'!X62,X62&lt;'MAPAS DE RIESGOS INHER Y RESID'!$I$18+1),'MAPAS DE RIESGOS INHER Y RESID'!$M$18,IF(OR('MAPAS DE RIESGOS INHER Y RESID'!$I$17='MATRIZ DE RIESGOS DE SST'!X62,X62&lt;'MAPAS DE RIESGOS INHER Y RESID'!$J$17+1),'MAPAS DE RIESGOS INHER Y RESID'!$M$17,'MAPAS DE RIESGOS INHER Y RESID'!$M$16)))</f>
        <v>MODERADO</v>
      </c>
      <c r="Z62" s="82" t="s">
        <v>147</v>
      </c>
    </row>
    <row r="63" spans="1:26" ht="165" customHeight="1" x14ac:dyDescent="0.2">
      <c r="A63" s="168"/>
      <c r="B63" s="173"/>
      <c r="C63" s="114"/>
      <c r="D63" s="114"/>
      <c r="E63" s="114"/>
      <c r="F63" s="114"/>
      <c r="G63" s="114"/>
      <c r="H63" s="115"/>
      <c r="I63" s="119" t="s">
        <v>61</v>
      </c>
      <c r="J63" s="82" t="s">
        <v>277</v>
      </c>
      <c r="K63" s="82" t="s">
        <v>62</v>
      </c>
      <c r="L63" s="124" t="s">
        <v>179</v>
      </c>
      <c r="M63" s="73">
        <f>VLOOKUP('MATRIZ DE RIESGOS DE SST'!L63,'MAPAS DE RIESGOS INHER Y RESID'!$E$3:$F$7,2,FALSE)</f>
        <v>3</v>
      </c>
      <c r="N63" s="124" t="s">
        <v>188</v>
      </c>
      <c r="O63" s="73">
        <f>VLOOKUP('MATRIZ DE RIESGOS DE SST'!N63,'MAPAS DE RIESGOS INHER Y RESID'!$O$3:$P$7,2,FALSE)</f>
        <v>4</v>
      </c>
      <c r="P63" s="73">
        <f t="shared" si="15"/>
        <v>12</v>
      </c>
      <c r="Q63" s="124" t="str">
        <f>IF(OR('MAPAS DE RIESGOS INHER Y RESID'!$G$7='MATRIZ DE RIESGOS DE SST'!P63,P63&lt;'MAPAS DE RIESGOS INHER Y RESID'!$G$3+1),'MAPAS DE RIESGOS INHER Y RESID'!$M$6,IF(OR('MAPAS DE RIESGOS INHER Y RESID'!$H$5='MATRIZ DE RIESGOS DE SST'!P63,P63&lt;'MAPAS DE RIESGOS INHER Y RESID'!$I$5+1),'MAPAS DE RIESGOS INHER Y RESID'!$M$5,IF(OR('MAPAS DE RIESGOS INHER Y RESID'!$I$4='MATRIZ DE RIESGOS DE SST'!P63,P63&lt;'MAPAS DE RIESGOS INHER Y RESID'!$J$4+1),'MAPAS DE RIESGOS INHER Y RESID'!$M$4,'MAPAS DE RIESGOS INHER Y RESID'!$M$3)))</f>
        <v>MODERADO</v>
      </c>
      <c r="R63" s="125" t="s">
        <v>249</v>
      </c>
      <c r="S63" s="125" t="s">
        <v>250</v>
      </c>
      <c r="T63" s="125" t="s">
        <v>261</v>
      </c>
      <c r="U63" s="125"/>
      <c r="V63" s="124" t="s">
        <v>179</v>
      </c>
      <c r="W63" s="127">
        <f>VLOOKUP(V63,'MAPAS DE RIESGOS INHER Y RESID'!$E$16:$F$18,2,FALSE)</f>
        <v>0.4</v>
      </c>
      <c r="X63" s="74">
        <f t="shared" si="14"/>
        <v>7.1999999999999993</v>
      </c>
      <c r="Y63" s="124" t="str">
        <f>IF(OR('MAPAS DE RIESGOS INHER Y RESID'!$G$18='MATRIZ DE RIESGOS DE SST'!X63,X63&lt;'MAPAS DE RIESGOS INHER Y RESID'!$G$16+1),'MAPAS DE RIESGOS INHER Y RESID'!$M$19,IF(OR('MAPAS DE RIESGOS INHER Y RESID'!$H$17='MATRIZ DE RIESGOS DE SST'!X63,X63&lt;'MAPAS DE RIESGOS INHER Y RESID'!$I$18+1),'MAPAS DE RIESGOS INHER Y RESID'!$M$18,IF(OR('MAPAS DE RIESGOS INHER Y RESID'!$I$17='MATRIZ DE RIESGOS DE SST'!X63,X63&lt;'MAPAS DE RIESGOS INHER Y RESID'!$J$17+1),'MAPAS DE RIESGOS INHER Y RESID'!$M$17,'MAPAS DE RIESGOS INHER Y RESID'!$M$16)))</f>
        <v>BAJO</v>
      </c>
      <c r="Z63" s="82" t="s">
        <v>147</v>
      </c>
    </row>
    <row r="64" spans="1:26" ht="165" customHeight="1" x14ac:dyDescent="0.2">
      <c r="A64" s="168"/>
      <c r="B64" s="173"/>
      <c r="C64" s="114"/>
      <c r="D64" s="114"/>
      <c r="E64" s="114"/>
      <c r="F64" s="114"/>
      <c r="G64" s="114"/>
      <c r="H64" s="115"/>
      <c r="I64" s="82" t="s">
        <v>63</v>
      </c>
      <c r="J64" s="82" t="s">
        <v>278</v>
      </c>
      <c r="K64" s="82" t="s">
        <v>65</v>
      </c>
      <c r="L64" s="124" t="s">
        <v>185</v>
      </c>
      <c r="M64" s="73">
        <f>VLOOKUP('MATRIZ DE RIESGOS DE SST'!L64,'MAPAS DE RIESGOS INHER Y RESID'!$E$3:$F$7,2,FALSE)</f>
        <v>2</v>
      </c>
      <c r="N64" s="124" t="s">
        <v>189</v>
      </c>
      <c r="O64" s="73">
        <f>VLOOKUP('MATRIZ DE RIESGOS DE SST'!N64,'MAPAS DE RIESGOS INHER Y RESID'!$O$3:$P$7,2,FALSE)</f>
        <v>16</v>
      </c>
      <c r="P64" s="73">
        <f t="shared" si="15"/>
        <v>32</v>
      </c>
      <c r="Q64" s="124" t="str">
        <f>IF(OR('MAPAS DE RIESGOS INHER Y RESID'!$G$7='MATRIZ DE RIESGOS DE SST'!P64,P64&lt;'MAPAS DE RIESGOS INHER Y RESID'!$G$3+1),'MAPAS DE RIESGOS INHER Y RESID'!$M$6,IF(OR('MAPAS DE RIESGOS INHER Y RESID'!$H$5='MATRIZ DE RIESGOS DE SST'!P64,P64&lt;'MAPAS DE RIESGOS INHER Y RESID'!$I$5+1),'MAPAS DE RIESGOS INHER Y RESID'!$M$5,IF(OR('MAPAS DE RIESGOS INHER Y RESID'!$I$4='MATRIZ DE RIESGOS DE SST'!P64,P64&lt;'MAPAS DE RIESGOS INHER Y RESID'!$J$4+1),'MAPAS DE RIESGOS INHER Y RESID'!$M$4,'MAPAS DE RIESGOS INHER Y RESID'!$M$3)))</f>
        <v>MODERADO</v>
      </c>
      <c r="R64" s="125" t="s">
        <v>249</v>
      </c>
      <c r="S64" s="125" t="s">
        <v>285</v>
      </c>
      <c r="T64" s="125" t="s">
        <v>286</v>
      </c>
      <c r="U64" s="125" t="s">
        <v>287</v>
      </c>
      <c r="V64" s="124" t="s">
        <v>179</v>
      </c>
      <c r="W64" s="127">
        <f>VLOOKUP(V64,'MAPAS DE RIESGOS INHER Y RESID'!$E$16:$F$18,2,FALSE)</f>
        <v>0.4</v>
      </c>
      <c r="X64" s="74">
        <f t="shared" si="14"/>
        <v>19.2</v>
      </c>
      <c r="Y64" s="124" t="str">
        <f>IF(OR('MAPAS DE RIESGOS INHER Y RESID'!$G$18='MATRIZ DE RIESGOS DE SST'!X64,X64&lt;'MAPAS DE RIESGOS INHER Y RESID'!$G$16+1),'MAPAS DE RIESGOS INHER Y RESID'!$M$19,IF(OR('MAPAS DE RIESGOS INHER Y RESID'!$H$17='MATRIZ DE RIESGOS DE SST'!X64,X64&lt;'MAPAS DE RIESGOS INHER Y RESID'!$I$18+1),'MAPAS DE RIESGOS INHER Y RESID'!$M$18,IF(OR('MAPAS DE RIESGOS INHER Y RESID'!$I$17='MATRIZ DE RIESGOS DE SST'!X64,X64&lt;'MAPAS DE RIESGOS INHER Y RESID'!$J$17+1),'MAPAS DE RIESGOS INHER Y RESID'!$M$17,'MAPAS DE RIESGOS INHER Y RESID'!$M$16)))</f>
        <v>MODERADO</v>
      </c>
      <c r="Z64" s="82" t="s">
        <v>147</v>
      </c>
    </row>
    <row r="65" spans="1:26" ht="165" customHeight="1" x14ac:dyDescent="0.2">
      <c r="A65" s="168"/>
      <c r="B65" s="173"/>
      <c r="C65" s="114"/>
      <c r="D65" s="114"/>
      <c r="E65" s="114"/>
      <c r="F65" s="114"/>
      <c r="G65" s="114"/>
      <c r="H65" s="115"/>
      <c r="I65" s="120" t="s">
        <v>66</v>
      </c>
      <c r="J65" s="119" t="s">
        <v>67</v>
      </c>
      <c r="K65" s="119" t="s">
        <v>68</v>
      </c>
      <c r="L65" s="124" t="s">
        <v>179</v>
      </c>
      <c r="M65" s="73">
        <f>VLOOKUP('MATRIZ DE RIESGOS DE SST'!L65,'MAPAS DE RIESGOS INHER Y RESID'!$E$3:$F$7,2,FALSE)</f>
        <v>3</v>
      </c>
      <c r="N65" s="124" t="s">
        <v>188</v>
      </c>
      <c r="O65" s="73">
        <f>VLOOKUP('MATRIZ DE RIESGOS DE SST'!N65,'MAPAS DE RIESGOS INHER Y RESID'!$O$3:$P$7,2,FALSE)</f>
        <v>4</v>
      </c>
      <c r="P65" s="73">
        <f t="shared" si="15"/>
        <v>12</v>
      </c>
      <c r="Q65" s="124" t="str">
        <f>IF(OR('MAPAS DE RIESGOS INHER Y RESID'!$G$7='MATRIZ DE RIESGOS DE SST'!P65,P65&lt;'MAPAS DE RIESGOS INHER Y RESID'!$G$3+1),'MAPAS DE RIESGOS INHER Y RESID'!$M$6,IF(OR('MAPAS DE RIESGOS INHER Y RESID'!$H$5='MATRIZ DE RIESGOS DE SST'!P65,P65&lt;'MAPAS DE RIESGOS INHER Y RESID'!$I$5+1),'MAPAS DE RIESGOS INHER Y RESID'!$M$5,IF(OR('MAPAS DE RIESGOS INHER Y RESID'!$I$4='MATRIZ DE RIESGOS DE SST'!P65,P65&lt;'MAPAS DE RIESGOS INHER Y RESID'!$J$4+1),'MAPAS DE RIESGOS INHER Y RESID'!$M$4,'MAPAS DE RIESGOS INHER Y RESID'!$M$3)))</f>
        <v>MODERADO</v>
      </c>
      <c r="R65" s="125" t="s">
        <v>249</v>
      </c>
      <c r="S65" s="125"/>
      <c r="T65" s="83" t="s">
        <v>305</v>
      </c>
      <c r="U65" s="81" t="s">
        <v>307</v>
      </c>
      <c r="V65" s="124" t="s">
        <v>179</v>
      </c>
      <c r="W65" s="127">
        <f>VLOOKUP(V65,'MAPAS DE RIESGOS INHER Y RESID'!$E$16:$F$18,2,FALSE)</f>
        <v>0.4</v>
      </c>
      <c r="X65" s="74">
        <f t="shared" si="14"/>
        <v>7.1999999999999993</v>
      </c>
      <c r="Y65" s="124" t="str">
        <f>IF(OR('MAPAS DE RIESGOS INHER Y RESID'!$G$18='MATRIZ DE RIESGOS DE SST'!X65,X65&lt;'MAPAS DE RIESGOS INHER Y RESID'!$G$16+1),'MAPAS DE RIESGOS INHER Y RESID'!$M$19,IF(OR('MAPAS DE RIESGOS INHER Y RESID'!$H$17='MATRIZ DE RIESGOS DE SST'!X65,X65&lt;'MAPAS DE RIESGOS INHER Y RESID'!$I$18+1),'MAPAS DE RIESGOS INHER Y RESID'!$M$18,IF(OR('MAPAS DE RIESGOS INHER Y RESID'!$I$17='MATRIZ DE RIESGOS DE SST'!X65,X65&lt;'MAPAS DE RIESGOS INHER Y RESID'!$J$17+1),'MAPAS DE RIESGOS INHER Y RESID'!$M$17,'MAPAS DE RIESGOS INHER Y RESID'!$M$16)))</f>
        <v>BAJO</v>
      </c>
      <c r="Z65" s="82" t="s">
        <v>147</v>
      </c>
    </row>
    <row r="66" spans="1:26" ht="165" customHeight="1" x14ac:dyDescent="0.2">
      <c r="A66" s="168"/>
      <c r="B66" s="173"/>
      <c r="C66" s="114"/>
      <c r="D66" s="114"/>
      <c r="E66" s="114"/>
      <c r="F66" s="114"/>
      <c r="G66" s="114"/>
      <c r="H66" s="115"/>
      <c r="I66" s="120" t="s">
        <v>69</v>
      </c>
      <c r="J66" s="119" t="s">
        <v>70</v>
      </c>
      <c r="K66" s="119" t="s">
        <v>71</v>
      </c>
      <c r="L66" s="124" t="s">
        <v>185</v>
      </c>
      <c r="M66" s="73">
        <f>VLOOKUP('MATRIZ DE RIESGOS DE SST'!L66,'MAPAS DE RIESGOS INHER Y RESID'!$E$3:$F$7,2,FALSE)</f>
        <v>2</v>
      </c>
      <c r="N66" s="124" t="s">
        <v>188</v>
      </c>
      <c r="O66" s="73">
        <f>VLOOKUP('MATRIZ DE RIESGOS DE SST'!N66,'MAPAS DE RIESGOS INHER Y RESID'!$O$3:$P$7,2,FALSE)</f>
        <v>4</v>
      </c>
      <c r="P66" s="73">
        <f t="shared" si="15"/>
        <v>8</v>
      </c>
      <c r="Q66" s="124" t="str">
        <f>IF(OR('MAPAS DE RIESGOS INHER Y RESID'!$G$7='MATRIZ DE RIESGOS DE SST'!P66,P66&lt;'MAPAS DE RIESGOS INHER Y RESID'!$G$3+1),'MAPAS DE RIESGOS INHER Y RESID'!$M$6,IF(OR('MAPAS DE RIESGOS INHER Y RESID'!$H$5='MATRIZ DE RIESGOS DE SST'!P66,P66&lt;'MAPAS DE RIESGOS INHER Y RESID'!$I$5+1),'MAPAS DE RIESGOS INHER Y RESID'!$M$5,IF(OR('MAPAS DE RIESGOS INHER Y RESID'!$I$4='MATRIZ DE RIESGOS DE SST'!P66,P66&lt;'MAPAS DE RIESGOS INHER Y RESID'!$J$4+1),'MAPAS DE RIESGOS INHER Y RESID'!$M$4,'MAPAS DE RIESGOS INHER Y RESID'!$M$3)))</f>
        <v>BAJO</v>
      </c>
      <c r="R66" s="125" t="s">
        <v>249</v>
      </c>
      <c r="S66" s="125"/>
      <c r="T66" s="83" t="s">
        <v>305</v>
      </c>
      <c r="U66" s="81" t="s">
        <v>307</v>
      </c>
      <c r="V66" s="124" t="s">
        <v>179</v>
      </c>
      <c r="W66" s="127">
        <f>VLOOKUP(V66,'MAPAS DE RIESGOS INHER Y RESID'!$E$16:$F$18,2,FALSE)</f>
        <v>0.4</v>
      </c>
      <c r="X66" s="74">
        <f t="shared" si="14"/>
        <v>4.8</v>
      </c>
      <c r="Y66" s="124" t="str">
        <f>IF(OR('MAPAS DE RIESGOS INHER Y RESID'!$G$18='MATRIZ DE RIESGOS DE SST'!X66,X66&lt;'MAPAS DE RIESGOS INHER Y RESID'!$G$16+1),'MAPAS DE RIESGOS INHER Y RESID'!$M$19,IF(OR('MAPAS DE RIESGOS INHER Y RESID'!$H$17='MATRIZ DE RIESGOS DE SST'!X66,X66&lt;'MAPAS DE RIESGOS INHER Y RESID'!$I$18+1),'MAPAS DE RIESGOS INHER Y RESID'!$M$18,IF(OR('MAPAS DE RIESGOS INHER Y RESID'!$I$17='MATRIZ DE RIESGOS DE SST'!X66,X66&lt;'MAPAS DE RIESGOS INHER Y RESID'!$J$17+1),'MAPAS DE RIESGOS INHER Y RESID'!$M$17,'MAPAS DE RIESGOS INHER Y RESID'!$M$16)))</f>
        <v>BAJO</v>
      </c>
      <c r="Z66" s="82" t="s">
        <v>147</v>
      </c>
    </row>
    <row r="67" spans="1:26" ht="165" customHeight="1" x14ac:dyDescent="0.2">
      <c r="A67" s="168"/>
      <c r="B67" s="173"/>
      <c r="C67" s="114"/>
      <c r="D67" s="114"/>
      <c r="E67" s="114"/>
      <c r="F67" s="114"/>
      <c r="G67" s="114"/>
      <c r="H67" s="115"/>
      <c r="I67" s="120" t="s">
        <v>211</v>
      </c>
      <c r="J67" s="119" t="s">
        <v>72</v>
      </c>
      <c r="K67" s="119" t="s">
        <v>71</v>
      </c>
      <c r="L67" s="124" t="s">
        <v>185</v>
      </c>
      <c r="M67" s="73">
        <f>VLOOKUP('MATRIZ DE RIESGOS DE SST'!L67,'MAPAS DE RIESGOS INHER Y RESID'!$E$3:$F$7,2,FALSE)</f>
        <v>2</v>
      </c>
      <c r="N67" s="124" t="s">
        <v>188</v>
      </c>
      <c r="O67" s="73">
        <f>VLOOKUP('MATRIZ DE RIESGOS DE SST'!N67,'MAPAS DE RIESGOS INHER Y RESID'!$O$3:$P$7,2,FALSE)</f>
        <v>4</v>
      </c>
      <c r="P67" s="73">
        <f t="shared" si="15"/>
        <v>8</v>
      </c>
      <c r="Q67" s="124" t="str">
        <f>IF(OR('MAPAS DE RIESGOS INHER Y RESID'!$G$7='MATRIZ DE RIESGOS DE SST'!P67,P67&lt;'MAPAS DE RIESGOS INHER Y RESID'!$G$3+1),'MAPAS DE RIESGOS INHER Y RESID'!$M$6,IF(OR('MAPAS DE RIESGOS INHER Y RESID'!$H$5='MATRIZ DE RIESGOS DE SST'!P67,P67&lt;'MAPAS DE RIESGOS INHER Y RESID'!$I$5+1),'MAPAS DE RIESGOS INHER Y RESID'!$M$5,IF(OR('MAPAS DE RIESGOS INHER Y RESID'!$I$4='MATRIZ DE RIESGOS DE SST'!P67,P67&lt;'MAPAS DE RIESGOS INHER Y RESID'!$J$4+1),'MAPAS DE RIESGOS INHER Y RESID'!$M$4,'MAPAS DE RIESGOS INHER Y RESID'!$M$3)))</f>
        <v>BAJO</v>
      </c>
      <c r="R67" s="125" t="s">
        <v>249</v>
      </c>
      <c r="S67" s="125"/>
      <c r="T67" s="83" t="s">
        <v>305</v>
      </c>
      <c r="U67" s="81" t="s">
        <v>307</v>
      </c>
      <c r="V67" s="124" t="s">
        <v>179</v>
      </c>
      <c r="W67" s="127">
        <f>VLOOKUP(V67,'MAPAS DE RIESGOS INHER Y RESID'!$E$16:$F$18,2,FALSE)</f>
        <v>0.4</v>
      </c>
      <c r="X67" s="74">
        <f t="shared" si="14"/>
        <v>4.8</v>
      </c>
      <c r="Y67" s="124" t="str">
        <f>IF(OR('MAPAS DE RIESGOS INHER Y RESID'!$G$18='MATRIZ DE RIESGOS DE SST'!X67,X67&lt;'MAPAS DE RIESGOS INHER Y RESID'!$G$16+1),'MAPAS DE RIESGOS INHER Y RESID'!$M$19,IF(OR('MAPAS DE RIESGOS INHER Y RESID'!$H$17='MATRIZ DE RIESGOS DE SST'!X67,X67&lt;'MAPAS DE RIESGOS INHER Y RESID'!$I$18+1),'MAPAS DE RIESGOS INHER Y RESID'!$M$18,IF(OR('MAPAS DE RIESGOS INHER Y RESID'!$I$17='MATRIZ DE RIESGOS DE SST'!X67,X67&lt;'MAPAS DE RIESGOS INHER Y RESID'!$J$17+1),'MAPAS DE RIESGOS INHER Y RESID'!$M$17,'MAPAS DE RIESGOS INHER Y RESID'!$M$16)))</f>
        <v>BAJO</v>
      </c>
      <c r="Z67" s="82" t="s">
        <v>147</v>
      </c>
    </row>
    <row r="68" spans="1:26" ht="165" customHeight="1" x14ac:dyDescent="0.2">
      <c r="A68" s="168"/>
      <c r="B68" s="173"/>
      <c r="C68" s="114"/>
      <c r="D68" s="114"/>
      <c r="E68" s="114"/>
      <c r="F68" s="114"/>
      <c r="G68" s="114"/>
      <c r="H68" s="115"/>
      <c r="I68" s="120" t="s">
        <v>73</v>
      </c>
      <c r="J68" s="119" t="s">
        <v>74</v>
      </c>
      <c r="K68" s="119" t="s">
        <v>75</v>
      </c>
      <c r="L68" s="124" t="s">
        <v>179</v>
      </c>
      <c r="M68" s="73">
        <f>VLOOKUP('MATRIZ DE RIESGOS DE SST'!L68,'MAPAS DE RIESGOS INHER Y RESID'!$E$3:$F$7,2,FALSE)</f>
        <v>3</v>
      </c>
      <c r="N68" s="124" t="s">
        <v>189</v>
      </c>
      <c r="O68" s="73">
        <f>VLOOKUP('MATRIZ DE RIESGOS DE SST'!N68,'MAPAS DE RIESGOS INHER Y RESID'!$O$3:$P$7,2,FALSE)</f>
        <v>16</v>
      </c>
      <c r="P68" s="73">
        <f t="shared" si="15"/>
        <v>48</v>
      </c>
      <c r="Q68" s="124" t="str">
        <f>IF(OR('MAPAS DE RIESGOS INHER Y RESID'!$G$7='MATRIZ DE RIESGOS DE SST'!P68,P68&lt;'MAPAS DE RIESGOS INHER Y RESID'!$G$3+1),'MAPAS DE RIESGOS INHER Y RESID'!$M$6,IF(OR('MAPAS DE RIESGOS INHER Y RESID'!$H$5='MATRIZ DE RIESGOS DE SST'!P68,P68&lt;'MAPAS DE RIESGOS INHER Y RESID'!$I$5+1),'MAPAS DE RIESGOS INHER Y RESID'!$M$5,IF(OR('MAPAS DE RIESGOS INHER Y RESID'!$I$4='MATRIZ DE RIESGOS DE SST'!P68,P68&lt;'MAPAS DE RIESGOS INHER Y RESID'!$J$4+1),'MAPAS DE RIESGOS INHER Y RESID'!$M$4,'MAPAS DE RIESGOS INHER Y RESID'!$M$3)))</f>
        <v>MODERADO</v>
      </c>
      <c r="R68" s="125" t="s">
        <v>249</v>
      </c>
      <c r="S68" s="128" t="s">
        <v>308</v>
      </c>
      <c r="T68" s="125"/>
      <c r="U68" s="125"/>
      <c r="V68" s="124" t="s">
        <v>179</v>
      </c>
      <c r="W68" s="127">
        <f>VLOOKUP(V68,'MAPAS DE RIESGOS INHER Y RESID'!$E$16:$F$18,2,FALSE)</f>
        <v>0.4</v>
      </c>
      <c r="X68" s="74">
        <f t="shared" si="14"/>
        <v>28.799999999999997</v>
      </c>
      <c r="Y68" s="124" t="str">
        <f>IF(OR('MAPAS DE RIESGOS INHER Y RESID'!$G$18='MATRIZ DE RIESGOS DE SST'!X68,X68&lt;'MAPAS DE RIESGOS INHER Y RESID'!$G$16+1),'MAPAS DE RIESGOS INHER Y RESID'!$M$19,IF(OR('MAPAS DE RIESGOS INHER Y RESID'!$H$17='MATRIZ DE RIESGOS DE SST'!X68,X68&lt;'MAPAS DE RIESGOS INHER Y RESID'!$I$18+1),'MAPAS DE RIESGOS INHER Y RESID'!$M$18,IF(OR('MAPAS DE RIESGOS INHER Y RESID'!$I$17='MATRIZ DE RIESGOS DE SST'!X68,X68&lt;'MAPAS DE RIESGOS INHER Y RESID'!$J$17+1),'MAPAS DE RIESGOS INHER Y RESID'!$M$17,'MAPAS DE RIESGOS INHER Y RESID'!$M$16)))</f>
        <v>MODERADO</v>
      </c>
      <c r="Z68" s="82" t="s">
        <v>147</v>
      </c>
    </row>
    <row r="69" spans="1:26" ht="165" customHeight="1" x14ac:dyDescent="0.2">
      <c r="A69" s="168"/>
      <c r="B69" s="173"/>
      <c r="C69" s="114"/>
      <c r="D69" s="114"/>
      <c r="E69" s="114"/>
      <c r="F69" s="114"/>
      <c r="G69" s="114"/>
      <c r="H69" s="115"/>
      <c r="I69" s="120" t="s">
        <v>76</v>
      </c>
      <c r="J69" s="119" t="s">
        <v>231</v>
      </c>
      <c r="K69" s="119" t="s">
        <v>75</v>
      </c>
      <c r="L69" s="124" t="s">
        <v>179</v>
      </c>
      <c r="M69" s="73">
        <f>VLOOKUP('MATRIZ DE RIESGOS DE SST'!L69,'MAPAS DE RIESGOS INHER Y RESID'!$E$3:$F$7,2,FALSE)</f>
        <v>3</v>
      </c>
      <c r="N69" s="124" t="s">
        <v>189</v>
      </c>
      <c r="O69" s="73">
        <f>VLOOKUP('MATRIZ DE RIESGOS DE SST'!N69,'MAPAS DE RIESGOS INHER Y RESID'!$O$3:$P$7,2,FALSE)</f>
        <v>16</v>
      </c>
      <c r="P69" s="73">
        <f t="shared" si="15"/>
        <v>48</v>
      </c>
      <c r="Q69" s="124" t="str">
        <f>IF(OR('MAPAS DE RIESGOS INHER Y RESID'!$G$7='MATRIZ DE RIESGOS DE SST'!P69,P69&lt;'MAPAS DE RIESGOS INHER Y RESID'!$G$3+1),'MAPAS DE RIESGOS INHER Y RESID'!$M$6,IF(OR('MAPAS DE RIESGOS INHER Y RESID'!$H$5='MATRIZ DE RIESGOS DE SST'!P69,P69&lt;'MAPAS DE RIESGOS INHER Y RESID'!$I$5+1),'MAPAS DE RIESGOS INHER Y RESID'!$M$5,IF(OR('MAPAS DE RIESGOS INHER Y RESID'!$I$4='MATRIZ DE RIESGOS DE SST'!P69,P69&lt;'MAPAS DE RIESGOS INHER Y RESID'!$J$4+1),'MAPAS DE RIESGOS INHER Y RESID'!$M$4,'MAPAS DE RIESGOS INHER Y RESID'!$M$3)))</f>
        <v>MODERADO</v>
      </c>
      <c r="R69" s="125" t="s">
        <v>249</v>
      </c>
      <c r="S69" s="128" t="s">
        <v>308</v>
      </c>
      <c r="T69" s="125"/>
      <c r="U69" s="125"/>
      <c r="V69" s="124" t="s">
        <v>179</v>
      </c>
      <c r="W69" s="127">
        <f>VLOOKUP(V69,'MAPAS DE RIESGOS INHER Y RESID'!$E$16:$F$18,2,FALSE)</f>
        <v>0.4</v>
      </c>
      <c r="X69" s="74">
        <f t="shared" si="14"/>
        <v>28.799999999999997</v>
      </c>
      <c r="Y69" s="124" t="str">
        <f>IF(OR('MAPAS DE RIESGOS INHER Y RESID'!$G$18='MATRIZ DE RIESGOS DE SST'!X69,X69&lt;'MAPAS DE RIESGOS INHER Y RESID'!$G$16+1),'MAPAS DE RIESGOS INHER Y RESID'!$M$19,IF(OR('MAPAS DE RIESGOS INHER Y RESID'!$H$17='MATRIZ DE RIESGOS DE SST'!X69,X69&lt;'MAPAS DE RIESGOS INHER Y RESID'!$I$18+1),'MAPAS DE RIESGOS INHER Y RESID'!$M$18,IF(OR('MAPAS DE RIESGOS INHER Y RESID'!$I$17='MATRIZ DE RIESGOS DE SST'!X69,X69&lt;'MAPAS DE RIESGOS INHER Y RESID'!$J$17+1),'MAPAS DE RIESGOS INHER Y RESID'!$M$17,'MAPAS DE RIESGOS INHER Y RESID'!$M$16)))</f>
        <v>MODERADO</v>
      </c>
      <c r="Z69" s="82" t="s">
        <v>147</v>
      </c>
    </row>
    <row r="70" spans="1:26" ht="165" customHeight="1" x14ac:dyDescent="0.2">
      <c r="A70" s="168"/>
      <c r="B70" s="173"/>
      <c r="C70" s="114"/>
      <c r="D70" s="114"/>
      <c r="E70" s="114"/>
      <c r="F70" s="114"/>
      <c r="G70" s="114"/>
      <c r="H70" s="115"/>
      <c r="I70" s="82" t="s">
        <v>220</v>
      </c>
      <c r="J70" s="82" t="s">
        <v>281</v>
      </c>
      <c r="K70" s="82" t="s">
        <v>80</v>
      </c>
      <c r="L70" s="124" t="s">
        <v>179</v>
      </c>
      <c r="M70" s="73">
        <f>VLOOKUP('MATRIZ DE RIESGOS DE SST'!L70,'MAPAS DE RIESGOS INHER Y RESID'!$E$3:$F$7,2,FALSE)</f>
        <v>3</v>
      </c>
      <c r="N70" s="124" t="s">
        <v>189</v>
      </c>
      <c r="O70" s="73">
        <f>VLOOKUP('MATRIZ DE RIESGOS DE SST'!N70,'MAPAS DE RIESGOS INHER Y RESID'!$O$3:$P$7,2,FALSE)</f>
        <v>16</v>
      </c>
      <c r="P70" s="73">
        <f t="shared" si="15"/>
        <v>48</v>
      </c>
      <c r="Q70" s="124" t="str">
        <f>IF(OR('MAPAS DE RIESGOS INHER Y RESID'!$G$7='MATRIZ DE RIESGOS DE SST'!P70,P70&lt;'MAPAS DE RIESGOS INHER Y RESID'!$G$3+1),'MAPAS DE RIESGOS INHER Y RESID'!$M$6,IF(OR('MAPAS DE RIESGOS INHER Y RESID'!$H$5='MATRIZ DE RIESGOS DE SST'!P70,P70&lt;'MAPAS DE RIESGOS INHER Y RESID'!$I$5+1),'MAPAS DE RIESGOS INHER Y RESID'!$M$5,IF(OR('MAPAS DE RIESGOS INHER Y RESID'!$I$4='MATRIZ DE RIESGOS DE SST'!P70,P70&lt;'MAPAS DE RIESGOS INHER Y RESID'!$J$4+1),'MAPAS DE RIESGOS INHER Y RESID'!$M$4,'MAPAS DE RIESGOS INHER Y RESID'!$M$3)))</f>
        <v>MODERADO</v>
      </c>
      <c r="R70" s="125" t="s">
        <v>249</v>
      </c>
      <c r="S70" s="125"/>
      <c r="T70" s="125" t="s">
        <v>263</v>
      </c>
      <c r="U70" s="125" t="s">
        <v>292</v>
      </c>
      <c r="V70" s="124" t="s">
        <v>179</v>
      </c>
      <c r="W70" s="127">
        <f>VLOOKUP(V70,'MAPAS DE RIESGOS INHER Y RESID'!$E$16:$F$18,2,FALSE)</f>
        <v>0.4</v>
      </c>
      <c r="X70" s="74">
        <f t="shared" si="14"/>
        <v>28.799999999999997</v>
      </c>
      <c r="Y70" s="124" t="str">
        <f>IF(OR('MAPAS DE RIESGOS INHER Y RESID'!$G$18='MATRIZ DE RIESGOS DE SST'!X70,X70&lt;'MAPAS DE RIESGOS INHER Y RESID'!$G$16+1),'MAPAS DE RIESGOS INHER Y RESID'!$M$19,IF(OR('MAPAS DE RIESGOS INHER Y RESID'!$H$17='MATRIZ DE RIESGOS DE SST'!X70,X70&lt;'MAPAS DE RIESGOS INHER Y RESID'!$I$18+1),'MAPAS DE RIESGOS INHER Y RESID'!$M$18,IF(OR('MAPAS DE RIESGOS INHER Y RESID'!$I$17='MATRIZ DE RIESGOS DE SST'!X70,X70&lt;'MAPAS DE RIESGOS INHER Y RESID'!$J$17+1),'MAPAS DE RIESGOS INHER Y RESID'!$M$17,'MAPAS DE RIESGOS INHER Y RESID'!$M$16)))</f>
        <v>MODERADO</v>
      </c>
      <c r="Z70" s="82" t="s">
        <v>147</v>
      </c>
    </row>
    <row r="71" spans="1:26" ht="165" customHeight="1" x14ac:dyDescent="0.2">
      <c r="A71" s="168"/>
      <c r="B71" s="173"/>
      <c r="C71" s="114"/>
      <c r="D71" s="114"/>
      <c r="E71" s="114"/>
      <c r="F71" s="114"/>
      <c r="G71" s="114"/>
      <c r="H71" s="115"/>
      <c r="I71" s="120" t="s">
        <v>79</v>
      </c>
      <c r="J71" s="119" t="s">
        <v>219</v>
      </c>
      <c r="K71" s="119" t="s">
        <v>80</v>
      </c>
      <c r="L71" s="124" t="s">
        <v>179</v>
      </c>
      <c r="M71" s="73">
        <f>VLOOKUP('MATRIZ DE RIESGOS DE SST'!L71,'MAPAS DE RIESGOS INHER Y RESID'!$E$3:$F$7,2,FALSE)</f>
        <v>3</v>
      </c>
      <c r="N71" s="124" t="s">
        <v>189</v>
      </c>
      <c r="O71" s="73">
        <f>VLOOKUP('MATRIZ DE RIESGOS DE SST'!N71,'MAPAS DE RIESGOS INHER Y RESID'!$O$3:$P$7,2,FALSE)</f>
        <v>16</v>
      </c>
      <c r="P71" s="73">
        <f t="shared" si="15"/>
        <v>48</v>
      </c>
      <c r="Q71" s="124" t="str">
        <f>IF(OR('MAPAS DE RIESGOS INHER Y RESID'!$G$7='MATRIZ DE RIESGOS DE SST'!P71,P71&lt;'MAPAS DE RIESGOS INHER Y RESID'!$G$3+1),'MAPAS DE RIESGOS INHER Y RESID'!$M$6,IF(OR('MAPAS DE RIESGOS INHER Y RESID'!$H$5='MATRIZ DE RIESGOS DE SST'!P71,P71&lt;'MAPAS DE RIESGOS INHER Y RESID'!$I$5+1),'MAPAS DE RIESGOS INHER Y RESID'!$M$5,IF(OR('MAPAS DE RIESGOS INHER Y RESID'!$I$4='MATRIZ DE RIESGOS DE SST'!P71,P71&lt;'MAPAS DE RIESGOS INHER Y RESID'!$J$4+1),'MAPAS DE RIESGOS INHER Y RESID'!$M$4,'MAPAS DE RIESGOS INHER Y RESID'!$M$3)))</f>
        <v>MODERADO</v>
      </c>
      <c r="R71" s="125" t="s">
        <v>249</v>
      </c>
      <c r="S71" s="125"/>
      <c r="T71" s="125" t="s">
        <v>263</v>
      </c>
      <c r="U71" s="125" t="s">
        <v>292</v>
      </c>
      <c r="V71" s="124" t="s">
        <v>179</v>
      </c>
      <c r="W71" s="127">
        <f>VLOOKUP(V71,'MAPAS DE RIESGOS INHER Y RESID'!$E$16:$F$18,2,FALSE)</f>
        <v>0.4</v>
      </c>
      <c r="X71" s="74">
        <f t="shared" si="14"/>
        <v>28.799999999999997</v>
      </c>
      <c r="Y71" s="124" t="str">
        <f>IF(OR('MAPAS DE RIESGOS INHER Y RESID'!$G$18='MATRIZ DE RIESGOS DE SST'!X71,X71&lt;'MAPAS DE RIESGOS INHER Y RESID'!$G$16+1),'MAPAS DE RIESGOS INHER Y RESID'!$M$19,IF(OR('MAPAS DE RIESGOS INHER Y RESID'!$H$17='MATRIZ DE RIESGOS DE SST'!X71,X71&lt;'MAPAS DE RIESGOS INHER Y RESID'!$I$18+1),'MAPAS DE RIESGOS INHER Y RESID'!$M$18,IF(OR('MAPAS DE RIESGOS INHER Y RESID'!$I$17='MATRIZ DE RIESGOS DE SST'!X71,X71&lt;'MAPAS DE RIESGOS INHER Y RESID'!$J$17+1),'MAPAS DE RIESGOS INHER Y RESID'!$M$17,'MAPAS DE RIESGOS INHER Y RESID'!$M$16)))</f>
        <v>MODERADO</v>
      </c>
      <c r="Z71" s="82" t="s">
        <v>147</v>
      </c>
    </row>
    <row r="72" spans="1:26" ht="165" customHeight="1" x14ac:dyDescent="0.2">
      <c r="A72" s="168"/>
      <c r="B72" s="173"/>
      <c r="C72" s="114"/>
      <c r="D72" s="114"/>
      <c r="E72" s="114"/>
      <c r="F72" s="114"/>
      <c r="G72" s="114"/>
      <c r="H72" s="115"/>
      <c r="I72" s="120" t="s">
        <v>81</v>
      </c>
      <c r="J72" s="119" t="s">
        <v>325</v>
      </c>
      <c r="K72" s="119" t="s">
        <v>80</v>
      </c>
      <c r="L72" s="124" t="s">
        <v>179</v>
      </c>
      <c r="M72" s="73">
        <f>VLOOKUP('MATRIZ DE RIESGOS DE SST'!L72,'MAPAS DE RIESGOS INHER Y RESID'!$E$3:$F$7,2,FALSE)</f>
        <v>3</v>
      </c>
      <c r="N72" s="124" t="s">
        <v>189</v>
      </c>
      <c r="O72" s="73">
        <f>VLOOKUP('MATRIZ DE RIESGOS DE SST'!N72,'MAPAS DE RIESGOS INHER Y RESID'!$O$3:$P$7,2,FALSE)</f>
        <v>16</v>
      </c>
      <c r="P72" s="73">
        <f t="shared" si="15"/>
        <v>48</v>
      </c>
      <c r="Q72" s="124" t="str">
        <f>IF(OR('MAPAS DE RIESGOS INHER Y RESID'!$G$7='MATRIZ DE RIESGOS DE SST'!P72,P72&lt;'MAPAS DE RIESGOS INHER Y RESID'!$G$3+1),'MAPAS DE RIESGOS INHER Y RESID'!$M$6,IF(OR('MAPAS DE RIESGOS INHER Y RESID'!$H$5='MATRIZ DE RIESGOS DE SST'!P72,P72&lt;'MAPAS DE RIESGOS INHER Y RESID'!$I$5+1),'MAPAS DE RIESGOS INHER Y RESID'!$M$5,IF(OR('MAPAS DE RIESGOS INHER Y RESID'!$I$4='MATRIZ DE RIESGOS DE SST'!P72,P72&lt;'MAPAS DE RIESGOS INHER Y RESID'!$J$4+1),'MAPAS DE RIESGOS INHER Y RESID'!$M$4,'MAPAS DE RIESGOS INHER Y RESID'!$M$3)))</f>
        <v>MODERADO</v>
      </c>
      <c r="R72" s="125" t="s">
        <v>249</v>
      </c>
      <c r="S72" s="125"/>
      <c r="T72" s="125" t="s">
        <v>263</v>
      </c>
      <c r="U72" s="125" t="s">
        <v>292</v>
      </c>
      <c r="V72" s="124" t="s">
        <v>179</v>
      </c>
      <c r="W72" s="127">
        <f>VLOOKUP(V72,'MAPAS DE RIESGOS INHER Y RESID'!$E$16:$F$18,2,FALSE)</f>
        <v>0.4</v>
      </c>
      <c r="X72" s="74">
        <f t="shared" si="14"/>
        <v>28.799999999999997</v>
      </c>
      <c r="Y72" s="124" t="str">
        <f>IF(OR('MAPAS DE RIESGOS INHER Y RESID'!$G$18='MATRIZ DE RIESGOS DE SST'!X72,X72&lt;'MAPAS DE RIESGOS INHER Y RESID'!$G$16+1),'MAPAS DE RIESGOS INHER Y RESID'!$M$19,IF(OR('MAPAS DE RIESGOS INHER Y RESID'!$H$17='MATRIZ DE RIESGOS DE SST'!X72,X72&lt;'MAPAS DE RIESGOS INHER Y RESID'!$I$18+1),'MAPAS DE RIESGOS INHER Y RESID'!$M$18,IF(OR('MAPAS DE RIESGOS INHER Y RESID'!$I$17='MATRIZ DE RIESGOS DE SST'!X72,X72&lt;'MAPAS DE RIESGOS INHER Y RESID'!$J$17+1),'MAPAS DE RIESGOS INHER Y RESID'!$M$17,'MAPAS DE RIESGOS INHER Y RESID'!$M$16)))</f>
        <v>MODERADO</v>
      </c>
      <c r="Z72" s="82" t="s">
        <v>147</v>
      </c>
    </row>
    <row r="73" spans="1:26" ht="165" customHeight="1" x14ac:dyDescent="0.2">
      <c r="A73" s="168"/>
      <c r="B73" s="173"/>
      <c r="C73" s="114"/>
      <c r="D73" s="114"/>
      <c r="E73" s="114"/>
      <c r="F73" s="114"/>
      <c r="G73" s="114"/>
      <c r="H73" s="115"/>
      <c r="I73" s="120" t="s">
        <v>83</v>
      </c>
      <c r="J73" s="119" t="s">
        <v>326</v>
      </c>
      <c r="K73" s="119" t="s">
        <v>80</v>
      </c>
      <c r="L73" s="124" t="s">
        <v>179</v>
      </c>
      <c r="M73" s="73">
        <f>VLOOKUP('MATRIZ DE RIESGOS DE SST'!L73,'MAPAS DE RIESGOS INHER Y RESID'!$E$3:$F$7,2,FALSE)</f>
        <v>3</v>
      </c>
      <c r="N73" s="124" t="s">
        <v>189</v>
      </c>
      <c r="O73" s="73">
        <f>VLOOKUP('MATRIZ DE RIESGOS DE SST'!N73,'MAPAS DE RIESGOS INHER Y RESID'!$O$3:$P$7,2,FALSE)</f>
        <v>16</v>
      </c>
      <c r="P73" s="73">
        <f t="shared" si="15"/>
        <v>48</v>
      </c>
      <c r="Q73" s="124" t="str">
        <f>IF(OR('MAPAS DE RIESGOS INHER Y RESID'!$G$7='MATRIZ DE RIESGOS DE SST'!P73,P73&lt;'MAPAS DE RIESGOS INHER Y RESID'!$G$3+1),'MAPAS DE RIESGOS INHER Y RESID'!$M$6,IF(OR('MAPAS DE RIESGOS INHER Y RESID'!$H$5='MATRIZ DE RIESGOS DE SST'!P73,P73&lt;'MAPAS DE RIESGOS INHER Y RESID'!$I$5+1),'MAPAS DE RIESGOS INHER Y RESID'!$M$5,IF(OR('MAPAS DE RIESGOS INHER Y RESID'!$I$4='MATRIZ DE RIESGOS DE SST'!P73,P73&lt;'MAPAS DE RIESGOS INHER Y RESID'!$J$4+1),'MAPAS DE RIESGOS INHER Y RESID'!$M$4,'MAPAS DE RIESGOS INHER Y RESID'!$M$3)))</f>
        <v>MODERADO</v>
      </c>
      <c r="R73" s="125" t="s">
        <v>249</v>
      </c>
      <c r="S73" s="125"/>
      <c r="T73" s="125" t="s">
        <v>263</v>
      </c>
      <c r="U73" s="125" t="s">
        <v>292</v>
      </c>
      <c r="V73" s="124" t="s">
        <v>179</v>
      </c>
      <c r="W73" s="127">
        <f>VLOOKUP(V73,'MAPAS DE RIESGOS INHER Y RESID'!$E$16:$F$18,2,FALSE)</f>
        <v>0.4</v>
      </c>
      <c r="X73" s="74">
        <f t="shared" si="14"/>
        <v>28.799999999999997</v>
      </c>
      <c r="Y73" s="124" t="str">
        <f>IF(OR('MAPAS DE RIESGOS INHER Y RESID'!$G$18='MATRIZ DE RIESGOS DE SST'!X73,X73&lt;'MAPAS DE RIESGOS INHER Y RESID'!$G$16+1),'MAPAS DE RIESGOS INHER Y RESID'!$M$19,IF(OR('MAPAS DE RIESGOS INHER Y RESID'!$H$17='MATRIZ DE RIESGOS DE SST'!X73,X73&lt;'MAPAS DE RIESGOS INHER Y RESID'!$I$18+1),'MAPAS DE RIESGOS INHER Y RESID'!$M$18,IF(OR('MAPAS DE RIESGOS INHER Y RESID'!$I$17='MATRIZ DE RIESGOS DE SST'!X73,X73&lt;'MAPAS DE RIESGOS INHER Y RESID'!$J$17+1),'MAPAS DE RIESGOS INHER Y RESID'!$M$17,'MAPAS DE RIESGOS INHER Y RESID'!$M$16)))</f>
        <v>MODERADO</v>
      </c>
      <c r="Z73" s="82" t="s">
        <v>147</v>
      </c>
    </row>
    <row r="74" spans="1:26" ht="165" customHeight="1" x14ac:dyDescent="0.2">
      <c r="A74" s="168"/>
      <c r="B74" s="173"/>
      <c r="C74" s="114"/>
      <c r="D74" s="114"/>
      <c r="E74" s="114"/>
      <c r="F74" s="114"/>
      <c r="G74" s="114"/>
      <c r="H74" s="115"/>
      <c r="I74" s="120" t="s">
        <v>84</v>
      </c>
      <c r="J74" s="119" t="s">
        <v>246</v>
      </c>
      <c r="K74" s="119" t="s">
        <v>80</v>
      </c>
      <c r="L74" s="124" t="s">
        <v>179</v>
      </c>
      <c r="M74" s="73">
        <f>VLOOKUP('MATRIZ DE RIESGOS DE SST'!L74,'MAPAS DE RIESGOS INHER Y RESID'!$E$3:$F$7,2,FALSE)</f>
        <v>3</v>
      </c>
      <c r="N74" s="124" t="s">
        <v>189</v>
      </c>
      <c r="O74" s="73">
        <f>VLOOKUP('MATRIZ DE RIESGOS DE SST'!N74,'MAPAS DE RIESGOS INHER Y RESID'!$O$3:$P$7,2,FALSE)</f>
        <v>16</v>
      </c>
      <c r="P74" s="73">
        <f t="shared" si="15"/>
        <v>48</v>
      </c>
      <c r="Q74" s="124" t="str">
        <f>IF(OR('MAPAS DE RIESGOS INHER Y RESID'!$G$7='MATRIZ DE RIESGOS DE SST'!P74,P74&lt;'MAPAS DE RIESGOS INHER Y RESID'!$G$3+1),'MAPAS DE RIESGOS INHER Y RESID'!$M$6,IF(OR('MAPAS DE RIESGOS INHER Y RESID'!$H$5='MATRIZ DE RIESGOS DE SST'!P74,P74&lt;'MAPAS DE RIESGOS INHER Y RESID'!$I$5+1),'MAPAS DE RIESGOS INHER Y RESID'!$M$5,IF(OR('MAPAS DE RIESGOS INHER Y RESID'!$I$4='MATRIZ DE RIESGOS DE SST'!P74,P74&lt;'MAPAS DE RIESGOS INHER Y RESID'!$J$4+1),'MAPAS DE RIESGOS INHER Y RESID'!$M$4,'MAPAS DE RIESGOS INHER Y RESID'!$M$3)))</f>
        <v>MODERADO</v>
      </c>
      <c r="R74" s="125" t="s">
        <v>249</v>
      </c>
      <c r="S74" s="125"/>
      <c r="T74" s="125" t="s">
        <v>263</v>
      </c>
      <c r="U74" s="125" t="s">
        <v>292</v>
      </c>
      <c r="V74" s="124" t="s">
        <v>179</v>
      </c>
      <c r="W74" s="127">
        <f>VLOOKUP(V74,'MAPAS DE RIESGOS INHER Y RESID'!$E$16:$F$18,2,FALSE)</f>
        <v>0.4</v>
      </c>
      <c r="X74" s="74">
        <f t="shared" si="14"/>
        <v>28.799999999999997</v>
      </c>
      <c r="Y74" s="124" t="str">
        <f>IF(OR('MAPAS DE RIESGOS INHER Y RESID'!$G$18='MATRIZ DE RIESGOS DE SST'!X74,X74&lt;'MAPAS DE RIESGOS INHER Y RESID'!$G$16+1),'MAPAS DE RIESGOS INHER Y RESID'!$M$19,IF(OR('MAPAS DE RIESGOS INHER Y RESID'!$H$17='MATRIZ DE RIESGOS DE SST'!X74,X74&lt;'MAPAS DE RIESGOS INHER Y RESID'!$I$18+1),'MAPAS DE RIESGOS INHER Y RESID'!$M$18,IF(OR('MAPAS DE RIESGOS INHER Y RESID'!$I$17='MATRIZ DE RIESGOS DE SST'!X74,X74&lt;'MAPAS DE RIESGOS INHER Y RESID'!$J$17+1),'MAPAS DE RIESGOS INHER Y RESID'!$M$17,'MAPAS DE RIESGOS INHER Y RESID'!$M$16)))</f>
        <v>MODERADO</v>
      </c>
      <c r="Z74" s="82" t="s">
        <v>147</v>
      </c>
    </row>
    <row r="75" spans="1:26" ht="165" customHeight="1" x14ac:dyDescent="0.2">
      <c r="A75" s="168"/>
      <c r="B75" s="173"/>
      <c r="C75" s="114"/>
      <c r="D75" s="114"/>
      <c r="E75" s="114"/>
      <c r="F75" s="114"/>
      <c r="G75" s="114"/>
      <c r="H75" s="115"/>
      <c r="I75" s="120" t="s">
        <v>92</v>
      </c>
      <c r="J75" s="120" t="s">
        <v>225</v>
      </c>
      <c r="K75" s="119" t="s">
        <v>279</v>
      </c>
      <c r="L75" s="124" t="s">
        <v>179</v>
      </c>
      <c r="M75" s="73">
        <f>VLOOKUP('MATRIZ DE RIESGOS DE SST'!L75,'MAPAS DE RIESGOS INHER Y RESID'!$E$3:$F$7,2,FALSE)</f>
        <v>3</v>
      </c>
      <c r="N75" s="124" t="s">
        <v>188</v>
      </c>
      <c r="O75" s="73">
        <f>VLOOKUP('MATRIZ DE RIESGOS DE SST'!N75,'MAPAS DE RIESGOS INHER Y RESID'!$O$3:$P$7,2,FALSE)</f>
        <v>4</v>
      </c>
      <c r="P75" s="73">
        <f t="shared" si="15"/>
        <v>12</v>
      </c>
      <c r="Q75" s="124" t="str">
        <f>IF(OR('MAPAS DE RIESGOS INHER Y RESID'!$G$7='MATRIZ DE RIESGOS DE SST'!P75,P75&lt;'MAPAS DE RIESGOS INHER Y RESID'!$G$3+1),'MAPAS DE RIESGOS INHER Y RESID'!$M$6,IF(OR('MAPAS DE RIESGOS INHER Y RESID'!$H$5='MATRIZ DE RIESGOS DE SST'!P75,P75&lt;'MAPAS DE RIESGOS INHER Y RESID'!$I$5+1),'MAPAS DE RIESGOS INHER Y RESID'!$M$5,IF(OR('MAPAS DE RIESGOS INHER Y RESID'!$I$4='MATRIZ DE RIESGOS DE SST'!P75,P75&lt;'MAPAS DE RIESGOS INHER Y RESID'!$J$4+1),'MAPAS DE RIESGOS INHER Y RESID'!$M$4,'MAPAS DE RIESGOS INHER Y RESID'!$M$3)))</f>
        <v>MODERADO</v>
      </c>
      <c r="R75" s="125" t="s">
        <v>249</v>
      </c>
      <c r="S75" s="125"/>
      <c r="T75" s="125" t="s">
        <v>319</v>
      </c>
      <c r="U75" s="81" t="s">
        <v>309</v>
      </c>
      <c r="V75" s="124" t="s">
        <v>180</v>
      </c>
      <c r="W75" s="127">
        <f>VLOOKUP(V75,'MAPAS DE RIESGOS INHER Y RESID'!$E$16:$F$18,2,FALSE)</f>
        <v>0.9</v>
      </c>
      <c r="X75" s="74">
        <f t="shared" si="14"/>
        <v>1.1999999999999993</v>
      </c>
      <c r="Y75" s="124" t="str">
        <f>IF(OR('MAPAS DE RIESGOS INHER Y RESID'!$G$18='MATRIZ DE RIESGOS DE SST'!X75,X75&lt;'MAPAS DE RIESGOS INHER Y RESID'!$G$16+1),'MAPAS DE RIESGOS INHER Y RESID'!$M$19,IF(OR('MAPAS DE RIESGOS INHER Y RESID'!$H$17='MATRIZ DE RIESGOS DE SST'!X75,X75&lt;'MAPAS DE RIESGOS INHER Y RESID'!$I$18+1),'MAPAS DE RIESGOS INHER Y RESID'!$M$18,IF(OR('MAPAS DE RIESGOS INHER Y RESID'!$I$17='MATRIZ DE RIESGOS DE SST'!X75,X75&lt;'MAPAS DE RIESGOS INHER Y RESID'!$J$17+1),'MAPAS DE RIESGOS INHER Y RESID'!$M$17,'MAPAS DE RIESGOS INHER Y RESID'!$M$16)))</f>
        <v>BAJO</v>
      </c>
      <c r="Z75" s="82" t="s">
        <v>200</v>
      </c>
    </row>
    <row r="76" spans="1:26" ht="165" customHeight="1" x14ac:dyDescent="0.2">
      <c r="A76" s="168"/>
      <c r="B76" s="173"/>
      <c r="C76" s="114"/>
      <c r="D76" s="114"/>
      <c r="E76" s="114"/>
      <c r="F76" s="114"/>
      <c r="G76" s="114"/>
      <c r="H76" s="115"/>
      <c r="I76" s="120" t="s">
        <v>96</v>
      </c>
      <c r="J76" s="119" t="s">
        <v>214</v>
      </c>
      <c r="K76" s="119" t="s">
        <v>95</v>
      </c>
      <c r="L76" s="124" t="s">
        <v>185</v>
      </c>
      <c r="M76" s="73">
        <f>VLOOKUP('MATRIZ DE RIESGOS DE SST'!L76,'MAPAS DE RIESGOS INHER Y RESID'!$E$3:$F$7,2,FALSE)</f>
        <v>2</v>
      </c>
      <c r="N76" s="124" t="s">
        <v>188</v>
      </c>
      <c r="O76" s="73">
        <f>VLOOKUP('MATRIZ DE RIESGOS DE SST'!N76,'MAPAS DE RIESGOS INHER Y RESID'!$O$3:$P$7,2,FALSE)</f>
        <v>4</v>
      </c>
      <c r="P76" s="73">
        <f t="shared" si="15"/>
        <v>8</v>
      </c>
      <c r="Q76" s="124" t="str">
        <f>IF(OR('MAPAS DE RIESGOS INHER Y RESID'!$G$7='MATRIZ DE RIESGOS DE SST'!P76,P76&lt;'MAPAS DE RIESGOS INHER Y RESID'!$G$3+1),'MAPAS DE RIESGOS INHER Y RESID'!$M$6,IF(OR('MAPAS DE RIESGOS INHER Y RESID'!$H$5='MATRIZ DE RIESGOS DE SST'!P76,P76&lt;'MAPAS DE RIESGOS INHER Y RESID'!$I$5+1),'MAPAS DE RIESGOS INHER Y RESID'!$M$5,IF(OR('MAPAS DE RIESGOS INHER Y RESID'!$I$4='MATRIZ DE RIESGOS DE SST'!P76,P76&lt;'MAPAS DE RIESGOS INHER Y RESID'!$J$4+1),'MAPAS DE RIESGOS INHER Y RESID'!$M$4,'MAPAS DE RIESGOS INHER Y RESID'!$M$3)))</f>
        <v>BAJO</v>
      </c>
      <c r="R76" s="125" t="s">
        <v>249</v>
      </c>
      <c r="S76" s="125"/>
      <c r="T76" s="125"/>
      <c r="U76" s="125" t="s">
        <v>310</v>
      </c>
      <c r="V76" s="124" t="s">
        <v>179</v>
      </c>
      <c r="W76" s="127">
        <f>VLOOKUP(V76,'MAPAS DE RIESGOS INHER Y RESID'!$E$16:$F$18,2,FALSE)</f>
        <v>0.4</v>
      </c>
      <c r="X76" s="74">
        <f t="shared" si="14"/>
        <v>4.8</v>
      </c>
      <c r="Y76" s="124" t="str">
        <f>IF(OR('MAPAS DE RIESGOS INHER Y RESID'!$G$18='MATRIZ DE RIESGOS DE SST'!X76,X76&lt;'MAPAS DE RIESGOS INHER Y RESID'!$G$16+1),'MAPAS DE RIESGOS INHER Y RESID'!$M$19,IF(OR('MAPAS DE RIESGOS INHER Y RESID'!$H$17='MATRIZ DE RIESGOS DE SST'!X76,X76&lt;'MAPAS DE RIESGOS INHER Y RESID'!$I$18+1),'MAPAS DE RIESGOS INHER Y RESID'!$M$18,IF(OR('MAPAS DE RIESGOS INHER Y RESID'!$I$17='MATRIZ DE RIESGOS DE SST'!X76,X76&lt;'MAPAS DE RIESGOS INHER Y RESID'!$J$17+1),'MAPAS DE RIESGOS INHER Y RESID'!$M$17,'MAPAS DE RIESGOS INHER Y RESID'!$M$16)))</f>
        <v>BAJO</v>
      </c>
      <c r="Z76" s="82" t="s">
        <v>147</v>
      </c>
    </row>
    <row r="77" spans="1:26" ht="165" customHeight="1" x14ac:dyDescent="0.2">
      <c r="A77" s="168"/>
      <c r="B77" s="173"/>
      <c r="C77" s="114"/>
      <c r="D77" s="114"/>
      <c r="E77" s="114"/>
      <c r="F77" s="114"/>
      <c r="G77" s="114"/>
      <c r="H77" s="115"/>
      <c r="I77" s="120" t="s">
        <v>210</v>
      </c>
      <c r="J77" s="119" t="s">
        <v>224</v>
      </c>
      <c r="K77" s="119" t="s">
        <v>109</v>
      </c>
      <c r="L77" s="124" t="s">
        <v>179</v>
      </c>
      <c r="M77" s="73">
        <f>VLOOKUP('MATRIZ DE RIESGOS DE SST'!L77,'MAPAS DE RIESGOS INHER Y RESID'!$E$3:$F$7,2,FALSE)</f>
        <v>3</v>
      </c>
      <c r="N77" s="124" t="s">
        <v>189</v>
      </c>
      <c r="O77" s="73">
        <f>VLOOKUP('MATRIZ DE RIESGOS DE SST'!N77,'MAPAS DE RIESGOS INHER Y RESID'!$O$3:$P$7,2,FALSE)</f>
        <v>16</v>
      </c>
      <c r="P77" s="73">
        <f t="shared" si="15"/>
        <v>48</v>
      </c>
      <c r="Q77" s="124" t="str">
        <f>IF(OR('MAPAS DE RIESGOS INHER Y RESID'!$G$7='MATRIZ DE RIESGOS DE SST'!P77,P77&lt;'MAPAS DE RIESGOS INHER Y RESID'!$G$3+1),'MAPAS DE RIESGOS INHER Y RESID'!$M$6,IF(OR('MAPAS DE RIESGOS INHER Y RESID'!$H$5='MATRIZ DE RIESGOS DE SST'!P77,P77&lt;'MAPAS DE RIESGOS INHER Y RESID'!$I$5+1),'MAPAS DE RIESGOS INHER Y RESID'!$M$5,IF(OR('MAPAS DE RIESGOS INHER Y RESID'!$I$4='MATRIZ DE RIESGOS DE SST'!P77,P77&lt;'MAPAS DE RIESGOS INHER Y RESID'!$J$4+1),'MAPAS DE RIESGOS INHER Y RESID'!$M$4,'MAPAS DE RIESGOS INHER Y RESID'!$M$3)))</f>
        <v>MODERADO</v>
      </c>
      <c r="R77" s="125" t="s">
        <v>249</v>
      </c>
      <c r="S77" s="125"/>
      <c r="T77" s="105" t="s">
        <v>311</v>
      </c>
      <c r="U77" s="81" t="s">
        <v>312</v>
      </c>
      <c r="V77" s="124" t="s">
        <v>179</v>
      </c>
      <c r="W77" s="127">
        <f>VLOOKUP(V77,'MAPAS DE RIESGOS INHER Y RESID'!$E$16:$F$18,2,FALSE)</f>
        <v>0.4</v>
      </c>
      <c r="X77" s="74">
        <f t="shared" si="14"/>
        <v>28.799999999999997</v>
      </c>
      <c r="Y77" s="124" t="str">
        <f>IF(OR('MAPAS DE RIESGOS INHER Y RESID'!$G$18='MATRIZ DE RIESGOS DE SST'!X77,X77&lt;'MAPAS DE RIESGOS INHER Y RESID'!$G$16+1),'MAPAS DE RIESGOS INHER Y RESID'!$M$19,IF(OR('MAPAS DE RIESGOS INHER Y RESID'!$H$17='MATRIZ DE RIESGOS DE SST'!X77,X77&lt;'MAPAS DE RIESGOS INHER Y RESID'!$I$18+1),'MAPAS DE RIESGOS INHER Y RESID'!$M$18,IF(OR('MAPAS DE RIESGOS INHER Y RESID'!$I$17='MATRIZ DE RIESGOS DE SST'!X77,X77&lt;'MAPAS DE RIESGOS INHER Y RESID'!$J$17+1),'MAPAS DE RIESGOS INHER Y RESID'!$M$17,'MAPAS DE RIESGOS INHER Y RESID'!$M$16)))</f>
        <v>MODERADO</v>
      </c>
      <c r="Z77" s="82" t="s">
        <v>147</v>
      </c>
    </row>
    <row r="78" spans="1:26" ht="165" customHeight="1" x14ac:dyDescent="0.2">
      <c r="A78" s="168"/>
      <c r="B78" s="173"/>
      <c r="C78" s="114"/>
      <c r="D78" s="114"/>
      <c r="E78" s="114"/>
      <c r="F78" s="114"/>
      <c r="G78" s="114"/>
      <c r="H78" s="115"/>
      <c r="I78" s="120" t="s">
        <v>215</v>
      </c>
      <c r="J78" s="119" t="s">
        <v>235</v>
      </c>
      <c r="K78" s="119" t="s">
        <v>120</v>
      </c>
      <c r="L78" s="124" t="s">
        <v>179</v>
      </c>
      <c r="M78" s="73">
        <f>VLOOKUP('MATRIZ DE RIESGOS DE SST'!L78,'MAPAS DE RIESGOS INHER Y RESID'!$E$3:$F$7,2,FALSE)</f>
        <v>3</v>
      </c>
      <c r="N78" s="124" t="s">
        <v>189</v>
      </c>
      <c r="O78" s="73">
        <f>VLOOKUP('MATRIZ DE RIESGOS DE SST'!N78,'MAPAS DE RIESGOS INHER Y RESID'!$O$3:$P$7,2,FALSE)</f>
        <v>16</v>
      </c>
      <c r="P78" s="73">
        <f t="shared" si="15"/>
        <v>48</v>
      </c>
      <c r="Q78" s="124" t="str">
        <f>IF(OR('MAPAS DE RIESGOS INHER Y RESID'!$G$7='MATRIZ DE RIESGOS DE SST'!P78,P78&lt;'MAPAS DE RIESGOS INHER Y RESID'!$G$3+1),'MAPAS DE RIESGOS INHER Y RESID'!$M$6,IF(OR('MAPAS DE RIESGOS INHER Y RESID'!$H$5='MATRIZ DE RIESGOS DE SST'!P78,P78&lt;'MAPAS DE RIESGOS INHER Y RESID'!$I$5+1),'MAPAS DE RIESGOS INHER Y RESID'!$M$5,IF(OR('MAPAS DE RIESGOS INHER Y RESID'!$I$4='MATRIZ DE RIESGOS DE SST'!P78,P78&lt;'MAPAS DE RIESGOS INHER Y RESID'!$J$4+1),'MAPAS DE RIESGOS INHER Y RESID'!$M$4,'MAPAS DE RIESGOS INHER Y RESID'!$M$3)))</f>
        <v>MODERADO</v>
      </c>
      <c r="R78" s="125" t="s">
        <v>249</v>
      </c>
      <c r="S78" s="125"/>
      <c r="T78" s="125"/>
      <c r="U78" s="81" t="s">
        <v>313</v>
      </c>
      <c r="V78" s="124" t="s">
        <v>179</v>
      </c>
      <c r="W78" s="127">
        <f>VLOOKUP(V78,'MAPAS DE RIESGOS INHER Y RESID'!$E$16:$F$18,2,FALSE)</f>
        <v>0.4</v>
      </c>
      <c r="X78" s="74">
        <f t="shared" si="14"/>
        <v>28.799999999999997</v>
      </c>
      <c r="Y78" s="124" t="str">
        <f>IF(OR('MAPAS DE RIESGOS INHER Y RESID'!$G$18='MATRIZ DE RIESGOS DE SST'!X78,X78&lt;'MAPAS DE RIESGOS INHER Y RESID'!$G$16+1),'MAPAS DE RIESGOS INHER Y RESID'!$M$19,IF(OR('MAPAS DE RIESGOS INHER Y RESID'!$H$17='MATRIZ DE RIESGOS DE SST'!X78,X78&lt;'MAPAS DE RIESGOS INHER Y RESID'!$I$18+1),'MAPAS DE RIESGOS INHER Y RESID'!$M$18,IF(OR('MAPAS DE RIESGOS INHER Y RESID'!$I$17='MATRIZ DE RIESGOS DE SST'!X78,X78&lt;'MAPAS DE RIESGOS INHER Y RESID'!$J$17+1),'MAPAS DE RIESGOS INHER Y RESID'!$M$17,'MAPAS DE RIESGOS INHER Y RESID'!$M$16)))</f>
        <v>MODERADO</v>
      </c>
      <c r="Z78" s="82" t="s">
        <v>147</v>
      </c>
    </row>
    <row r="79" spans="1:26" ht="165" customHeight="1" x14ac:dyDescent="0.2">
      <c r="A79" s="168"/>
      <c r="B79" s="173"/>
      <c r="C79" s="114"/>
      <c r="D79" s="114"/>
      <c r="E79" s="114"/>
      <c r="F79" s="114"/>
      <c r="G79" s="114"/>
      <c r="H79" s="115"/>
      <c r="I79" s="120" t="s">
        <v>216</v>
      </c>
      <c r="J79" s="119" t="s">
        <v>234</v>
      </c>
      <c r="K79" s="119" t="s">
        <v>120</v>
      </c>
      <c r="L79" s="124" t="s">
        <v>179</v>
      </c>
      <c r="M79" s="73">
        <f>VLOOKUP('MATRIZ DE RIESGOS DE SST'!L79,'MAPAS DE RIESGOS INHER Y RESID'!$E$3:$F$7,2,FALSE)</f>
        <v>3</v>
      </c>
      <c r="N79" s="124" t="s">
        <v>189</v>
      </c>
      <c r="O79" s="73">
        <f>VLOOKUP('MATRIZ DE RIESGOS DE SST'!N79,'MAPAS DE RIESGOS INHER Y RESID'!$O$3:$P$7,2,FALSE)</f>
        <v>16</v>
      </c>
      <c r="P79" s="73">
        <f t="shared" si="15"/>
        <v>48</v>
      </c>
      <c r="Q79" s="124" t="str">
        <f>IF(OR('MAPAS DE RIESGOS INHER Y RESID'!$G$7='MATRIZ DE RIESGOS DE SST'!P79,P79&lt;'MAPAS DE RIESGOS INHER Y RESID'!$G$3+1),'MAPAS DE RIESGOS INHER Y RESID'!$M$6,IF(OR('MAPAS DE RIESGOS INHER Y RESID'!$H$5='MATRIZ DE RIESGOS DE SST'!P79,P79&lt;'MAPAS DE RIESGOS INHER Y RESID'!$I$5+1),'MAPAS DE RIESGOS INHER Y RESID'!$M$5,IF(OR('MAPAS DE RIESGOS INHER Y RESID'!$I$4='MATRIZ DE RIESGOS DE SST'!P79,P79&lt;'MAPAS DE RIESGOS INHER Y RESID'!$J$4+1),'MAPAS DE RIESGOS INHER Y RESID'!$M$4,'MAPAS DE RIESGOS INHER Y RESID'!$M$3)))</f>
        <v>MODERADO</v>
      </c>
      <c r="R79" s="125" t="s">
        <v>249</v>
      </c>
      <c r="S79" s="81" t="s">
        <v>314</v>
      </c>
      <c r="T79" s="125"/>
      <c r="U79" s="81" t="s">
        <v>313</v>
      </c>
      <c r="V79" s="124" t="s">
        <v>179</v>
      </c>
      <c r="W79" s="127">
        <f>VLOOKUP(V79,'MAPAS DE RIESGOS INHER Y RESID'!$E$16:$F$18,2,FALSE)</f>
        <v>0.4</v>
      </c>
      <c r="X79" s="74">
        <f t="shared" si="14"/>
        <v>28.799999999999997</v>
      </c>
      <c r="Y79" s="124" t="str">
        <f>IF(OR('MAPAS DE RIESGOS INHER Y RESID'!$G$18='MATRIZ DE RIESGOS DE SST'!X79,X79&lt;'MAPAS DE RIESGOS INHER Y RESID'!$G$16+1),'MAPAS DE RIESGOS INHER Y RESID'!$M$19,IF(OR('MAPAS DE RIESGOS INHER Y RESID'!$H$17='MATRIZ DE RIESGOS DE SST'!X79,X79&lt;'MAPAS DE RIESGOS INHER Y RESID'!$I$18+1),'MAPAS DE RIESGOS INHER Y RESID'!$M$18,IF(OR('MAPAS DE RIESGOS INHER Y RESID'!$I$17='MATRIZ DE RIESGOS DE SST'!X79,X79&lt;'MAPAS DE RIESGOS INHER Y RESID'!$J$17+1),'MAPAS DE RIESGOS INHER Y RESID'!$M$17,'MAPAS DE RIESGOS INHER Y RESID'!$M$16)))</f>
        <v>MODERADO</v>
      </c>
      <c r="Z79" s="82" t="s">
        <v>147</v>
      </c>
    </row>
    <row r="80" spans="1:26" ht="165" customHeight="1" x14ac:dyDescent="0.2">
      <c r="A80" s="168"/>
      <c r="B80" s="173"/>
      <c r="C80" s="114"/>
      <c r="D80" s="114"/>
      <c r="E80" s="114"/>
      <c r="F80" s="114"/>
      <c r="G80" s="114"/>
      <c r="H80" s="115"/>
      <c r="I80" s="120" t="s">
        <v>217</v>
      </c>
      <c r="J80" s="119" t="s">
        <v>236</v>
      </c>
      <c r="K80" s="119" t="s">
        <v>120</v>
      </c>
      <c r="L80" s="124" t="s">
        <v>179</v>
      </c>
      <c r="M80" s="73">
        <f>VLOOKUP('MATRIZ DE RIESGOS DE SST'!L80,'MAPAS DE RIESGOS INHER Y RESID'!$E$3:$F$7,2,FALSE)</f>
        <v>3</v>
      </c>
      <c r="N80" s="124" t="s">
        <v>189</v>
      </c>
      <c r="O80" s="73">
        <f>VLOOKUP('MATRIZ DE RIESGOS DE SST'!N80,'MAPAS DE RIESGOS INHER Y RESID'!$O$3:$P$7,2,FALSE)</f>
        <v>16</v>
      </c>
      <c r="P80" s="73">
        <f t="shared" si="15"/>
        <v>48</v>
      </c>
      <c r="Q80" s="124" t="str">
        <f>IF(OR('MAPAS DE RIESGOS INHER Y RESID'!$G$7='MATRIZ DE RIESGOS DE SST'!P80,P80&lt;'MAPAS DE RIESGOS INHER Y RESID'!$G$3+1),'MAPAS DE RIESGOS INHER Y RESID'!$M$6,IF(OR('MAPAS DE RIESGOS INHER Y RESID'!$H$5='MATRIZ DE RIESGOS DE SST'!P80,P80&lt;'MAPAS DE RIESGOS INHER Y RESID'!$I$5+1),'MAPAS DE RIESGOS INHER Y RESID'!$M$5,IF(OR('MAPAS DE RIESGOS INHER Y RESID'!$I$4='MATRIZ DE RIESGOS DE SST'!P80,P80&lt;'MAPAS DE RIESGOS INHER Y RESID'!$J$4+1),'MAPAS DE RIESGOS INHER Y RESID'!$M$4,'MAPAS DE RIESGOS INHER Y RESID'!$M$3)))</f>
        <v>MODERADO</v>
      </c>
      <c r="R80" s="125" t="s">
        <v>249</v>
      </c>
      <c r="S80" s="125"/>
      <c r="T80" s="125"/>
      <c r="U80" s="81" t="s">
        <v>315</v>
      </c>
      <c r="V80" s="124" t="s">
        <v>179</v>
      </c>
      <c r="W80" s="127">
        <f>VLOOKUP(V80,'MAPAS DE RIESGOS INHER Y RESID'!$E$16:$F$18,2,FALSE)</f>
        <v>0.4</v>
      </c>
      <c r="X80" s="74">
        <f t="shared" si="14"/>
        <v>28.799999999999997</v>
      </c>
      <c r="Y80" s="124" t="str">
        <f>IF(OR('MAPAS DE RIESGOS INHER Y RESID'!$G$18='MATRIZ DE RIESGOS DE SST'!X80,X80&lt;'MAPAS DE RIESGOS INHER Y RESID'!$G$16+1),'MAPAS DE RIESGOS INHER Y RESID'!$M$19,IF(OR('MAPAS DE RIESGOS INHER Y RESID'!$H$17='MATRIZ DE RIESGOS DE SST'!X80,X80&lt;'MAPAS DE RIESGOS INHER Y RESID'!$I$18+1),'MAPAS DE RIESGOS INHER Y RESID'!$M$18,IF(OR('MAPAS DE RIESGOS INHER Y RESID'!$I$17='MATRIZ DE RIESGOS DE SST'!X80,X80&lt;'MAPAS DE RIESGOS INHER Y RESID'!$J$17+1),'MAPAS DE RIESGOS INHER Y RESID'!$M$17,'MAPAS DE RIESGOS INHER Y RESID'!$M$16)))</f>
        <v>MODERADO</v>
      </c>
      <c r="Z80" s="82" t="s">
        <v>147</v>
      </c>
    </row>
    <row r="81" spans="1:26" ht="165" customHeight="1" x14ac:dyDescent="0.2">
      <c r="A81" s="168"/>
      <c r="B81" s="173"/>
      <c r="C81" s="114"/>
      <c r="D81" s="114"/>
      <c r="E81" s="114"/>
      <c r="F81" s="114"/>
      <c r="G81" s="114"/>
      <c r="H81" s="115"/>
      <c r="I81" s="120" t="s">
        <v>218</v>
      </c>
      <c r="J81" s="119" t="s">
        <v>227</v>
      </c>
      <c r="K81" s="119" t="s">
        <v>120</v>
      </c>
      <c r="L81" s="124" t="s">
        <v>179</v>
      </c>
      <c r="M81" s="73">
        <f>VLOOKUP('MATRIZ DE RIESGOS DE SST'!L81,'MAPAS DE RIESGOS INHER Y RESID'!$E$3:$F$7,2,FALSE)</f>
        <v>3</v>
      </c>
      <c r="N81" s="124" t="s">
        <v>189</v>
      </c>
      <c r="O81" s="73">
        <f>VLOOKUP('MATRIZ DE RIESGOS DE SST'!N81,'MAPAS DE RIESGOS INHER Y RESID'!$O$3:$P$7,2,FALSE)</f>
        <v>16</v>
      </c>
      <c r="P81" s="73">
        <f t="shared" si="15"/>
        <v>48</v>
      </c>
      <c r="Q81" s="124" t="str">
        <f>IF(OR('MAPAS DE RIESGOS INHER Y RESID'!$G$7='MATRIZ DE RIESGOS DE SST'!P81,P81&lt;'MAPAS DE RIESGOS INHER Y RESID'!$G$3+1),'MAPAS DE RIESGOS INHER Y RESID'!$M$6,IF(OR('MAPAS DE RIESGOS INHER Y RESID'!$H$5='MATRIZ DE RIESGOS DE SST'!P81,P81&lt;'MAPAS DE RIESGOS INHER Y RESID'!$I$5+1),'MAPAS DE RIESGOS INHER Y RESID'!$M$5,IF(OR('MAPAS DE RIESGOS INHER Y RESID'!$I$4='MATRIZ DE RIESGOS DE SST'!P81,P81&lt;'MAPAS DE RIESGOS INHER Y RESID'!$J$4+1),'MAPAS DE RIESGOS INHER Y RESID'!$M$4,'MAPAS DE RIESGOS INHER Y RESID'!$M$3)))</f>
        <v>MODERADO</v>
      </c>
      <c r="R81" s="125" t="s">
        <v>249</v>
      </c>
      <c r="S81" s="125"/>
      <c r="T81" s="125"/>
      <c r="U81" s="81" t="s">
        <v>315</v>
      </c>
      <c r="V81" s="124" t="s">
        <v>179</v>
      </c>
      <c r="W81" s="127">
        <f>VLOOKUP(V81,'MAPAS DE RIESGOS INHER Y RESID'!$E$16:$F$18,2,FALSE)</f>
        <v>0.4</v>
      </c>
      <c r="X81" s="74">
        <f t="shared" si="14"/>
        <v>28.799999999999997</v>
      </c>
      <c r="Y81" s="124" t="str">
        <f>IF(OR('MAPAS DE RIESGOS INHER Y RESID'!$G$18='MATRIZ DE RIESGOS DE SST'!X81,X81&lt;'MAPAS DE RIESGOS INHER Y RESID'!$G$16+1),'MAPAS DE RIESGOS INHER Y RESID'!$M$19,IF(OR('MAPAS DE RIESGOS INHER Y RESID'!$H$17='MATRIZ DE RIESGOS DE SST'!X81,X81&lt;'MAPAS DE RIESGOS INHER Y RESID'!$I$18+1),'MAPAS DE RIESGOS INHER Y RESID'!$M$18,IF(OR('MAPAS DE RIESGOS INHER Y RESID'!$I$17='MATRIZ DE RIESGOS DE SST'!X81,X81&lt;'MAPAS DE RIESGOS INHER Y RESID'!$J$17+1),'MAPAS DE RIESGOS INHER Y RESID'!$M$17,'MAPAS DE RIESGOS INHER Y RESID'!$M$16)))</f>
        <v>MODERADO</v>
      </c>
      <c r="Z81" s="82" t="s">
        <v>147</v>
      </c>
    </row>
    <row r="82" spans="1:26" ht="165" customHeight="1" x14ac:dyDescent="0.2">
      <c r="A82" s="168"/>
      <c r="B82" s="173"/>
      <c r="C82" s="114"/>
      <c r="D82" s="114"/>
      <c r="E82" s="114"/>
      <c r="F82" s="114"/>
      <c r="G82" s="114"/>
      <c r="H82" s="115"/>
      <c r="I82" s="82" t="s">
        <v>85</v>
      </c>
      <c r="J82" s="82" t="s">
        <v>213</v>
      </c>
      <c r="K82" s="82" t="s">
        <v>86</v>
      </c>
      <c r="L82" s="124" t="s">
        <v>179</v>
      </c>
      <c r="M82" s="73">
        <f>VLOOKUP('MATRIZ DE RIESGOS DE SST'!L82,'MAPAS DE RIESGOS INHER Y RESID'!$E$3:$F$7,2,FALSE)</f>
        <v>3</v>
      </c>
      <c r="N82" s="124" t="s">
        <v>189</v>
      </c>
      <c r="O82" s="73">
        <f>VLOOKUP('MATRIZ DE RIESGOS DE SST'!N82,'MAPAS DE RIESGOS INHER Y RESID'!$O$3:$P$7,2,FALSE)</f>
        <v>16</v>
      </c>
      <c r="P82" s="73">
        <f t="shared" si="15"/>
        <v>48</v>
      </c>
      <c r="Q82" s="124" t="str">
        <f>IF(OR('MAPAS DE RIESGOS INHER Y RESID'!$G$7='MATRIZ DE RIESGOS DE SST'!P82,P82&lt;'MAPAS DE RIESGOS INHER Y RESID'!$G$3+1),'MAPAS DE RIESGOS INHER Y RESID'!$M$6,IF(OR('MAPAS DE RIESGOS INHER Y RESID'!$H$5='MATRIZ DE RIESGOS DE SST'!P82,P82&lt;'MAPAS DE RIESGOS INHER Y RESID'!$I$5+1),'MAPAS DE RIESGOS INHER Y RESID'!$M$5,IF(OR('MAPAS DE RIESGOS INHER Y RESID'!$I$4='MATRIZ DE RIESGOS DE SST'!P82,P82&lt;'MAPAS DE RIESGOS INHER Y RESID'!$J$4+1),'MAPAS DE RIESGOS INHER Y RESID'!$M$4,'MAPAS DE RIESGOS INHER Y RESID'!$M$3)))</f>
        <v>MODERADO</v>
      </c>
      <c r="R82" s="125" t="s">
        <v>264</v>
      </c>
      <c r="S82" s="125" t="s">
        <v>265</v>
      </c>
      <c r="T82" s="125"/>
      <c r="U82" s="125" t="s">
        <v>266</v>
      </c>
      <c r="V82" s="124" t="s">
        <v>180</v>
      </c>
      <c r="W82" s="127">
        <f>VLOOKUP(V82,'MAPAS DE RIESGOS INHER Y RESID'!$E$16:$F$18,2,FALSE)</f>
        <v>0.9</v>
      </c>
      <c r="X82" s="74">
        <f t="shared" si="14"/>
        <v>4.7999999999999972</v>
      </c>
      <c r="Y82" s="124" t="str">
        <f>IF(OR('MAPAS DE RIESGOS INHER Y RESID'!$G$18='MATRIZ DE RIESGOS DE SST'!X82,X82&lt;'MAPAS DE RIESGOS INHER Y RESID'!$G$16+1),'MAPAS DE RIESGOS INHER Y RESID'!$M$19,IF(OR('MAPAS DE RIESGOS INHER Y RESID'!$H$17='MATRIZ DE RIESGOS DE SST'!X82,X82&lt;'MAPAS DE RIESGOS INHER Y RESID'!$I$18+1),'MAPAS DE RIESGOS INHER Y RESID'!$M$18,IF(OR('MAPAS DE RIESGOS INHER Y RESID'!$I$17='MATRIZ DE RIESGOS DE SST'!X82,X82&lt;'MAPAS DE RIESGOS INHER Y RESID'!$J$17+1),'MAPAS DE RIESGOS INHER Y RESID'!$M$17,'MAPAS DE RIESGOS INHER Y RESID'!$M$16)))</f>
        <v>BAJO</v>
      </c>
      <c r="Z82" s="82" t="s">
        <v>200</v>
      </c>
    </row>
    <row r="83" spans="1:26" ht="165" customHeight="1" x14ac:dyDescent="0.2">
      <c r="A83" s="168"/>
      <c r="B83" s="173"/>
      <c r="C83" s="114"/>
      <c r="D83" s="114"/>
      <c r="E83" s="114"/>
      <c r="F83" s="114"/>
      <c r="G83" s="114"/>
      <c r="H83" s="115"/>
      <c r="I83" s="120" t="s">
        <v>32</v>
      </c>
      <c r="J83" s="119" t="s">
        <v>33</v>
      </c>
      <c r="K83" s="119" t="s">
        <v>34</v>
      </c>
      <c r="L83" s="124" t="s">
        <v>185</v>
      </c>
      <c r="M83" s="73">
        <f>VLOOKUP('MATRIZ DE RIESGOS DE SST'!L83,'MAPAS DE RIESGOS INHER Y RESID'!$E$3:$F$7,2,FALSE)</f>
        <v>2</v>
      </c>
      <c r="N83" s="124" t="s">
        <v>188</v>
      </c>
      <c r="O83" s="73">
        <f>VLOOKUP('MATRIZ DE RIESGOS DE SST'!N83,'MAPAS DE RIESGOS INHER Y RESID'!$O$3:$P$7,2,FALSE)</f>
        <v>4</v>
      </c>
      <c r="P83" s="73">
        <f t="shared" si="15"/>
        <v>8</v>
      </c>
      <c r="Q83" s="124" t="str">
        <f>IF(OR('MAPAS DE RIESGOS INHER Y RESID'!$G$7='MATRIZ DE RIESGOS DE SST'!P83,P83&lt;'MAPAS DE RIESGOS INHER Y RESID'!$G$3+1),'MAPAS DE RIESGOS INHER Y RESID'!$M$6,IF(OR('MAPAS DE RIESGOS INHER Y RESID'!$H$5='MATRIZ DE RIESGOS DE SST'!P83,P83&lt;'MAPAS DE RIESGOS INHER Y RESID'!$I$5+1),'MAPAS DE RIESGOS INHER Y RESID'!$M$5,IF(OR('MAPAS DE RIESGOS INHER Y RESID'!$I$4='MATRIZ DE RIESGOS DE SST'!P83,P83&lt;'MAPAS DE RIESGOS INHER Y RESID'!$J$4+1),'MAPAS DE RIESGOS INHER Y RESID'!$M$4,'MAPAS DE RIESGOS INHER Y RESID'!$M$3)))</f>
        <v>BAJO</v>
      </c>
      <c r="R83" s="125"/>
      <c r="S83" s="125"/>
      <c r="T83" s="125"/>
      <c r="U83" s="128" t="s">
        <v>316</v>
      </c>
      <c r="V83" s="124" t="s">
        <v>180</v>
      </c>
      <c r="W83" s="127">
        <f>VLOOKUP(V83,'MAPAS DE RIESGOS INHER Y RESID'!$E$16:$F$18,2,FALSE)</f>
        <v>0.9</v>
      </c>
      <c r="X83" s="74">
        <f t="shared" si="14"/>
        <v>0.79999999999999982</v>
      </c>
      <c r="Y83" s="124" t="str">
        <f>IF(OR('MAPAS DE RIESGOS INHER Y RESID'!$G$18='MATRIZ DE RIESGOS DE SST'!X83,X83&lt;'MAPAS DE RIESGOS INHER Y RESID'!$G$16+1),'MAPAS DE RIESGOS INHER Y RESID'!$M$19,IF(OR('MAPAS DE RIESGOS INHER Y RESID'!$H$17='MATRIZ DE RIESGOS DE SST'!X83,X83&lt;'MAPAS DE RIESGOS INHER Y RESID'!$I$18+1),'MAPAS DE RIESGOS INHER Y RESID'!$M$18,IF(OR('MAPAS DE RIESGOS INHER Y RESID'!$I$17='MATRIZ DE RIESGOS DE SST'!X83,X83&lt;'MAPAS DE RIESGOS INHER Y RESID'!$J$17+1),'MAPAS DE RIESGOS INHER Y RESID'!$M$17,'MAPAS DE RIESGOS INHER Y RESID'!$M$16)))</f>
        <v>BAJO</v>
      </c>
      <c r="Z83" s="82" t="s">
        <v>200</v>
      </c>
    </row>
    <row r="84" spans="1:26" ht="165" customHeight="1" x14ac:dyDescent="0.2">
      <c r="A84" s="168"/>
      <c r="B84" s="173"/>
      <c r="C84" s="114"/>
      <c r="D84" s="114"/>
      <c r="E84" s="114"/>
      <c r="F84" s="114"/>
      <c r="G84" s="114"/>
      <c r="H84" s="115"/>
      <c r="I84" s="120" t="s">
        <v>43</v>
      </c>
      <c r="J84" s="119" t="s">
        <v>44</v>
      </c>
      <c r="K84" s="119" t="s">
        <v>45</v>
      </c>
      <c r="L84" s="124" t="s">
        <v>185</v>
      </c>
      <c r="M84" s="73">
        <f>VLOOKUP('MATRIZ DE RIESGOS DE SST'!L84,'MAPAS DE RIESGOS INHER Y RESID'!$E$3:$F$7,2,FALSE)</f>
        <v>2</v>
      </c>
      <c r="N84" s="124" t="s">
        <v>188</v>
      </c>
      <c r="O84" s="73">
        <f>VLOOKUP('MATRIZ DE RIESGOS DE SST'!N84,'MAPAS DE RIESGOS INHER Y RESID'!$O$3:$P$7,2,FALSE)</f>
        <v>4</v>
      </c>
      <c r="P84" s="73">
        <f t="shared" si="15"/>
        <v>8</v>
      </c>
      <c r="Q84" s="124" t="str">
        <f>IF(OR('MAPAS DE RIESGOS INHER Y RESID'!$G$7='MATRIZ DE RIESGOS DE SST'!P84,P84&lt;'MAPAS DE RIESGOS INHER Y RESID'!$G$3+1),'MAPAS DE RIESGOS INHER Y RESID'!$M$6,IF(OR('MAPAS DE RIESGOS INHER Y RESID'!$H$5='MATRIZ DE RIESGOS DE SST'!P84,P84&lt;'MAPAS DE RIESGOS INHER Y RESID'!$I$5+1),'MAPAS DE RIESGOS INHER Y RESID'!$M$5,IF(OR('MAPAS DE RIESGOS INHER Y RESID'!$I$4='MATRIZ DE RIESGOS DE SST'!P84,P84&lt;'MAPAS DE RIESGOS INHER Y RESID'!$J$4+1),'MAPAS DE RIESGOS INHER Y RESID'!$M$4,'MAPAS DE RIESGOS INHER Y RESID'!$M$3)))</f>
        <v>BAJO</v>
      </c>
      <c r="R84" s="125"/>
      <c r="S84" s="125"/>
      <c r="T84" s="125"/>
      <c r="U84" s="128" t="s">
        <v>316</v>
      </c>
      <c r="V84" s="124" t="s">
        <v>180</v>
      </c>
      <c r="W84" s="127">
        <f>VLOOKUP(V84,'MAPAS DE RIESGOS INHER Y RESID'!$E$16:$F$18,2,FALSE)</f>
        <v>0.9</v>
      </c>
      <c r="X84" s="74">
        <f t="shared" si="14"/>
        <v>0.79999999999999982</v>
      </c>
      <c r="Y84" s="124" t="str">
        <f>IF(OR('MAPAS DE RIESGOS INHER Y RESID'!$G$18='MATRIZ DE RIESGOS DE SST'!X84,X84&lt;'MAPAS DE RIESGOS INHER Y RESID'!$G$16+1),'MAPAS DE RIESGOS INHER Y RESID'!$M$19,IF(OR('MAPAS DE RIESGOS INHER Y RESID'!$H$17='MATRIZ DE RIESGOS DE SST'!X84,X84&lt;'MAPAS DE RIESGOS INHER Y RESID'!$I$18+1),'MAPAS DE RIESGOS INHER Y RESID'!$M$18,IF(OR('MAPAS DE RIESGOS INHER Y RESID'!$I$17='MATRIZ DE RIESGOS DE SST'!X84,X84&lt;'MAPAS DE RIESGOS INHER Y RESID'!$J$17+1),'MAPAS DE RIESGOS INHER Y RESID'!$M$17,'MAPAS DE RIESGOS INHER Y RESID'!$M$16)))</f>
        <v>BAJO</v>
      </c>
      <c r="Z84" s="82" t="s">
        <v>200</v>
      </c>
    </row>
    <row r="85" spans="1:26" ht="165" customHeight="1" x14ac:dyDescent="0.2">
      <c r="A85" s="168"/>
      <c r="B85" s="173"/>
      <c r="C85" s="114"/>
      <c r="D85" s="114"/>
      <c r="E85" s="114"/>
      <c r="F85" s="114"/>
      <c r="G85" s="114"/>
      <c r="H85" s="115"/>
      <c r="I85" s="120" t="s">
        <v>46</v>
      </c>
      <c r="J85" s="119" t="s">
        <v>44</v>
      </c>
      <c r="K85" s="119" t="s">
        <v>37</v>
      </c>
      <c r="L85" s="124" t="s">
        <v>185</v>
      </c>
      <c r="M85" s="73">
        <f>VLOOKUP('MATRIZ DE RIESGOS DE SST'!L85,'MAPAS DE RIESGOS INHER Y RESID'!$E$3:$F$7,2,FALSE)</f>
        <v>2</v>
      </c>
      <c r="N85" s="124" t="s">
        <v>188</v>
      </c>
      <c r="O85" s="73">
        <f>VLOOKUP('MATRIZ DE RIESGOS DE SST'!N85,'MAPAS DE RIESGOS INHER Y RESID'!$O$3:$P$7,2,FALSE)</f>
        <v>4</v>
      </c>
      <c r="P85" s="73">
        <f t="shared" si="15"/>
        <v>8</v>
      </c>
      <c r="Q85" s="124" t="str">
        <f>IF(OR('MAPAS DE RIESGOS INHER Y RESID'!$G$7='MATRIZ DE RIESGOS DE SST'!P85,P85&lt;'MAPAS DE RIESGOS INHER Y RESID'!$G$3+1),'MAPAS DE RIESGOS INHER Y RESID'!$M$6,IF(OR('MAPAS DE RIESGOS INHER Y RESID'!$H$5='MATRIZ DE RIESGOS DE SST'!P85,P85&lt;'MAPAS DE RIESGOS INHER Y RESID'!$I$5+1),'MAPAS DE RIESGOS INHER Y RESID'!$M$5,IF(OR('MAPAS DE RIESGOS INHER Y RESID'!$I$4='MATRIZ DE RIESGOS DE SST'!P85,P85&lt;'MAPAS DE RIESGOS INHER Y RESID'!$J$4+1),'MAPAS DE RIESGOS INHER Y RESID'!$M$4,'MAPAS DE RIESGOS INHER Y RESID'!$M$3)))</f>
        <v>BAJO</v>
      </c>
      <c r="R85" s="125"/>
      <c r="S85" s="125"/>
      <c r="T85" s="125"/>
      <c r="U85" s="128" t="s">
        <v>316</v>
      </c>
      <c r="V85" s="124" t="s">
        <v>180</v>
      </c>
      <c r="W85" s="127">
        <f>VLOOKUP(V85,'MAPAS DE RIESGOS INHER Y RESID'!$E$16:$F$18,2,FALSE)</f>
        <v>0.9</v>
      </c>
      <c r="X85" s="74">
        <f t="shared" si="14"/>
        <v>0.79999999999999982</v>
      </c>
      <c r="Y85" s="124" t="str">
        <f>IF(OR('MAPAS DE RIESGOS INHER Y RESID'!$G$18='MATRIZ DE RIESGOS DE SST'!X85,X85&lt;'MAPAS DE RIESGOS INHER Y RESID'!$G$16+1),'MAPAS DE RIESGOS INHER Y RESID'!$M$19,IF(OR('MAPAS DE RIESGOS INHER Y RESID'!$H$17='MATRIZ DE RIESGOS DE SST'!X85,X85&lt;'MAPAS DE RIESGOS INHER Y RESID'!$I$18+1),'MAPAS DE RIESGOS INHER Y RESID'!$M$18,IF(OR('MAPAS DE RIESGOS INHER Y RESID'!$I$17='MATRIZ DE RIESGOS DE SST'!X85,X85&lt;'MAPAS DE RIESGOS INHER Y RESID'!$J$17+1),'MAPAS DE RIESGOS INHER Y RESID'!$M$17,'MAPAS DE RIESGOS INHER Y RESID'!$M$16)))</f>
        <v>BAJO</v>
      </c>
      <c r="Z85" s="82" t="s">
        <v>200</v>
      </c>
    </row>
    <row r="86" spans="1:26" ht="165" customHeight="1" x14ac:dyDescent="0.2">
      <c r="A86" s="168"/>
      <c r="B86" s="173"/>
      <c r="C86" s="114"/>
      <c r="D86" s="114"/>
      <c r="E86" s="114"/>
      <c r="F86" s="114"/>
      <c r="G86" s="114"/>
      <c r="H86" s="115"/>
      <c r="I86" s="120" t="s">
        <v>50</v>
      </c>
      <c r="J86" s="119" t="s">
        <v>48</v>
      </c>
      <c r="K86" s="119" t="s">
        <v>49</v>
      </c>
      <c r="L86" s="124" t="s">
        <v>185</v>
      </c>
      <c r="M86" s="73">
        <f>VLOOKUP('MATRIZ DE RIESGOS DE SST'!L86,'MAPAS DE RIESGOS INHER Y RESID'!$E$3:$F$7,2,FALSE)</f>
        <v>2</v>
      </c>
      <c r="N86" s="124" t="s">
        <v>188</v>
      </c>
      <c r="O86" s="73">
        <f>VLOOKUP('MATRIZ DE RIESGOS DE SST'!N86,'MAPAS DE RIESGOS INHER Y RESID'!$O$3:$P$7,2,FALSE)</f>
        <v>4</v>
      </c>
      <c r="P86" s="73">
        <f t="shared" si="15"/>
        <v>8</v>
      </c>
      <c r="Q86" s="124" t="str">
        <f>IF(OR('MAPAS DE RIESGOS INHER Y RESID'!$G$7='MATRIZ DE RIESGOS DE SST'!P86,P86&lt;'MAPAS DE RIESGOS INHER Y RESID'!$G$3+1),'MAPAS DE RIESGOS INHER Y RESID'!$M$6,IF(OR('MAPAS DE RIESGOS INHER Y RESID'!$H$5='MATRIZ DE RIESGOS DE SST'!P86,P86&lt;'MAPAS DE RIESGOS INHER Y RESID'!$I$5+1),'MAPAS DE RIESGOS INHER Y RESID'!$M$5,IF(OR('MAPAS DE RIESGOS INHER Y RESID'!$I$4='MATRIZ DE RIESGOS DE SST'!P86,P86&lt;'MAPAS DE RIESGOS INHER Y RESID'!$J$4+1),'MAPAS DE RIESGOS INHER Y RESID'!$M$4,'MAPAS DE RIESGOS INHER Y RESID'!$M$3)))</f>
        <v>BAJO</v>
      </c>
      <c r="R86" s="125"/>
      <c r="S86" s="125"/>
      <c r="T86" s="125"/>
      <c r="U86" s="128" t="s">
        <v>316</v>
      </c>
      <c r="V86" s="124" t="s">
        <v>180</v>
      </c>
      <c r="W86" s="127">
        <f>VLOOKUP(V86,'MAPAS DE RIESGOS INHER Y RESID'!$E$16:$F$18,2,FALSE)</f>
        <v>0.9</v>
      </c>
      <c r="X86" s="74">
        <f t="shared" si="14"/>
        <v>0.79999999999999982</v>
      </c>
      <c r="Y86" s="124" t="str">
        <f>IF(OR('MAPAS DE RIESGOS INHER Y RESID'!$G$18='MATRIZ DE RIESGOS DE SST'!X86,X86&lt;'MAPAS DE RIESGOS INHER Y RESID'!$G$16+1),'MAPAS DE RIESGOS INHER Y RESID'!$M$19,IF(OR('MAPAS DE RIESGOS INHER Y RESID'!$H$17='MATRIZ DE RIESGOS DE SST'!X86,X86&lt;'MAPAS DE RIESGOS INHER Y RESID'!$I$18+1),'MAPAS DE RIESGOS INHER Y RESID'!$M$18,IF(OR('MAPAS DE RIESGOS INHER Y RESID'!$I$17='MATRIZ DE RIESGOS DE SST'!X86,X86&lt;'MAPAS DE RIESGOS INHER Y RESID'!$J$17+1),'MAPAS DE RIESGOS INHER Y RESID'!$M$17,'MAPAS DE RIESGOS INHER Y RESID'!$M$16)))</f>
        <v>BAJO</v>
      </c>
      <c r="Z86" s="82" t="s">
        <v>200</v>
      </c>
    </row>
    <row r="87" spans="1:26" ht="165" customHeight="1" x14ac:dyDescent="0.2">
      <c r="A87" s="138"/>
      <c r="B87" s="174"/>
      <c r="C87" s="114"/>
      <c r="D87" s="114"/>
      <c r="E87" s="114"/>
      <c r="F87" s="114"/>
      <c r="G87" s="114"/>
      <c r="H87" s="115"/>
      <c r="I87" s="82" t="s">
        <v>47</v>
      </c>
      <c r="J87" s="82" t="s">
        <v>48</v>
      </c>
      <c r="K87" s="82" t="s">
        <v>49</v>
      </c>
      <c r="L87" s="124" t="s">
        <v>185</v>
      </c>
      <c r="M87" s="73">
        <f>VLOOKUP('MATRIZ DE RIESGOS DE SST'!L87,'MAPAS DE RIESGOS INHER Y RESID'!$E$3:$F$7,2,FALSE)</f>
        <v>2</v>
      </c>
      <c r="N87" s="124" t="s">
        <v>188</v>
      </c>
      <c r="O87" s="73">
        <f>VLOOKUP('MATRIZ DE RIESGOS DE SST'!N87,'MAPAS DE RIESGOS INHER Y RESID'!$O$3:$P$7,2,FALSE)</f>
        <v>4</v>
      </c>
      <c r="P87" s="73">
        <f>+M87*O87</f>
        <v>8</v>
      </c>
      <c r="Q87" s="124" t="str">
        <f>IF(OR('MAPAS DE RIESGOS INHER Y RESID'!$G$7='MATRIZ DE RIESGOS DE SST'!P87,P87&lt;'MAPAS DE RIESGOS INHER Y RESID'!$G$3+1),'MAPAS DE RIESGOS INHER Y RESID'!$M$6,IF(OR('MAPAS DE RIESGOS INHER Y RESID'!$H$5='MATRIZ DE RIESGOS DE SST'!P87,P87&lt;'MAPAS DE RIESGOS INHER Y RESID'!$I$5+1),'MAPAS DE RIESGOS INHER Y RESID'!$M$5,IF(OR('MAPAS DE RIESGOS INHER Y RESID'!$I$4='MATRIZ DE RIESGOS DE SST'!P87,P87&lt;'MAPAS DE RIESGOS INHER Y RESID'!$J$4+1),'MAPAS DE RIESGOS INHER Y RESID'!$M$4,'MAPAS DE RIESGOS INHER Y RESID'!$M$3)))</f>
        <v>BAJO</v>
      </c>
      <c r="R87" s="125"/>
      <c r="S87" s="125"/>
      <c r="T87" s="126"/>
      <c r="U87" s="128" t="s">
        <v>316</v>
      </c>
      <c r="V87" s="124" t="s">
        <v>180</v>
      </c>
      <c r="W87" s="127">
        <f>VLOOKUP(V87,'MAPAS DE RIESGOS INHER Y RESID'!$E$16:$F$18,2,FALSE)</f>
        <v>0.9</v>
      </c>
      <c r="X87" s="74">
        <f t="shared" si="14"/>
        <v>0.79999999999999982</v>
      </c>
      <c r="Y87" s="124" t="str">
        <f>IF(OR('MAPAS DE RIESGOS INHER Y RESID'!$G$18='MATRIZ DE RIESGOS DE SST'!X87,X87&lt;'MAPAS DE RIESGOS INHER Y RESID'!$G$16+1),'MAPAS DE RIESGOS INHER Y RESID'!$M$19,IF(OR('MAPAS DE RIESGOS INHER Y RESID'!$H$17='MATRIZ DE RIESGOS DE SST'!X87,X87&lt;'MAPAS DE RIESGOS INHER Y RESID'!$I$18+1),'MAPAS DE RIESGOS INHER Y RESID'!$M$18,IF(OR('MAPAS DE RIESGOS INHER Y RESID'!$I$17='MATRIZ DE RIESGOS DE SST'!X87,X87&lt;'MAPAS DE RIESGOS INHER Y RESID'!$J$17+1),'MAPAS DE RIESGOS INHER Y RESID'!$M$17,'MAPAS DE RIESGOS INHER Y RESID'!$M$16)))</f>
        <v>BAJO</v>
      </c>
      <c r="Z87" s="82" t="s">
        <v>200</v>
      </c>
    </row>
    <row r="88" spans="1:26" ht="165" customHeight="1" x14ac:dyDescent="0.2">
      <c r="A88" s="169" t="s">
        <v>301</v>
      </c>
      <c r="B88" s="172" t="s">
        <v>199</v>
      </c>
      <c r="C88" s="114"/>
      <c r="D88" s="114" t="s">
        <v>199</v>
      </c>
      <c r="E88" s="114"/>
      <c r="F88" s="114"/>
      <c r="G88" s="114"/>
      <c r="H88" s="115" t="s">
        <v>239</v>
      </c>
      <c r="I88" s="82" t="s">
        <v>13</v>
      </c>
      <c r="J88" s="82" t="s">
        <v>240</v>
      </c>
      <c r="K88" s="82" t="s">
        <v>14</v>
      </c>
      <c r="L88" s="124" t="s">
        <v>185</v>
      </c>
      <c r="M88" s="73">
        <f>VLOOKUP('MATRIZ DE RIESGOS DE SST'!L88,'MAPAS DE RIESGOS INHER Y RESID'!$E$3:$F$7,2,FALSE)</f>
        <v>2</v>
      </c>
      <c r="N88" s="124" t="s">
        <v>189</v>
      </c>
      <c r="O88" s="73">
        <f>VLOOKUP('MATRIZ DE RIESGOS DE SST'!N88,'MAPAS DE RIESGOS INHER Y RESID'!$O$3:$P$7,2,FALSE)</f>
        <v>16</v>
      </c>
      <c r="P88" s="73">
        <f>M88*O88</f>
        <v>32</v>
      </c>
      <c r="Q88" s="124" t="str">
        <f>IF(OR('MAPAS DE RIESGOS INHER Y RESID'!$G$7='MATRIZ DE RIESGOS DE SST'!P88,P88&lt;'MAPAS DE RIESGOS INHER Y RESID'!$G$3+1),'MAPAS DE RIESGOS INHER Y RESID'!$M$6,IF(OR('MAPAS DE RIESGOS INHER Y RESID'!$H$5='MATRIZ DE RIESGOS DE SST'!P88,P88&lt;'MAPAS DE RIESGOS INHER Y RESID'!$I$5+1),'MAPAS DE RIESGOS INHER Y RESID'!$M$5,IF(OR('MAPAS DE RIESGOS INHER Y RESID'!$I$4='MATRIZ DE RIESGOS DE SST'!P88,P88&lt;'MAPAS DE RIESGOS INHER Y RESID'!$J$4+1),'MAPAS DE RIESGOS INHER Y RESID'!$M$4,'MAPAS DE RIESGOS INHER Y RESID'!$M$3)))</f>
        <v>MODERADO</v>
      </c>
      <c r="R88" s="125"/>
      <c r="S88" s="126"/>
      <c r="T88" s="82" t="s">
        <v>247</v>
      </c>
      <c r="U88" s="82" t="s">
        <v>297</v>
      </c>
      <c r="V88" s="124" t="s">
        <v>179</v>
      </c>
      <c r="W88" s="127">
        <f>VLOOKUP(V88,'MAPAS DE RIESGOS INHER Y RESID'!$E$16:$F$18,2,FALSE)</f>
        <v>0.4</v>
      </c>
      <c r="X88" s="74">
        <f>P88-(W88*P88)</f>
        <v>19.2</v>
      </c>
      <c r="Y88" s="124" t="str">
        <f>IF(OR('MAPAS DE RIESGOS INHER Y RESID'!$G$18='MATRIZ DE RIESGOS DE SST'!X88,X88&lt;'MAPAS DE RIESGOS INHER Y RESID'!$G$16+1),'MAPAS DE RIESGOS INHER Y RESID'!$M$19,IF(OR('MAPAS DE RIESGOS INHER Y RESID'!$H$17='MATRIZ DE RIESGOS DE SST'!X88,X88&lt;'MAPAS DE RIESGOS INHER Y RESID'!$I$18+1),'MAPAS DE RIESGOS INHER Y RESID'!$M$18,IF(OR('MAPAS DE RIESGOS INHER Y RESID'!$I$17='MATRIZ DE RIESGOS DE SST'!X88,X88&lt;'MAPAS DE RIESGOS INHER Y RESID'!$J$17+1),'MAPAS DE RIESGOS INHER Y RESID'!$M$17,'MAPAS DE RIESGOS INHER Y RESID'!$M$16)))</f>
        <v>MODERADO</v>
      </c>
      <c r="Z88" s="82" t="s">
        <v>147</v>
      </c>
    </row>
    <row r="89" spans="1:26" ht="165" customHeight="1" x14ac:dyDescent="0.2">
      <c r="A89" s="170"/>
      <c r="B89" s="173"/>
      <c r="C89" s="114"/>
      <c r="D89" s="114"/>
      <c r="E89" s="114"/>
      <c r="F89" s="114"/>
      <c r="G89" s="114"/>
      <c r="H89" s="115"/>
      <c r="I89" s="82" t="s">
        <v>18</v>
      </c>
      <c r="J89" s="82" t="s">
        <v>241</v>
      </c>
      <c r="K89" s="82" t="s">
        <v>14</v>
      </c>
      <c r="L89" s="124" t="s">
        <v>185</v>
      </c>
      <c r="M89" s="73">
        <f>VLOOKUP('MATRIZ DE RIESGOS DE SST'!L89,'MAPAS DE RIESGOS INHER Y RESID'!$E$3:$F$7,2,FALSE)</f>
        <v>2</v>
      </c>
      <c r="N89" s="124" t="s">
        <v>189</v>
      </c>
      <c r="O89" s="73">
        <f>VLOOKUP('MATRIZ DE RIESGOS DE SST'!N89,'MAPAS DE RIESGOS INHER Y RESID'!$O$3:$P$7,2,FALSE)</f>
        <v>16</v>
      </c>
      <c r="P89" s="73">
        <f>+M89*O89</f>
        <v>32</v>
      </c>
      <c r="Q89" s="124" t="str">
        <f>IF(OR('MAPAS DE RIESGOS INHER Y RESID'!$G$7='MATRIZ DE RIESGOS DE SST'!P89,P89&lt;'MAPAS DE RIESGOS INHER Y RESID'!$G$3+1),'MAPAS DE RIESGOS INHER Y RESID'!$M$6,IF(OR('MAPAS DE RIESGOS INHER Y RESID'!$H$5='MATRIZ DE RIESGOS DE SST'!P89,P89&lt;'MAPAS DE RIESGOS INHER Y RESID'!$I$5+1),'MAPAS DE RIESGOS INHER Y RESID'!$M$5,IF(OR('MAPAS DE RIESGOS INHER Y RESID'!$I$4='MATRIZ DE RIESGOS DE SST'!P89,P89&lt;'MAPAS DE RIESGOS INHER Y RESID'!$J$4+1),'MAPAS DE RIESGOS INHER Y RESID'!$M$4,'MAPAS DE RIESGOS INHER Y RESID'!$M$3)))</f>
        <v>MODERADO</v>
      </c>
      <c r="R89" s="82" t="s">
        <v>249</v>
      </c>
      <c r="S89" s="82"/>
      <c r="T89" s="82"/>
      <c r="U89" s="81" t="s">
        <v>304</v>
      </c>
      <c r="V89" s="124" t="s">
        <v>180</v>
      </c>
      <c r="W89" s="127">
        <f>VLOOKUP(V89,'MAPAS DE RIESGOS INHER Y RESID'!$E$16:$F$18,2,FALSE)</f>
        <v>0.9</v>
      </c>
      <c r="X89" s="74">
        <f>P89-(W89*P89)</f>
        <v>3.1999999999999993</v>
      </c>
      <c r="Y89" s="124" t="str">
        <f>IF(OR('MAPAS DE RIESGOS INHER Y RESID'!$G$18='MATRIZ DE RIESGOS DE SST'!X89,X89&lt;'MAPAS DE RIESGOS INHER Y RESID'!$G$16+1),'MAPAS DE RIESGOS INHER Y RESID'!$M$19,IF(OR('MAPAS DE RIESGOS INHER Y RESID'!$H$17='MATRIZ DE RIESGOS DE SST'!X89,X89&lt;'MAPAS DE RIESGOS INHER Y RESID'!$I$18+1),'MAPAS DE RIESGOS INHER Y RESID'!$M$18,IF(OR('MAPAS DE RIESGOS INHER Y RESID'!$I$17='MATRIZ DE RIESGOS DE SST'!X89,X89&lt;'MAPAS DE RIESGOS INHER Y RESID'!$J$17+1),'MAPAS DE RIESGOS INHER Y RESID'!$M$17,'MAPAS DE RIESGOS INHER Y RESID'!$M$16)))</f>
        <v>BAJO</v>
      </c>
      <c r="Z89" s="82" t="s">
        <v>200</v>
      </c>
    </row>
    <row r="90" spans="1:26" ht="165" customHeight="1" x14ac:dyDescent="0.2">
      <c r="A90" s="170"/>
      <c r="B90" s="173"/>
      <c r="C90" s="114"/>
      <c r="D90" s="114"/>
      <c r="E90" s="114"/>
      <c r="F90" s="114"/>
      <c r="G90" s="114"/>
      <c r="H90" s="115"/>
      <c r="I90" s="120" t="s">
        <v>15</v>
      </c>
      <c r="J90" s="119" t="s">
        <v>16</v>
      </c>
      <c r="K90" s="119" t="s">
        <v>17</v>
      </c>
      <c r="L90" s="124" t="s">
        <v>179</v>
      </c>
      <c r="M90" s="73">
        <f>VLOOKUP('MATRIZ DE RIESGOS DE SST'!L90,'MAPAS DE RIESGOS INHER Y RESID'!$E$3:$F$7,2,FALSE)</f>
        <v>3</v>
      </c>
      <c r="N90" s="124" t="s">
        <v>189</v>
      </c>
      <c r="O90" s="73">
        <f>VLOOKUP('MATRIZ DE RIESGOS DE SST'!N90,'MAPAS DE RIESGOS INHER Y RESID'!$O$3:$P$7,2,FALSE)</f>
        <v>16</v>
      </c>
      <c r="P90" s="73">
        <f>+M90*O90</f>
        <v>48</v>
      </c>
      <c r="Q90" s="124" t="str">
        <f>IF(OR('MAPAS DE RIESGOS INHER Y RESID'!$G$7='MATRIZ DE RIESGOS DE SST'!P90,P90&lt;'MAPAS DE RIESGOS INHER Y RESID'!$G$3+1),'MAPAS DE RIESGOS INHER Y RESID'!$M$6,IF(OR('MAPAS DE RIESGOS INHER Y RESID'!$H$5='MATRIZ DE RIESGOS DE SST'!P90,P90&lt;'MAPAS DE RIESGOS INHER Y RESID'!$I$5+1),'MAPAS DE RIESGOS INHER Y RESID'!$M$5,IF(OR('MAPAS DE RIESGOS INHER Y RESID'!$I$4='MATRIZ DE RIESGOS DE SST'!P90,P90&lt;'MAPAS DE RIESGOS INHER Y RESID'!$J$4+1),'MAPAS DE RIESGOS INHER Y RESID'!$M$4,'MAPAS DE RIESGOS INHER Y RESID'!$M$3)))</f>
        <v>MODERADO</v>
      </c>
      <c r="R90" s="82"/>
      <c r="S90" s="82"/>
      <c r="T90" s="119" t="s">
        <v>303</v>
      </c>
      <c r="U90" s="82"/>
      <c r="V90" s="124" t="s">
        <v>179</v>
      </c>
      <c r="W90" s="127">
        <f>VLOOKUP(V90,'MAPAS DE RIESGOS INHER Y RESID'!$E$16:$F$18,2,FALSE)</f>
        <v>0.4</v>
      </c>
      <c r="X90" s="74">
        <f>P90-(W90*P90)</f>
        <v>28.799999999999997</v>
      </c>
      <c r="Y90" s="124" t="str">
        <f>IF(OR('MAPAS DE RIESGOS INHER Y RESID'!$G$18='MATRIZ DE RIESGOS DE SST'!X90,X90&lt;'MAPAS DE RIESGOS INHER Y RESID'!$G$16+1),'MAPAS DE RIESGOS INHER Y RESID'!$M$19,IF(OR('MAPAS DE RIESGOS INHER Y RESID'!$H$17='MATRIZ DE RIESGOS DE SST'!X90,X90&lt;'MAPAS DE RIESGOS INHER Y RESID'!$I$18+1),'MAPAS DE RIESGOS INHER Y RESID'!$M$18,IF(OR('MAPAS DE RIESGOS INHER Y RESID'!$I$17='MATRIZ DE RIESGOS DE SST'!X90,X90&lt;'MAPAS DE RIESGOS INHER Y RESID'!$J$17+1),'MAPAS DE RIESGOS INHER Y RESID'!$M$17,'MAPAS DE RIESGOS INHER Y RESID'!$M$16)))</f>
        <v>MODERADO</v>
      </c>
      <c r="Z90" s="82" t="s">
        <v>147</v>
      </c>
    </row>
    <row r="91" spans="1:26" ht="165" customHeight="1" x14ac:dyDescent="0.2">
      <c r="A91" s="170"/>
      <c r="B91" s="173"/>
      <c r="C91" s="114"/>
      <c r="D91" s="114"/>
      <c r="E91" s="114"/>
      <c r="F91" s="114"/>
      <c r="G91" s="114"/>
      <c r="H91" s="115"/>
      <c r="I91" s="82" t="s">
        <v>20</v>
      </c>
      <c r="J91" s="82" t="s">
        <v>240</v>
      </c>
      <c r="K91" s="82" t="s">
        <v>14</v>
      </c>
      <c r="L91" s="124" t="s">
        <v>185</v>
      </c>
      <c r="M91" s="73">
        <f>VLOOKUP('MATRIZ DE RIESGOS DE SST'!L91,'MAPAS DE RIESGOS INHER Y RESID'!$E$3:$F$7,2,FALSE)</f>
        <v>2</v>
      </c>
      <c r="N91" s="124" t="s">
        <v>189</v>
      </c>
      <c r="O91" s="73">
        <f>VLOOKUP('MATRIZ DE RIESGOS DE SST'!N91,'MAPAS DE RIESGOS INHER Y RESID'!$O$3:$P$7,2,FALSE)</f>
        <v>16</v>
      </c>
      <c r="P91" s="73">
        <f>M91*O91</f>
        <v>32</v>
      </c>
      <c r="Q91" s="124" t="str">
        <f>IF(OR('MAPAS DE RIESGOS INHER Y RESID'!$G$7='MATRIZ DE RIESGOS DE SST'!P91,P91&lt;'MAPAS DE RIESGOS INHER Y RESID'!$G$3+1),'MAPAS DE RIESGOS INHER Y RESID'!$M$6,IF(OR('MAPAS DE RIESGOS INHER Y RESID'!$H$5='MATRIZ DE RIESGOS DE SST'!P91,P91&lt;'MAPAS DE RIESGOS INHER Y RESID'!$I$5+1),'MAPAS DE RIESGOS INHER Y RESID'!$M$5,IF(OR('MAPAS DE RIESGOS INHER Y RESID'!$I$4='MATRIZ DE RIESGOS DE SST'!P91,P91&lt;'MAPAS DE RIESGOS INHER Y RESID'!$J$4+1),'MAPAS DE RIESGOS INHER Y RESID'!$M$4,'MAPAS DE RIESGOS INHER Y RESID'!$M$3)))</f>
        <v>MODERADO</v>
      </c>
      <c r="R91" s="82" t="s">
        <v>249</v>
      </c>
      <c r="S91" s="82"/>
      <c r="T91" s="82" t="s">
        <v>252</v>
      </c>
      <c r="U91" s="82" t="s">
        <v>253</v>
      </c>
      <c r="V91" s="124" t="s">
        <v>180</v>
      </c>
      <c r="W91" s="127">
        <f>VLOOKUP(V91,'MAPAS DE RIESGOS INHER Y RESID'!$E$16:$F$18,2,FALSE)</f>
        <v>0.9</v>
      </c>
      <c r="X91" s="74">
        <f t="shared" ref="X91:X95" si="16">P91-(P91*W91)</f>
        <v>3.1999999999999993</v>
      </c>
      <c r="Y91" s="124" t="str">
        <f>IF(OR('MAPAS DE RIESGOS INHER Y RESID'!$G$18='MATRIZ DE RIESGOS DE SST'!X91,X91&lt;'MAPAS DE RIESGOS INHER Y RESID'!$G$16+1),'MAPAS DE RIESGOS INHER Y RESID'!$M$19,IF(OR('MAPAS DE RIESGOS INHER Y RESID'!$H$17='MATRIZ DE RIESGOS DE SST'!X91,X91&lt;'MAPAS DE RIESGOS INHER Y RESID'!$I$18+1),'MAPAS DE RIESGOS INHER Y RESID'!$M$18,IF(OR('MAPAS DE RIESGOS INHER Y RESID'!$I$17='MATRIZ DE RIESGOS DE SST'!X91,X91&lt;'MAPAS DE RIESGOS INHER Y RESID'!$J$17+1),'MAPAS DE RIESGOS INHER Y RESID'!$M$17,'MAPAS DE RIESGOS INHER Y RESID'!$M$16)))</f>
        <v>BAJO</v>
      </c>
      <c r="Z91" s="82" t="s">
        <v>200</v>
      </c>
    </row>
    <row r="92" spans="1:26" ht="165" customHeight="1" x14ac:dyDescent="0.2">
      <c r="A92" s="170"/>
      <c r="B92" s="173"/>
      <c r="C92" s="114"/>
      <c r="D92" s="114"/>
      <c r="E92" s="114"/>
      <c r="F92" s="114"/>
      <c r="G92" s="114"/>
      <c r="H92" s="115"/>
      <c r="I92" s="120" t="s">
        <v>25</v>
      </c>
      <c r="J92" s="119" t="s">
        <v>26</v>
      </c>
      <c r="K92" s="119" t="s">
        <v>23</v>
      </c>
      <c r="L92" s="124" t="s">
        <v>179</v>
      </c>
      <c r="M92" s="73">
        <f>VLOOKUP('MATRIZ DE RIESGOS DE SST'!L92,'MAPAS DE RIESGOS INHER Y RESID'!$E$3:$F$7,2,FALSE)</f>
        <v>3</v>
      </c>
      <c r="N92" s="124" t="s">
        <v>189</v>
      </c>
      <c r="O92" s="73">
        <f>VLOOKUP('MATRIZ DE RIESGOS DE SST'!N92,'MAPAS DE RIESGOS INHER Y RESID'!$O$3:$P$7,2,FALSE)</f>
        <v>16</v>
      </c>
      <c r="P92" s="73">
        <f t="shared" ref="P92:P94" si="17">M92*O92</f>
        <v>48</v>
      </c>
      <c r="Q92" s="124" t="str">
        <f>IF(OR('MAPAS DE RIESGOS INHER Y RESID'!$G$7='MATRIZ DE RIESGOS DE SST'!P92,P92&lt;'MAPAS DE RIESGOS INHER Y RESID'!$G$3+1),'MAPAS DE RIESGOS INHER Y RESID'!$M$6,IF(OR('MAPAS DE RIESGOS INHER Y RESID'!$H$5='MATRIZ DE RIESGOS DE SST'!P92,P92&lt;'MAPAS DE RIESGOS INHER Y RESID'!$I$5+1),'MAPAS DE RIESGOS INHER Y RESID'!$M$5,IF(OR('MAPAS DE RIESGOS INHER Y RESID'!$I$4='MATRIZ DE RIESGOS DE SST'!P92,P92&lt;'MAPAS DE RIESGOS INHER Y RESID'!$J$4+1),'MAPAS DE RIESGOS INHER Y RESID'!$M$4,'MAPAS DE RIESGOS INHER Y RESID'!$M$3)))</f>
        <v>MODERADO</v>
      </c>
      <c r="R92" s="82"/>
      <c r="S92" s="82"/>
      <c r="T92" s="128" t="s">
        <v>305</v>
      </c>
      <c r="U92" s="128" t="s">
        <v>306</v>
      </c>
      <c r="V92" s="124" t="s">
        <v>180</v>
      </c>
      <c r="W92" s="127">
        <f>VLOOKUP(V92,'MAPAS DE RIESGOS INHER Y RESID'!$E$16:$F$18,2,FALSE)</f>
        <v>0.9</v>
      </c>
      <c r="X92" s="74">
        <f t="shared" si="16"/>
        <v>4.7999999999999972</v>
      </c>
      <c r="Y92" s="124" t="str">
        <f>IF(OR('MAPAS DE RIESGOS INHER Y RESID'!$G$18='MATRIZ DE RIESGOS DE SST'!X92,X92&lt;'MAPAS DE RIESGOS INHER Y RESID'!$G$16+1),'MAPAS DE RIESGOS INHER Y RESID'!$M$19,IF(OR('MAPAS DE RIESGOS INHER Y RESID'!$H$17='MATRIZ DE RIESGOS DE SST'!X92,X92&lt;'MAPAS DE RIESGOS INHER Y RESID'!$I$18+1),'MAPAS DE RIESGOS INHER Y RESID'!$M$18,IF(OR('MAPAS DE RIESGOS INHER Y RESID'!$I$17='MATRIZ DE RIESGOS DE SST'!X92,X92&lt;'MAPAS DE RIESGOS INHER Y RESID'!$J$17+1),'MAPAS DE RIESGOS INHER Y RESID'!$M$17,'MAPAS DE RIESGOS INHER Y RESID'!$M$16)))</f>
        <v>BAJO</v>
      </c>
      <c r="Z92" s="82" t="s">
        <v>200</v>
      </c>
    </row>
    <row r="93" spans="1:26" ht="165" customHeight="1" x14ac:dyDescent="0.2">
      <c r="A93" s="170"/>
      <c r="B93" s="173"/>
      <c r="C93" s="114"/>
      <c r="D93" s="114"/>
      <c r="E93" s="114"/>
      <c r="F93" s="114"/>
      <c r="G93" s="114"/>
      <c r="H93" s="115"/>
      <c r="I93" s="120" t="s">
        <v>27</v>
      </c>
      <c r="J93" s="119" t="s">
        <v>233</v>
      </c>
      <c r="K93" s="119" t="s">
        <v>28</v>
      </c>
      <c r="L93" s="124" t="s">
        <v>179</v>
      </c>
      <c r="M93" s="73">
        <f>VLOOKUP('MATRIZ DE RIESGOS DE SST'!L93,'MAPAS DE RIESGOS INHER Y RESID'!$E$3:$F$7,2,FALSE)</f>
        <v>3</v>
      </c>
      <c r="N93" s="124" t="s">
        <v>189</v>
      </c>
      <c r="O93" s="73">
        <f>VLOOKUP('MATRIZ DE RIESGOS DE SST'!N93,'MAPAS DE RIESGOS INHER Y RESID'!$O$3:$P$7,2,FALSE)</f>
        <v>16</v>
      </c>
      <c r="P93" s="73">
        <f t="shared" si="17"/>
        <v>48</v>
      </c>
      <c r="Q93" s="124" t="str">
        <f>IF(OR('MAPAS DE RIESGOS INHER Y RESID'!$G$7='MATRIZ DE RIESGOS DE SST'!P93,P93&lt;'MAPAS DE RIESGOS INHER Y RESID'!$G$3+1),'MAPAS DE RIESGOS INHER Y RESID'!$M$6,IF(OR('MAPAS DE RIESGOS INHER Y RESID'!$H$5='MATRIZ DE RIESGOS DE SST'!P93,P93&lt;'MAPAS DE RIESGOS INHER Y RESID'!$I$5+1),'MAPAS DE RIESGOS INHER Y RESID'!$M$5,IF(OR('MAPAS DE RIESGOS INHER Y RESID'!$I$4='MATRIZ DE RIESGOS DE SST'!P93,P93&lt;'MAPAS DE RIESGOS INHER Y RESID'!$J$4+1),'MAPAS DE RIESGOS INHER Y RESID'!$M$4,'MAPAS DE RIESGOS INHER Y RESID'!$M$3)))</f>
        <v>MODERADO</v>
      </c>
      <c r="R93" s="82"/>
      <c r="S93" s="82"/>
      <c r="T93" s="128" t="s">
        <v>305</v>
      </c>
      <c r="U93" s="128" t="s">
        <v>306</v>
      </c>
      <c r="V93" s="124" t="s">
        <v>180</v>
      </c>
      <c r="W93" s="127">
        <f>VLOOKUP(V93,'MAPAS DE RIESGOS INHER Y RESID'!$E$16:$F$18,2,FALSE)</f>
        <v>0.9</v>
      </c>
      <c r="X93" s="74">
        <f t="shared" si="16"/>
        <v>4.7999999999999972</v>
      </c>
      <c r="Y93" s="124" t="str">
        <f>IF(OR('MAPAS DE RIESGOS INHER Y RESID'!$G$18='MATRIZ DE RIESGOS DE SST'!X93,X93&lt;'MAPAS DE RIESGOS INHER Y RESID'!$G$16+1),'MAPAS DE RIESGOS INHER Y RESID'!$M$19,IF(OR('MAPAS DE RIESGOS INHER Y RESID'!$H$17='MATRIZ DE RIESGOS DE SST'!X93,X93&lt;'MAPAS DE RIESGOS INHER Y RESID'!$I$18+1),'MAPAS DE RIESGOS INHER Y RESID'!$M$18,IF(OR('MAPAS DE RIESGOS INHER Y RESID'!$I$17='MATRIZ DE RIESGOS DE SST'!X93,X93&lt;'MAPAS DE RIESGOS INHER Y RESID'!$J$17+1),'MAPAS DE RIESGOS INHER Y RESID'!$M$17,'MAPAS DE RIESGOS INHER Y RESID'!$M$16)))</f>
        <v>BAJO</v>
      </c>
      <c r="Z93" s="82" t="s">
        <v>200</v>
      </c>
    </row>
    <row r="94" spans="1:26" ht="165" customHeight="1" x14ac:dyDescent="0.2">
      <c r="A94" s="170"/>
      <c r="B94" s="173"/>
      <c r="C94" s="114"/>
      <c r="D94" s="114"/>
      <c r="E94" s="114"/>
      <c r="F94" s="114"/>
      <c r="G94" s="114"/>
      <c r="H94" s="115"/>
      <c r="I94" s="120" t="s">
        <v>31</v>
      </c>
      <c r="J94" s="119" t="s">
        <v>212</v>
      </c>
      <c r="K94" s="119" t="s">
        <v>23</v>
      </c>
      <c r="L94" s="124" t="s">
        <v>185</v>
      </c>
      <c r="M94" s="73">
        <f>VLOOKUP('MATRIZ DE RIESGOS DE SST'!L94,'MAPAS DE RIESGOS INHER Y RESID'!$E$3:$F$7,2,FALSE)</f>
        <v>2</v>
      </c>
      <c r="N94" s="124" t="s">
        <v>189</v>
      </c>
      <c r="O94" s="73">
        <f>VLOOKUP('MATRIZ DE RIESGOS DE SST'!N94,'MAPAS DE RIESGOS INHER Y RESID'!$O$3:$P$7,2,FALSE)</f>
        <v>16</v>
      </c>
      <c r="P94" s="73">
        <f t="shared" si="17"/>
        <v>32</v>
      </c>
      <c r="Q94" s="124" t="str">
        <f>IF(OR('MAPAS DE RIESGOS INHER Y RESID'!$G$7='MATRIZ DE RIESGOS DE SST'!P94,P94&lt;'MAPAS DE RIESGOS INHER Y RESID'!$G$3+1),'MAPAS DE RIESGOS INHER Y RESID'!$M$6,IF(OR('MAPAS DE RIESGOS INHER Y RESID'!$H$5='MATRIZ DE RIESGOS DE SST'!P94,P94&lt;'MAPAS DE RIESGOS INHER Y RESID'!$I$5+1),'MAPAS DE RIESGOS INHER Y RESID'!$M$5,IF(OR('MAPAS DE RIESGOS INHER Y RESID'!$I$4='MATRIZ DE RIESGOS DE SST'!P94,P94&lt;'MAPAS DE RIESGOS INHER Y RESID'!$J$4+1),'MAPAS DE RIESGOS INHER Y RESID'!$M$4,'MAPAS DE RIESGOS INHER Y RESID'!$M$3)))</f>
        <v>MODERADO</v>
      </c>
      <c r="R94" s="82"/>
      <c r="S94" s="82"/>
      <c r="T94" s="128" t="s">
        <v>305</v>
      </c>
      <c r="U94" s="128" t="s">
        <v>306</v>
      </c>
      <c r="V94" s="124" t="s">
        <v>180</v>
      </c>
      <c r="W94" s="127">
        <f>VLOOKUP(V94,'MAPAS DE RIESGOS INHER Y RESID'!$E$16:$F$18,2,FALSE)</f>
        <v>0.9</v>
      </c>
      <c r="X94" s="74">
        <f t="shared" si="16"/>
        <v>3.1999999999999993</v>
      </c>
      <c r="Y94" s="124" t="str">
        <f>IF(OR('MAPAS DE RIESGOS INHER Y RESID'!$G$18='MATRIZ DE RIESGOS DE SST'!X94,X94&lt;'MAPAS DE RIESGOS INHER Y RESID'!$G$16+1),'MAPAS DE RIESGOS INHER Y RESID'!$M$19,IF(OR('MAPAS DE RIESGOS INHER Y RESID'!$H$17='MATRIZ DE RIESGOS DE SST'!X94,X94&lt;'MAPAS DE RIESGOS INHER Y RESID'!$I$18+1),'MAPAS DE RIESGOS INHER Y RESID'!$M$18,IF(OR('MAPAS DE RIESGOS INHER Y RESID'!$I$17='MATRIZ DE RIESGOS DE SST'!X94,X94&lt;'MAPAS DE RIESGOS INHER Y RESID'!$J$17+1),'MAPAS DE RIESGOS INHER Y RESID'!$M$17,'MAPAS DE RIESGOS INHER Y RESID'!$M$16)))</f>
        <v>BAJO</v>
      </c>
      <c r="Z94" s="82" t="s">
        <v>200</v>
      </c>
    </row>
    <row r="95" spans="1:26" ht="165" customHeight="1" x14ac:dyDescent="0.2">
      <c r="A95" s="170"/>
      <c r="B95" s="173"/>
      <c r="C95" s="114"/>
      <c r="D95" s="114"/>
      <c r="E95" s="114"/>
      <c r="F95" s="114"/>
      <c r="G95" s="114"/>
      <c r="H95" s="115"/>
      <c r="I95" s="82" t="s">
        <v>21</v>
      </c>
      <c r="J95" s="82" t="s">
        <v>22</v>
      </c>
      <c r="K95" s="82" t="s">
        <v>23</v>
      </c>
      <c r="L95" s="124" t="s">
        <v>179</v>
      </c>
      <c r="M95" s="73">
        <f>VLOOKUP('MATRIZ DE RIESGOS DE SST'!L95,'MAPAS DE RIESGOS INHER Y RESID'!$E$3:$F$7,2,FALSE)</f>
        <v>3</v>
      </c>
      <c r="N95" s="124" t="s">
        <v>189</v>
      </c>
      <c r="O95" s="73">
        <f>VLOOKUP('MATRIZ DE RIESGOS DE SST'!N95,'MAPAS DE RIESGOS INHER Y RESID'!$O$3:$P$7,2,FALSE)</f>
        <v>16</v>
      </c>
      <c r="P95" s="73">
        <f>+M95*O95</f>
        <v>48</v>
      </c>
      <c r="Q95" s="124" t="str">
        <f>IF(OR('MAPAS DE RIESGOS INHER Y RESID'!$G$7='MATRIZ DE RIESGOS DE SST'!P95,P95&lt;'MAPAS DE RIESGOS INHER Y RESID'!$G$3+1),'MAPAS DE RIESGOS INHER Y RESID'!$M$6,IF(OR('MAPAS DE RIESGOS INHER Y RESID'!$H$5='MATRIZ DE RIESGOS DE SST'!P95,P95&lt;'MAPAS DE RIESGOS INHER Y RESID'!$I$5+1),'MAPAS DE RIESGOS INHER Y RESID'!$M$5,IF(OR('MAPAS DE RIESGOS INHER Y RESID'!$I$4='MATRIZ DE RIESGOS DE SST'!P95,P95&lt;'MAPAS DE RIESGOS INHER Y RESID'!$J$4+1),'MAPAS DE RIESGOS INHER Y RESID'!$M$4,'MAPAS DE RIESGOS INHER Y RESID'!$M$3)))</f>
        <v>MODERADO</v>
      </c>
      <c r="R95" s="82" t="s">
        <v>249</v>
      </c>
      <c r="S95" s="82"/>
      <c r="T95" s="82" t="s">
        <v>259</v>
      </c>
      <c r="U95" s="82" t="s">
        <v>260</v>
      </c>
      <c r="V95" s="124" t="s">
        <v>180</v>
      </c>
      <c r="W95" s="127">
        <f>VLOOKUP(V95,'MAPAS DE RIESGOS INHER Y RESID'!$E$16:$F$18,2,FALSE)</f>
        <v>0.9</v>
      </c>
      <c r="X95" s="74">
        <f t="shared" si="16"/>
        <v>4.7999999999999972</v>
      </c>
      <c r="Y95" s="124" t="str">
        <f>IF(OR('MAPAS DE RIESGOS INHER Y RESID'!$G$18='MATRIZ DE RIESGOS DE SST'!X95,X95&lt;'MAPAS DE RIESGOS INHER Y RESID'!$G$16+1),'MAPAS DE RIESGOS INHER Y RESID'!$M$19,IF(OR('MAPAS DE RIESGOS INHER Y RESID'!$H$17='MATRIZ DE RIESGOS DE SST'!X95,X95&lt;'MAPAS DE RIESGOS INHER Y RESID'!$I$18+1),'MAPAS DE RIESGOS INHER Y RESID'!$M$18,IF(OR('MAPAS DE RIESGOS INHER Y RESID'!$I$17='MATRIZ DE RIESGOS DE SST'!X95,X95&lt;'MAPAS DE RIESGOS INHER Y RESID'!$J$17+1),'MAPAS DE RIESGOS INHER Y RESID'!$M$17,'MAPAS DE RIESGOS INHER Y RESID'!$M$16)))</f>
        <v>BAJO</v>
      </c>
      <c r="Z95" s="82" t="s">
        <v>200</v>
      </c>
    </row>
    <row r="96" spans="1:26" ht="165" customHeight="1" x14ac:dyDescent="0.2">
      <c r="A96" s="170"/>
      <c r="B96" s="173"/>
      <c r="C96" s="114"/>
      <c r="D96" s="114"/>
      <c r="E96" s="114"/>
      <c r="F96" s="114"/>
      <c r="G96" s="114"/>
      <c r="H96" s="115"/>
      <c r="I96" s="82" t="s">
        <v>24</v>
      </c>
      <c r="J96" s="82" t="s">
        <v>22</v>
      </c>
      <c r="K96" s="82" t="s">
        <v>23</v>
      </c>
      <c r="L96" s="124" t="s">
        <v>179</v>
      </c>
      <c r="M96" s="73">
        <f>VLOOKUP('MATRIZ DE RIESGOS DE SST'!L96,'MAPAS DE RIESGOS INHER Y RESID'!$E$3:$F$7,2,FALSE)</f>
        <v>3</v>
      </c>
      <c r="N96" s="124" t="s">
        <v>189</v>
      </c>
      <c r="O96" s="73">
        <f>VLOOKUP('MATRIZ DE RIESGOS DE SST'!N96,'MAPAS DE RIESGOS INHER Y RESID'!$O$3:$P$7,2,FALSE)</f>
        <v>16</v>
      </c>
      <c r="P96" s="73">
        <f>+M96*O96</f>
        <v>48</v>
      </c>
      <c r="Q96" s="124" t="str">
        <f>IF(OR('MAPAS DE RIESGOS INHER Y RESID'!$G$7='MATRIZ DE RIESGOS DE SST'!P96,P96&lt;'MAPAS DE RIESGOS INHER Y RESID'!$G$3+1),'MAPAS DE RIESGOS INHER Y RESID'!$M$6,IF(OR('MAPAS DE RIESGOS INHER Y RESID'!$H$5='MATRIZ DE RIESGOS DE SST'!P96,P96&lt;'MAPAS DE RIESGOS INHER Y RESID'!$I$5+1),'MAPAS DE RIESGOS INHER Y RESID'!$M$5,IF(OR('MAPAS DE RIESGOS INHER Y RESID'!$I$4='MATRIZ DE RIESGOS DE SST'!P96,P96&lt;'MAPAS DE RIESGOS INHER Y RESID'!$J$4+1),'MAPAS DE RIESGOS INHER Y RESID'!$M$4,'MAPAS DE RIESGOS INHER Y RESID'!$M$3)))</f>
        <v>MODERADO</v>
      </c>
      <c r="R96" s="82"/>
      <c r="S96" s="82" t="s">
        <v>248</v>
      </c>
      <c r="T96" s="82" t="s">
        <v>259</v>
      </c>
      <c r="U96" s="82" t="s">
        <v>260</v>
      </c>
      <c r="V96" s="124" t="s">
        <v>180</v>
      </c>
      <c r="W96" s="127">
        <f>VLOOKUP(V96,'MAPAS DE RIESGOS INHER Y RESID'!$E$16:$F$18,2,FALSE)</f>
        <v>0.9</v>
      </c>
      <c r="X96" s="74">
        <f>P96-(P96*W96)</f>
        <v>4.7999999999999972</v>
      </c>
      <c r="Y96" s="124" t="str">
        <f>IF(OR('MAPAS DE RIESGOS INHER Y RESID'!$G$18='MATRIZ DE RIESGOS DE SST'!X96,X96&lt;'MAPAS DE RIESGOS INHER Y RESID'!$G$16+1),'MAPAS DE RIESGOS INHER Y RESID'!$M$19,IF(OR('MAPAS DE RIESGOS INHER Y RESID'!$H$17='MATRIZ DE RIESGOS DE SST'!X96,X96&lt;'MAPAS DE RIESGOS INHER Y RESID'!$I$18+1),'MAPAS DE RIESGOS INHER Y RESID'!$M$18,IF(OR('MAPAS DE RIESGOS INHER Y RESID'!$I$17='MATRIZ DE RIESGOS DE SST'!X96,X96&lt;'MAPAS DE RIESGOS INHER Y RESID'!$J$17+1),'MAPAS DE RIESGOS INHER Y RESID'!$M$17,'MAPAS DE RIESGOS INHER Y RESID'!$M$16)))</f>
        <v>BAJO</v>
      </c>
      <c r="Z96" s="82" t="s">
        <v>200</v>
      </c>
    </row>
    <row r="97" spans="1:26" ht="165" customHeight="1" x14ac:dyDescent="0.2">
      <c r="A97" s="170"/>
      <c r="B97" s="173"/>
      <c r="C97" s="114"/>
      <c r="D97" s="114"/>
      <c r="E97" s="114"/>
      <c r="F97" s="114"/>
      <c r="G97" s="114"/>
      <c r="H97" s="115"/>
      <c r="I97" s="82" t="s">
        <v>29</v>
      </c>
      <c r="J97" s="82" t="s">
        <v>242</v>
      </c>
      <c r="K97" s="82" t="s">
        <v>23</v>
      </c>
      <c r="L97" s="124" t="s">
        <v>179</v>
      </c>
      <c r="M97" s="73">
        <f>VLOOKUP('MATRIZ DE RIESGOS DE SST'!L97,'MAPAS DE RIESGOS INHER Y RESID'!$E$3:$F$7,2,FALSE)</f>
        <v>3</v>
      </c>
      <c r="N97" s="124" t="s">
        <v>189</v>
      </c>
      <c r="O97" s="73">
        <f>VLOOKUP('MATRIZ DE RIESGOS DE SST'!N97,'MAPAS DE RIESGOS INHER Y RESID'!$O$3:$P$7,2,FALSE)</f>
        <v>16</v>
      </c>
      <c r="P97" s="73">
        <f>+M97*O97</f>
        <v>48</v>
      </c>
      <c r="Q97" s="124" t="str">
        <f>IF(OR('MAPAS DE RIESGOS INHER Y RESID'!$G$7='MATRIZ DE RIESGOS DE SST'!P97,P97&lt;'MAPAS DE RIESGOS INHER Y RESID'!$G$3+1),'MAPAS DE RIESGOS INHER Y RESID'!$M$6,IF(OR('MAPAS DE RIESGOS INHER Y RESID'!$H$5='MATRIZ DE RIESGOS DE SST'!P97,P97&lt;'MAPAS DE RIESGOS INHER Y RESID'!$I$5+1),'MAPAS DE RIESGOS INHER Y RESID'!$M$5,IF(OR('MAPAS DE RIESGOS INHER Y RESID'!$I$4='MATRIZ DE RIESGOS DE SST'!P97,P97&lt;'MAPAS DE RIESGOS INHER Y RESID'!$J$4+1),'MAPAS DE RIESGOS INHER Y RESID'!$M$4,'MAPAS DE RIESGOS INHER Y RESID'!$M$3)))</f>
        <v>MODERADO</v>
      </c>
      <c r="R97" s="82"/>
      <c r="S97" s="82"/>
      <c r="T97" s="82" t="s">
        <v>251</v>
      </c>
      <c r="U97" s="82" t="s">
        <v>284</v>
      </c>
      <c r="V97" s="124" t="s">
        <v>180</v>
      </c>
      <c r="W97" s="127">
        <f>VLOOKUP(V97,'MAPAS DE RIESGOS INHER Y RESID'!$E$16:$F$18,2,FALSE)</f>
        <v>0.9</v>
      </c>
      <c r="X97" s="74">
        <f t="shared" ref="X97:X128" si="18">P97-(P97*W97)</f>
        <v>4.7999999999999972</v>
      </c>
      <c r="Y97" s="124" t="str">
        <f>IF(OR('MAPAS DE RIESGOS INHER Y RESID'!$G$18='MATRIZ DE RIESGOS DE SST'!X97,X97&lt;'MAPAS DE RIESGOS INHER Y RESID'!$G$16+1),'MAPAS DE RIESGOS INHER Y RESID'!$M$19,IF(OR('MAPAS DE RIESGOS INHER Y RESID'!$H$17='MATRIZ DE RIESGOS DE SST'!X97,X97&lt;'MAPAS DE RIESGOS INHER Y RESID'!$I$18+1),'MAPAS DE RIESGOS INHER Y RESID'!$M$18,IF(OR('MAPAS DE RIESGOS INHER Y RESID'!$I$17='MATRIZ DE RIESGOS DE SST'!X97,X97&lt;'MAPAS DE RIESGOS INHER Y RESID'!$J$17+1),'MAPAS DE RIESGOS INHER Y RESID'!$M$17,'MAPAS DE RIESGOS INHER Y RESID'!$M$16)))</f>
        <v>BAJO</v>
      </c>
      <c r="Z97" s="82" t="s">
        <v>200</v>
      </c>
    </row>
    <row r="98" spans="1:26" ht="165" customHeight="1" x14ac:dyDescent="0.2">
      <c r="A98" s="170"/>
      <c r="B98" s="173"/>
      <c r="C98" s="114"/>
      <c r="D98" s="114"/>
      <c r="E98" s="114"/>
      <c r="F98" s="114"/>
      <c r="G98" s="114"/>
      <c r="H98" s="115"/>
      <c r="I98" s="82" t="s">
        <v>110</v>
      </c>
      <c r="J98" s="82" t="s">
        <v>111</v>
      </c>
      <c r="K98" s="82" t="s">
        <v>112</v>
      </c>
      <c r="L98" s="124" t="s">
        <v>179</v>
      </c>
      <c r="M98" s="73">
        <f>VLOOKUP('MATRIZ DE RIESGOS DE SST'!L98,'MAPAS DE RIESGOS INHER Y RESID'!$E$3:$F$7,2,FALSE)</f>
        <v>3</v>
      </c>
      <c r="N98" s="124" t="s">
        <v>189</v>
      </c>
      <c r="O98" s="73">
        <f>VLOOKUP('MATRIZ DE RIESGOS DE SST'!N98,'MAPAS DE RIESGOS INHER Y RESID'!$O$3:$P$7,2,FALSE)</f>
        <v>16</v>
      </c>
      <c r="P98" s="73">
        <f>+M98*O98</f>
        <v>48</v>
      </c>
      <c r="Q98" s="124" t="str">
        <f>IF(OR('MAPAS DE RIESGOS INHER Y RESID'!$G$7='MATRIZ DE RIESGOS DE SST'!P98,P98&lt;'MAPAS DE RIESGOS INHER Y RESID'!$G$3+1),'MAPAS DE RIESGOS INHER Y RESID'!$M$6,IF(OR('MAPAS DE RIESGOS INHER Y RESID'!$H$5='MATRIZ DE RIESGOS DE SST'!P98,P98&lt;'MAPAS DE RIESGOS INHER Y RESID'!$I$5+1),'MAPAS DE RIESGOS INHER Y RESID'!$M$5,IF(OR('MAPAS DE RIESGOS INHER Y RESID'!$I$4='MATRIZ DE RIESGOS DE SST'!P98,P98&lt;'MAPAS DE RIESGOS INHER Y RESID'!$J$4+1),'MAPAS DE RIESGOS INHER Y RESID'!$M$4,'MAPAS DE RIESGOS INHER Y RESID'!$M$3)))</f>
        <v>MODERADO</v>
      </c>
      <c r="R98" s="125" t="s">
        <v>294</v>
      </c>
      <c r="S98" s="125"/>
      <c r="T98" s="125" t="s">
        <v>273</v>
      </c>
      <c r="U98" s="125" t="s">
        <v>272</v>
      </c>
      <c r="V98" s="124" t="s">
        <v>180</v>
      </c>
      <c r="W98" s="127">
        <f>VLOOKUP(V98,'MAPAS DE RIESGOS INHER Y RESID'!$E$16:$F$18,2,FALSE)</f>
        <v>0.9</v>
      </c>
      <c r="X98" s="74">
        <f t="shared" si="18"/>
        <v>4.7999999999999972</v>
      </c>
      <c r="Y98" s="124" t="str">
        <f>IF(OR('MAPAS DE RIESGOS INHER Y RESID'!$G$18='MATRIZ DE RIESGOS DE SST'!X98,X98&lt;'MAPAS DE RIESGOS INHER Y RESID'!$G$16+1),'MAPAS DE RIESGOS INHER Y RESID'!$M$19,IF(OR('MAPAS DE RIESGOS INHER Y RESID'!$H$17='MATRIZ DE RIESGOS DE SST'!X98,X98&lt;'MAPAS DE RIESGOS INHER Y RESID'!$I$18+1),'MAPAS DE RIESGOS INHER Y RESID'!$M$18,IF(OR('MAPAS DE RIESGOS INHER Y RESID'!$I$17='MATRIZ DE RIESGOS DE SST'!X98,X98&lt;'MAPAS DE RIESGOS INHER Y RESID'!$J$17+1),'MAPAS DE RIESGOS INHER Y RESID'!$M$17,'MAPAS DE RIESGOS INHER Y RESID'!$M$16)))</f>
        <v>BAJO</v>
      </c>
      <c r="Z98" s="82" t="s">
        <v>200</v>
      </c>
    </row>
    <row r="99" spans="1:26" ht="165" customHeight="1" x14ac:dyDescent="0.2">
      <c r="A99" s="170"/>
      <c r="B99" s="173"/>
      <c r="C99" s="114"/>
      <c r="D99" s="114"/>
      <c r="E99" s="114"/>
      <c r="F99" s="114"/>
      <c r="G99" s="114"/>
      <c r="H99" s="115"/>
      <c r="I99" s="82" t="s">
        <v>93</v>
      </c>
      <c r="J99" s="82" t="s">
        <v>94</v>
      </c>
      <c r="K99" s="82" t="s">
        <v>95</v>
      </c>
      <c r="L99" s="124" t="s">
        <v>179</v>
      </c>
      <c r="M99" s="73">
        <f>VLOOKUP('MATRIZ DE RIESGOS DE SST'!L99,'MAPAS DE RIESGOS INHER Y RESID'!$E$3:$F$7,2,FALSE)</f>
        <v>3</v>
      </c>
      <c r="N99" s="124" t="s">
        <v>189</v>
      </c>
      <c r="O99" s="73">
        <f>VLOOKUP('MATRIZ DE RIESGOS DE SST'!N99,'MAPAS DE RIESGOS INHER Y RESID'!$O$3:$P$7,2,FALSE)</f>
        <v>16</v>
      </c>
      <c r="P99" s="73">
        <f t="shared" ref="P99:P127" si="19">+M99*O99</f>
        <v>48</v>
      </c>
      <c r="Q99" s="124" t="str">
        <f>IF(OR('MAPAS DE RIESGOS INHER Y RESID'!$G$7='MATRIZ DE RIESGOS DE SST'!P99,P99&lt;'MAPAS DE RIESGOS INHER Y RESID'!$G$3+1),'MAPAS DE RIESGOS INHER Y RESID'!$M$6,IF(OR('MAPAS DE RIESGOS INHER Y RESID'!$H$5='MATRIZ DE RIESGOS DE SST'!P99,P99&lt;'MAPAS DE RIESGOS INHER Y RESID'!$I$5+1),'MAPAS DE RIESGOS INHER Y RESID'!$M$5,IF(OR('MAPAS DE RIESGOS INHER Y RESID'!$I$4='MATRIZ DE RIESGOS DE SST'!P99,P99&lt;'MAPAS DE RIESGOS INHER Y RESID'!$J$4+1),'MAPAS DE RIESGOS INHER Y RESID'!$M$4,'MAPAS DE RIESGOS INHER Y RESID'!$M$3)))</f>
        <v>MODERADO</v>
      </c>
      <c r="R99" s="82" t="s">
        <v>249</v>
      </c>
      <c r="S99" s="82"/>
      <c r="T99" s="82" t="s">
        <v>270</v>
      </c>
      <c r="U99" s="82" t="s">
        <v>271</v>
      </c>
      <c r="V99" s="124" t="s">
        <v>180</v>
      </c>
      <c r="W99" s="127">
        <f>VLOOKUP(V99,'MAPAS DE RIESGOS INHER Y RESID'!$E$16:$F$18,2,FALSE)</f>
        <v>0.9</v>
      </c>
      <c r="X99" s="74">
        <f t="shared" si="18"/>
        <v>4.7999999999999972</v>
      </c>
      <c r="Y99" s="124" t="str">
        <f>IF(OR('MAPAS DE RIESGOS INHER Y RESID'!$G$18='MATRIZ DE RIESGOS DE SST'!X99,X99&lt;'MAPAS DE RIESGOS INHER Y RESID'!$G$16+1),'MAPAS DE RIESGOS INHER Y RESID'!$M$19,IF(OR('MAPAS DE RIESGOS INHER Y RESID'!$H$17='MATRIZ DE RIESGOS DE SST'!X99,X99&lt;'MAPAS DE RIESGOS INHER Y RESID'!$I$18+1),'MAPAS DE RIESGOS INHER Y RESID'!$M$18,IF(OR('MAPAS DE RIESGOS INHER Y RESID'!$I$17='MATRIZ DE RIESGOS DE SST'!X99,X99&lt;'MAPAS DE RIESGOS INHER Y RESID'!$J$17+1),'MAPAS DE RIESGOS INHER Y RESID'!$M$17,'MAPAS DE RIESGOS INHER Y RESID'!$M$16)))</f>
        <v>BAJO</v>
      </c>
      <c r="Z99" s="82" t="s">
        <v>200</v>
      </c>
    </row>
    <row r="100" spans="1:26" ht="165" customHeight="1" x14ac:dyDescent="0.2">
      <c r="A100" s="170"/>
      <c r="B100" s="173"/>
      <c r="C100" s="114"/>
      <c r="D100" s="114"/>
      <c r="E100" s="114"/>
      <c r="F100" s="114"/>
      <c r="G100" s="114"/>
      <c r="H100" s="115"/>
      <c r="I100" s="82" t="s">
        <v>127</v>
      </c>
      <c r="J100" s="82" t="s">
        <v>125</v>
      </c>
      <c r="K100" s="82" t="s">
        <v>126</v>
      </c>
      <c r="L100" s="124" t="s">
        <v>185</v>
      </c>
      <c r="M100" s="73">
        <f>VLOOKUP('MATRIZ DE RIESGOS DE SST'!L100,'MAPAS DE RIESGOS INHER Y RESID'!$E$3:$F$7,2,FALSE)</f>
        <v>2</v>
      </c>
      <c r="N100" s="124" t="s">
        <v>188</v>
      </c>
      <c r="O100" s="73">
        <f>VLOOKUP('MATRIZ DE RIESGOS DE SST'!N100,'MAPAS DE RIESGOS INHER Y RESID'!$O$3:$P$7,2,FALSE)</f>
        <v>4</v>
      </c>
      <c r="P100" s="73">
        <f t="shared" si="19"/>
        <v>8</v>
      </c>
      <c r="Q100" s="124" t="str">
        <f>IF(OR('MAPAS DE RIESGOS INHER Y RESID'!$G$7='MATRIZ DE RIESGOS DE SST'!P100,P100&lt;'MAPAS DE RIESGOS INHER Y RESID'!$G$3+1),'MAPAS DE RIESGOS INHER Y RESID'!$M$6,IF(OR('MAPAS DE RIESGOS INHER Y RESID'!$H$5='MATRIZ DE RIESGOS DE SST'!P100,P100&lt;'MAPAS DE RIESGOS INHER Y RESID'!$I$5+1),'MAPAS DE RIESGOS INHER Y RESID'!$M$5,IF(OR('MAPAS DE RIESGOS INHER Y RESID'!$I$4='MATRIZ DE RIESGOS DE SST'!P100,P100&lt;'MAPAS DE RIESGOS INHER Y RESID'!$J$4+1),'MAPAS DE RIESGOS INHER Y RESID'!$M$4,'MAPAS DE RIESGOS INHER Y RESID'!$M$3)))</f>
        <v>BAJO</v>
      </c>
      <c r="R100" s="125" t="s">
        <v>249</v>
      </c>
      <c r="S100" s="125" t="s">
        <v>267</v>
      </c>
      <c r="T100" s="125" t="s">
        <v>268</v>
      </c>
      <c r="U100" s="125" t="s">
        <v>269</v>
      </c>
      <c r="V100" s="124" t="s">
        <v>178</v>
      </c>
      <c r="W100" s="127">
        <f>VLOOKUP(V100,'MAPAS DE RIESGOS INHER Y RESID'!$E$16:$F$18,2,FALSE)</f>
        <v>0.15</v>
      </c>
      <c r="X100" s="74">
        <f t="shared" si="18"/>
        <v>6.8</v>
      </c>
      <c r="Y100" s="124" t="str">
        <f>IF(OR('MAPAS DE RIESGOS INHER Y RESID'!$G$18='MATRIZ DE RIESGOS DE SST'!X100,X100&lt;'MAPAS DE RIESGOS INHER Y RESID'!$G$16+1),'MAPAS DE RIESGOS INHER Y RESID'!$M$19,IF(OR('MAPAS DE RIESGOS INHER Y RESID'!$H$17='MATRIZ DE RIESGOS DE SST'!X100,X100&lt;'MAPAS DE RIESGOS INHER Y RESID'!$I$18+1),'MAPAS DE RIESGOS INHER Y RESID'!$M$18,IF(OR('MAPAS DE RIESGOS INHER Y RESID'!$I$17='MATRIZ DE RIESGOS DE SST'!X100,X100&lt;'MAPAS DE RIESGOS INHER Y RESID'!$J$17+1),'MAPAS DE RIESGOS INHER Y RESID'!$M$17,'MAPAS DE RIESGOS INHER Y RESID'!$M$16)))</f>
        <v>BAJO</v>
      </c>
      <c r="Z100" s="81" t="s">
        <v>200</v>
      </c>
    </row>
    <row r="101" spans="1:26" ht="165" customHeight="1" x14ac:dyDescent="0.2">
      <c r="A101" s="170"/>
      <c r="B101" s="173"/>
      <c r="C101" s="114"/>
      <c r="D101" s="114"/>
      <c r="E101" s="114"/>
      <c r="F101" s="114"/>
      <c r="G101" s="114"/>
      <c r="H101" s="115"/>
      <c r="I101" s="82" t="s">
        <v>51</v>
      </c>
      <c r="J101" s="82" t="s">
        <v>209</v>
      </c>
      <c r="K101" s="82" t="s">
        <v>52</v>
      </c>
      <c r="L101" s="124" t="s">
        <v>185</v>
      </c>
      <c r="M101" s="73">
        <f>VLOOKUP('MATRIZ DE RIESGOS DE SST'!L101,'MAPAS DE RIESGOS INHER Y RESID'!$E$3:$F$7,2,FALSE)</f>
        <v>2</v>
      </c>
      <c r="N101" s="124" t="s">
        <v>188</v>
      </c>
      <c r="O101" s="73">
        <f>VLOOKUP('MATRIZ DE RIESGOS DE SST'!N101,'MAPAS DE RIESGOS INHER Y RESID'!$O$3:$P$7,2,FALSE)</f>
        <v>4</v>
      </c>
      <c r="P101" s="73">
        <f t="shared" si="19"/>
        <v>8</v>
      </c>
      <c r="Q101" s="124" t="str">
        <f>IF(OR('MAPAS DE RIESGOS INHER Y RESID'!$G$7='MATRIZ DE RIESGOS DE SST'!P101,P101&lt;'MAPAS DE RIESGOS INHER Y RESID'!$G$3+1),'MAPAS DE RIESGOS INHER Y RESID'!$M$6,IF(OR('MAPAS DE RIESGOS INHER Y RESID'!$H$5='MATRIZ DE RIESGOS DE SST'!P101,P101&lt;'MAPAS DE RIESGOS INHER Y RESID'!$I$5+1),'MAPAS DE RIESGOS INHER Y RESID'!$M$5,IF(OR('MAPAS DE RIESGOS INHER Y RESID'!$I$4='MATRIZ DE RIESGOS DE SST'!P101,P101&lt;'MAPAS DE RIESGOS INHER Y RESID'!$J$4+1),'MAPAS DE RIESGOS INHER Y RESID'!$M$4,'MAPAS DE RIESGOS INHER Y RESID'!$M$3)))</f>
        <v>BAJO</v>
      </c>
      <c r="R101" s="125" t="s">
        <v>249</v>
      </c>
      <c r="S101" s="125" t="s">
        <v>288</v>
      </c>
      <c r="T101" s="125" t="s">
        <v>289</v>
      </c>
      <c r="U101" s="125" t="s">
        <v>293</v>
      </c>
      <c r="V101" s="124" t="s">
        <v>179</v>
      </c>
      <c r="W101" s="127">
        <f>VLOOKUP(V101,'MAPAS DE RIESGOS INHER Y RESID'!$E$16:$F$18,2,FALSE)</f>
        <v>0.4</v>
      </c>
      <c r="X101" s="74">
        <f t="shared" si="18"/>
        <v>4.8</v>
      </c>
      <c r="Y101" s="124" t="str">
        <f>IF(OR('MAPAS DE RIESGOS INHER Y RESID'!$G$18='MATRIZ DE RIESGOS DE SST'!X101,X101&lt;'MAPAS DE RIESGOS INHER Y RESID'!$G$16+1),'MAPAS DE RIESGOS INHER Y RESID'!$M$19,IF(OR('MAPAS DE RIESGOS INHER Y RESID'!$H$17='MATRIZ DE RIESGOS DE SST'!X101,X101&lt;'MAPAS DE RIESGOS INHER Y RESID'!$I$18+1),'MAPAS DE RIESGOS INHER Y RESID'!$M$18,IF(OR('MAPAS DE RIESGOS INHER Y RESID'!$I$17='MATRIZ DE RIESGOS DE SST'!X101,X101&lt;'MAPAS DE RIESGOS INHER Y RESID'!$J$17+1),'MAPAS DE RIESGOS INHER Y RESID'!$M$17,'MAPAS DE RIESGOS INHER Y RESID'!$M$16)))</f>
        <v>BAJO</v>
      </c>
      <c r="Z101" s="82" t="s">
        <v>200</v>
      </c>
    </row>
    <row r="102" spans="1:26" ht="168.75" customHeight="1" x14ac:dyDescent="0.2">
      <c r="A102" s="170"/>
      <c r="B102" s="173"/>
      <c r="C102" s="114"/>
      <c r="D102" s="114"/>
      <c r="E102" s="114"/>
      <c r="F102" s="114"/>
      <c r="G102" s="114"/>
      <c r="H102" s="115"/>
      <c r="I102" s="120" t="s">
        <v>57</v>
      </c>
      <c r="J102" s="119" t="s">
        <v>201</v>
      </c>
      <c r="K102" s="119" t="s">
        <v>58</v>
      </c>
      <c r="L102" s="124" t="s">
        <v>185</v>
      </c>
      <c r="M102" s="73">
        <f>VLOOKUP('MATRIZ DE RIESGOS DE SST'!L102,'MAPAS DE RIESGOS INHER Y RESID'!$E$3:$F$7,2,FALSE)</f>
        <v>2</v>
      </c>
      <c r="N102" s="124" t="s">
        <v>188</v>
      </c>
      <c r="O102" s="73">
        <f>VLOOKUP('MATRIZ DE RIESGOS DE SST'!N102,'MAPAS DE RIESGOS INHER Y RESID'!$O$3:$P$7,2,FALSE)</f>
        <v>4</v>
      </c>
      <c r="P102" s="73">
        <f t="shared" si="19"/>
        <v>8</v>
      </c>
      <c r="Q102" s="124" t="str">
        <f>IF(OR('MAPAS DE RIESGOS INHER Y RESID'!$G$7='MATRIZ DE RIESGOS DE SST'!P102,P102&lt;'MAPAS DE RIESGOS INHER Y RESID'!$G$3+1),'MAPAS DE RIESGOS INHER Y RESID'!$M$6,IF(OR('MAPAS DE RIESGOS INHER Y RESID'!$H$5='MATRIZ DE RIESGOS DE SST'!P102,P102&lt;'MAPAS DE RIESGOS INHER Y RESID'!$I$5+1),'MAPAS DE RIESGOS INHER Y RESID'!$M$5,IF(OR('MAPAS DE RIESGOS INHER Y RESID'!$I$4='MATRIZ DE RIESGOS DE SST'!P102,P102&lt;'MAPAS DE RIESGOS INHER Y RESID'!$J$4+1),'MAPAS DE RIESGOS INHER Y RESID'!$M$4,'MAPAS DE RIESGOS INHER Y RESID'!$M$3)))</f>
        <v>BAJO</v>
      </c>
      <c r="R102" s="125" t="s">
        <v>249</v>
      </c>
      <c r="S102" s="125"/>
      <c r="T102" s="125" t="s">
        <v>289</v>
      </c>
      <c r="U102" s="125" t="s">
        <v>293</v>
      </c>
      <c r="V102" s="124" t="s">
        <v>179</v>
      </c>
      <c r="W102" s="127">
        <f>VLOOKUP(V102,'MAPAS DE RIESGOS INHER Y RESID'!$E$16:$F$18,2,FALSE)</f>
        <v>0.4</v>
      </c>
      <c r="X102" s="74">
        <f t="shared" si="18"/>
        <v>4.8</v>
      </c>
      <c r="Y102" s="124" t="str">
        <f>IF(OR('MAPAS DE RIESGOS INHER Y RESID'!$G$18='MATRIZ DE RIESGOS DE SST'!X102,X102&lt;'MAPAS DE RIESGOS INHER Y RESID'!$G$16+1),'MAPAS DE RIESGOS INHER Y RESID'!$M$19,IF(OR('MAPAS DE RIESGOS INHER Y RESID'!$H$17='MATRIZ DE RIESGOS DE SST'!X102,X102&lt;'MAPAS DE RIESGOS INHER Y RESID'!$I$18+1),'MAPAS DE RIESGOS INHER Y RESID'!$M$18,IF(OR('MAPAS DE RIESGOS INHER Y RESID'!$I$17='MATRIZ DE RIESGOS DE SST'!X102,X102&lt;'MAPAS DE RIESGOS INHER Y RESID'!$J$17+1),'MAPAS DE RIESGOS INHER Y RESID'!$M$17,'MAPAS DE RIESGOS INHER Y RESID'!$M$16)))</f>
        <v>BAJO</v>
      </c>
      <c r="Z102" s="82" t="s">
        <v>200</v>
      </c>
    </row>
    <row r="103" spans="1:26" ht="168.75" customHeight="1" x14ac:dyDescent="0.2">
      <c r="A103" s="170"/>
      <c r="B103" s="173"/>
      <c r="C103" s="114"/>
      <c r="D103" s="114" t="s">
        <v>199</v>
      </c>
      <c r="E103" s="114"/>
      <c r="F103" s="114"/>
      <c r="G103" s="114"/>
      <c r="H103" s="115" t="s">
        <v>239</v>
      </c>
      <c r="I103" s="82" t="s">
        <v>59</v>
      </c>
      <c r="J103" s="82" t="s">
        <v>280</v>
      </c>
      <c r="K103" s="82" t="s">
        <v>60</v>
      </c>
      <c r="L103" s="124" t="s">
        <v>185</v>
      </c>
      <c r="M103" s="73">
        <f>VLOOKUP('MATRIZ DE RIESGOS DE SST'!L103,'MAPAS DE RIESGOS INHER Y RESID'!$E$3:$F$7,2,FALSE)</f>
        <v>2</v>
      </c>
      <c r="N103" s="124" t="s">
        <v>189</v>
      </c>
      <c r="O103" s="73">
        <f>VLOOKUP('MATRIZ DE RIESGOS DE SST'!N103,'MAPAS DE RIESGOS INHER Y RESID'!$O$3:$P$7,2,FALSE)</f>
        <v>16</v>
      </c>
      <c r="P103" s="73">
        <f t="shared" si="19"/>
        <v>32</v>
      </c>
      <c r="Q103" s="124" t="str">
        <f>IF(OR('MAPAS DE RIESGOS INHER Y RESID'!$G$7='MATRIZ DE RIESGOS DE SST'!P103,P103&lt;'MAPAS DE RIESGOS INHER Y RESID'!$G$3+1),'MAPAS DE RIESGOS INHER Y RESID'!$M$6,IF(OR('MAPAS DE RIESGOS INHER Y RESID'!$H$5='MATRIZ DE RIESGOS DE SST'!P103,P103&lt;'MAPAS DE RIESGOS INHER Y RESID'!$I$5+1),'MAPAS DE RIESGOS INHER Y RESID'!$M$5,IF(OR('MAPAS DE RIESGOS INHER Y RESID'!$I$4='MATRIZ DE RIESGOS DE SST'!P103,P103&lt;'MAPAS DE RIESGOS INHER Y RESID'!$J$4+1),'MAPAS DE RIESGOS INHER Y RESID'!$M$4,'MAPAS DE RIESGOS INHER Y RESID'!$M$3)))</f>
        <v>MODERADO</v>
      </c>
      <c r="R103" s="125" t="s">
        <v>249</v>
      </c>
      <c r="S103" s="125"/>
      <c r="T103" s="126" t="s">
        <v>262</v>
      </c>
      <c r="U103" s="126" t="s">
        <v>291</v>
      </c>
      <c r="V103" s="124" t="s">
        <v>179</v>
      </c>
      <c r="W103" s="127">
        <f>VLOOKUP(V103,'MAPAS DE RIESGOS INHER Y RESID'!$E$16:$F$18,2,FALSE)</f>
        <v>0.4</v>
      </c>
      <c r="X103" s="74">
        <f t="shared" si="18"/>
        <v>19.2</v>
      </c>
      <c r="Y103" s="124" t="str">
        <f>IF(OR('MAPAS DE RIESGOS INHER Y RESID'!$G$18='MATRIZ DE RIESGOS DE SST'!X103,X103&lt;'MAPAS DE RIESGOS INHER Y RESID'!$G$16+1),'MAPAS DE RIESGOS INHER Y RESID'!$M$19,IF(OR('MAPAS DE RIESGOS INHER Y RESID'!$H$17='MATRIZ DE RIESGOS DE SST'!X103,X103&lt;'MAPAS DE RIESGOS INHER Y RESID'!$I$18+1),'MAPAS DE RIESGOS INHER Y RESID'!$M$18,IF(OR('MAPAS DE RIESGOS INHER Y RESID'!$I$17='MATRIZ DE RIESGOS DE SST'!X103,X103&lt;'MAPAS DE RIESGOS INHER Y RESID'!$J$17+1),'MAPAS DE RIESGOS INHER Y RESID'!$M$17,'MAPAS DE RIESGOS INHER Y RESID'!$M$16)))</f>
        <v>MODERADO</v>
      </c>
      <c r="Z103" s="82" t="s">
        <v>147</v>
      </c>
    </row>
    <row r="104" spans="1:26" ht="168.75" customHeight="1" x14ac:dyDescent="0.2">
      <c r="A104" s="170"/>
      <c r="B104" s="173"/>
      <c r="C104" s="114"/>
      <c r="D104" s="114"/>
      <c r="E104" s="114"/>
      <c r="F104" s="114"/>
      <c r="G104" s="114"/>
      <c r="H104" s="115"/>
      <c r="I104" s="119" t="s">
        <v>61</v>
      </c>
      <c r="J104" s="82" t="s">
        <v>277</v>
      </c>
      <c r="K104" s="82" t="s">
        <v>62</v>
      </c>
      <c r="L104" s="124" t="s">
        <v>179</v>
      </c>
      <c r="M104" s="73">
        <f>VLOOKUP('MATRIZ DE RIESGOS DE SST'!L104,'MAPAS DE RIESGOS INHER Y RESID'!$E$3:$F$7,2,FALSE)</f>
        <v>3</v>
      </c>
      <c r="N104" s="124" t="s">
        <v>188</v>
      </c>
      <c r="O104" s="73">
        <f>VLOOKUP('MATRIZ DE RIESGOS DE SST'!N104,'MAPAS DE RIESGOS INHER Y RESID'!$O$3:$P$7,2,FALSE)</f>
        <v>4</v>
      </c>
      <c r="P104" s="73">
        <f t="shared" si="19"/>
        <v>12</v>
      </c>
      <c r="Q104" s="124" t="str">
        <f>IF(OR('MAPAS DE RIESGOS INHER Y RESID'!$G$7='MATRIZ DE RIESGOS DE SST'!P104,P104&lt;'MAPAS DE RIESGOS INHER Y RESID'!$G$3+1),'MAPAS DE RIESGOS INHER Y RESID'!$M$6,IF(OR('MAPAS DE RIESGOS INHER Y RESID'!$H$5='MATRIZ DE RIESGOS DE SST'!P104,P104&lt;'MAPAS DE RIESGOS INHER Y RESID'!$I$5+1),'MAPAS DE RIESGOS INHER Y RESID'!$M$5,IF(OR('MAPAS DE RIESGOS INHER Y RESID'!$I$4='MATRIZ DE RIESGOS DE SST'!P104,P104&lt;'MAPAS DE RIESGOS INHER Y RESID'!$J$4+1),'MAPAS DE RIESGOS INHER Y RESID'!$M$4,'MAPAS DE RIESGOS INHER Y RESID'!$M$3)))</f>
        <v>MODERADO</v>
      </c>
      <c r="R104" s="125" t="s">
        <v>249</v>
      </c>
      <c r="S104" s="125" t="s">
        <v>250</v>
      </c>
      <c r="T104" s="125" t="s">
        <v>261</v>
      </c>
      <c r="U104" s="125"/>
      <c r="V104" s="124" t="s">
        <v>179</v>
      </c>
      <c r="W104" s="127">
        <f>VLOOKUP(V104,'MAPAS DE RIESGOS INHER Y RESID'!$E$16:$F$18,2,FALSE)</f>
        <v>0.4</v>
      </c>
      <c r="X104" s="74">
        <f t="shared" si="18"/>
        <v>7.1999999999999993</v>
      </c>
      <c r="Y104" s="124" t="str">
        <f>IF(OR('MAPAS DE RIESGOS INHER Y RESID'!$G$18='MATRIZ DE RIESGOS DE SST'!X104,X104&lt;'MAPAS DE RIESGOS INHER Y RESID'!$G$16+1),'MAPAS DE RIESGOS INHER Y RESID'!$M$19,IF(OR('MAPAS DE RIESGOS INHER Y RESID'!$H$17='MATRIZ DE RIESGOS DE SST'!X104,X104&lt;'MAPAS DE RIESGOS INHER Y RESID'!$I$18+1),'MAPAS DE RIESGOS INHER Y RESID'!$M$18,IF(OR('MAPAS DE RIESGOS INHER Y RESID'!$I$17='MATRIZ DE RIESGOS DE SST'!X104,X104&lt;'MAPAS DE RIESGOS INHER Y RESID'!$J$17+1),'MAPAS DE RIESGOS INHER Y RESID'!$M$17,'MAPAS DE RIESGOS INHER Y RESID'!$M$16)))</f>
        <v>BAJO</v>
      </c>
      <c r="Z104" s="82" t="s">
        <v>147</v>
      </c>
    </row>
    <row r="105" spans="1:26" ht="168.75" customHeight="1" x14ac:dyDescent="0.2">
      <c r="A105" s="170"/>
      <c r="B105" s="173"/>
      <c r="C105" s="114"/>
      <c r="D105" s="114"/>
      <c r="E105" s="114"/>
      <c r="F105" s="114"/>
      <c r="G105" s="114"/>
      <c r="H105" s="115"/>
      <c r="I105" s="82" t="s">
        <v>63</v>
      </c>
      <c r="J105" s="82" t="s">
        <v>278</v>
      </c>
      <c r="K105" s="82" t="s">
        <v>65</v>
      </c>
      <c r="L105" s="124" t="s">
        <v>185</v>
      </c>
      <c r="M105" s="73">
        <f>VLOOKUP('MATRIZ DE RIESGOS DE SST'!L105,'MAPAS DE RIESGOS INHER Y RESID'!$E$3:$F$7,2,FALSE)</f>
        <v>2</v>
      </c>
      <c r="N105" s="124" t="s">
        <v>189</v>
      </c>
      <c r="O105" s="73">
        <f>VLOOKUP('MATRIZ DE RIESGOS DE SST'!N105,'MAPAS DE RIESGOS INHER Y RESID'!$O$3:$P$7,2,FALSE)</f>
        <v>16</v>
      </c>
      <c r="P105" s="73">
        <f t="shared" si="19"/>
        <v>32</v>
      </c>
      <c r="Q105" s="124" t="str">
        <f>IF(OR('MAPAS DE RIESGOS INHER Y RESID'!$G$7='MATRIZ DE RIESGOS DE SST'!P105,P105&lt;'MAPAS DE RIESGOS INHER Y RESID'!$G$3+1),'MAPAS DE RIESGOS INHER Y RESID'!$M$6,IF(OR('MAPAS DE RIESGOS INHER Y RESID'!$H$5='MATRIZ DE RIESGOS DE SST'!P105,P105&lt;'MAPAS DE RIESGOS INHER Y RESID'!$I$5+1),'MAPAS DE RIESGOS INHER Y RESID'!$M$5,IF(OR('MAPAS DE RIESGOS INHER Y RESID'!$I$4='MATRIZ DE RIESGOS DE SST'!P105,P105&lt;'MAPAS DE RIESGOS INHER Y RESID'!$J$4+1),'MAPAS DE RIESGOS INHER Y RESID'!$M$4,'MAPAS DE RIESGOS INHER Y RESID'!$M$3)))</f>
        <v>MODERADO</v>
      </c>
      <c r="R105" s="125" t="s">
        <v>249</v>
      </c>
      <c r="S105" s="125" t="s">
        <v>285</v>
      </c>
      <c r="T105" s="125" t="s">
        <v>286</v>
      </c>
      <c r="U105" s="125" t="s">
        <v>287</v>
      </c>
      <c r="V105" s="124" t="s">
        <v>179</v>
      </c>
      <c r="W105" s="127">
        <f>VLOOKUP(V105,'MAPAS DE RIESGOS INHER Y RESID'!$E$16:$F$18,2,FALSE)</f>
        <v>0.4</v>
      </c>
      <c r="X105" s="74">
        <f t="shared" si="18"/>
        <v>19.2</v>
      </c>
      <c r="Y105" s="124" t="str">
        <f>IF(OR('MAPAS DE RIESGOS INHER Y RESID'!$G$18='MATRIZ DE RIESGOS DE SST'!X105,X105&lt;'MAPAS DE RIESGOS INHER Y RESID'!$G$16+1),'MAPAS DE RIESGOS INHER Y RESID'!$M$19,IF(OR('MAPAS DE RIESGOS INHER Y RESID'!$H$17='MATRIZ DE RIESGOS DE SST'!X105,X105&lt;'MAPAS DE RIESGOS INHER Y RESID'!$I$18+1),'MAPAS DE RIESGOS INHER Y RESID'!$M$18,IF(OR('MAPAS DE RIESGOS INHER Y RESID'!$I$17='MATRIZ DE RIESGOS DE SST'!X105,X105&lt;'MAPAS DE RIESGOS INHER Y RESID'!$J$17+1),'MAPAS DE RIESGOS INHER Y RESID'!$M$17,'MAPAS DE RIESGOS INHER Y RESID'!$M$16)))</f>
        <v>MODERADO</v>
      </c>
      <c r="Z105" s="82" t="s">
        <v>147</v>
      </c>
    </row>
    <row r="106" spans="1:26" ht="168.75" customHeight="1" x14ac:dyDescent="0.2">
      <c r="A106" s="170"/>
      <c r="B106" s="173"/>
      <c r="C106" s="114"/>
      <c r="D106" s="114"/>
      <c r="E106" s="114"/>
      <c r="F106" s="114"/>
      <c r="G106" s="114"/>
      <c r="H106" s="115"/>
      <c r="I106" s="120" t="s">
        <v>66</v>
      </c>
      <c r="J106" s="119" t="s">
        <v>67</v>
      </c>
      <c r="K106" s="119" t="s">
        <v>68</v>
      </c>
      <c r="L106" s="124" t="s">
        <v>179</v>
      </c>
      <c r="M106" s="73">
        <f>VLOOKUP('MATRIZ DE RIESGOS DE SST'!L106,'MAPAS DE RIESGOS INHER Y RESID'!$E$3:$F$7,2,FALSE)</f>
        <v>3</v>
      </c>
      <c r="N106" s="124" t="s">
        <v>188</v>
      </c>
      <c r="O106" s="73">
        <f>VLOOKUP('MATRIZ DE RIESGOS DE SST'!N106,'MAPAS DE RIESGOS INHER Y RESID'!$O$3:$P$7,2,FALSE)</f>
        <v>4</v>
      </c>
      <c r="P106" s="73">
        <f t="shared" si="19"/>
        <v>12</v>
      </c>
      <c r="Q106" s="124" t="str">
        <f>IF(OR('MAPAS DE RIESGOS INHER Y RESID'!$G$7='MATRIZ DE RIESGOS DE SST'!P106,P106&lt;'MAPAS DE RIESGOS INHER Y RESID'!$G$3+1),'MAPAS DE RIESGOS INHER Y RESID'!$M$6,IF(OR('MAPAS DE RIESGOS INHER Y RESID'!$H$5='MATRIZ DE RIESGOS DE SST'!P106,P106&lt;'MAPAS DE RIESGOS INHER Y RESID'!$I$5+1),'MAPAS DE RIESGOS INHER Y RESID'!$M$5,IF(OR('MAPAS DE RIESGOS INHER Y RESID'!$I$4='MATRIZ DE RIESGOS DE SST'!P106,P106&lt;'MAPAS DE RIESGOS INHER Y RESID'!$J$4+1),'MAPAS DE RIESGOS INHER Y RESID'!$M$4,'MAPAS DE RIESGOS INHER Y RESID'!$M$3)))</f>
        <v>MODERADO</v>
      </c>
      <c r="R106" s="125" t="s">
        <v>249</v>
      </c>
      <c r="S106" s="125"/>
      <c r="T106" s="83" t="s">
        <v>305</v>
      </c>
      <c r="U106" s="81" t="s">
        <v>307</v>
      </c>
      <c r="V106" s="124" t="s">
        <v>179</v>
      </c>
      <c r="W106" s="127">
        <f>VLOOKUP(V106,'MAPAS DE RIESGOS INHER Y RESID'!$E$16:$F$18,2,FALSE)</f>
        <v>0.4</v>
      </c>
      <c r="X106" s="74">
        <f t="shared" si="18"/>
        <v>7.1999999999999993</v>
      </c>
      <c r="Y106" s="124" t="str">
        <f>IF(OR('MAPAS DE RIESGOS INHER Y RESID'!$G$18='MATRIZ DE RIESGOS DE SST'!X106,X106&lt;'MAPAS DE RIESGOS INHER Y RESID'!$G$16+1),'MAPAS DE RIESGOS INHER Y RESID'!$M$19,IF(OR('MAPAS DE RIESGOS INHER Y RESID'!$H$17='MATRIZ DE RIESGOS DE SST'!X106,X106&lt;'MAPAS DE RIESGOS INHER Y RESID'!$I$18+1),'MAPAS DE RIESGOS INHER Y RESID'!$M$18,IF(OR('MAPAS DE RIESGOS INHER Y RESID'!$I$17='MATRIZ DE RIESGOS DE SST'!X106,X106&lt;'MAPAS DE RIESGOS INHER Y RESID'!$J$17+1),'MAPAS DE RIESGOS INHER Y RESID'!$M$17,'MAPAS DE RIESGOS INHER Y RESID'!$M$16)))</f>
        <v>BAJO</v>
      </c>
      <c r="Z106" s="82" t="s">
        <v>147</v>
      </c>
    </row>
    <row r="107" spans="1:26" ht="168.75" customHeight="1" x14ac:dyDescent="0.2">
      <c r="A107" s="170"/>
      <c r="B107" s="173"/>
      <c r="C107" s="114"/>
      <c r="D107" s="114"/>
      <c r="E107" s="114"/>
      <c r="F107" s="114"/>
      <c r="G107" s="114"/>
      <c r="H107" s="115"/>
      <c r="I107" s="120" t="s">
        <v>69</v>
      </c>
      <c r="J107" s="119" t="s">
        <v>70</v>
      </c>
      <c r="K107" s="119" t="s">
        <v>71</v>
      </c>
      <c r="L107" s="124" t="s">
        <v>185</v>
      </c>
      <c r="M107" s="73">
        <f>VLOOKUP('MATRIZ DE RIESGOS DE SST'!L107,'MAPAS DE RIESGOS INHER Y RESID'!$E$3:$F$7,2,FALSE)</f>
        <v>2</v>
      </c>
      <c r="N107" s="124" t="s">
        <v>188</v>
      </c>
      <c r="O107" s="73">
        <f>VLOOKUP('MATRIZ DE RIESGOS DE SST'!N107,'MAPAS DE RIESGOS INHER Y RESID'!$O$3:$P$7,2,FALSE)</f>
        <v>4</v>
      </c>
      <c r="P107" s="73">
        <f t="shared" si="19"/>
        <v>8</v>
      </c>
      <c r="Q107" s="124" t="str">
        <f>IF(OR('MAPAS DE RIESGOS INHER Y RESID'!$G$7='MATRIZ DE RIESGOS DE SST'!P107,P107&lt;'MAPAS DE RIESGOS INHER Y RESID'!$G$3+1),'MAPAS DE RIESGOS INHER Y RESID'!$M$6,IF(OR('MAPAS DE RIESGOS INHER Y RESID'!$H$5='MATRIZ DE RIESGOS DE SST'!P107,P107&lt;'MAPAS DE RIESGOS INHER Y RESID'!$I$5+1),'MAPAS DE RIESGOS INHER Y RESID'!$M$5,IF(OR('MAPAS DE RIESGOS INHER Y RESID'!$I$4='MATRIZ DE RIESGOS DE SST'!P107,P107&lt;'MAPAS DE RIESGOS INHER Y RESID'!$J$4+1),'MAPAS DE RIESGOS INHER Y RESID'!$M$4,'MAPAS DE RIESGOS INHER Y RESID'!$M$3)))</f>
        <v>BAJO</v>
      </c>
      <c r="R107" s="125" t="s">
        <v>249</v>
      </c>
      <c r="S107" s="125"/>
      <c r="T107" s="83" t="s">
        <v>305</v>
      </c>
      <c r="U107" s="81" t="s">
        <v>307</v>
      </c>
      <c r="V107" s="124" t="s">
        <v>179</v>
      </c>
      <c r="W107" s="127">
        <f>VLOOKUP(V107,'MAPAS DE RIESGOS INHER Y RESID'!$E$16:$F$18,2,FALSE)</f>
        <v>0.4</v>
      </c>
      <c r="X107" s="74">
        <f t="shared" si="18"/>
        <v>4.8</v>
      </c>
      <c r="Y107" s="124" t="str">
        <f>IF(OR('MAPAS DE RIESGOS INHER Y RESID'!$G$18='MATRIZ DE RIESGOS DE SST'!X107,X107&lt;'MAPAS DE RIESGOS INHER Y RESID'!$G$16+1),'MAPAS DE RIESGOS INHER Y RESID'!$M$19,IF(OR('MAPAS DE RIESGOS INHER Y RESID'!$H$17='MATRIZ DE RIESGOS DE SST'!X107,X107&lt;'MAPAS DE RIESGOS INHER Y RESID'!$I$18+1),'MAPAS DE RIESGOS INHER Y RESID'!$M$18,IF(OR('MAPAS DE RIESGOS INHER Y RESID'!$I$17='MATRIZ DE RIESGOS DE SST'!X107,X107&lt;'MAPAS DE RIESGOS INHER Y RESID'!$J$17+1),'MAPAS DE RIESGOS INHER Y RESID'!$M$17,'MAPAS DE RIESGOS INHER Y RESID'!$M$16)))</f>
        <v>BAJO</v>
      </c>
      <c r="Z107" s="82" t="s">
        <v>147</v>
      </c>
    </row>
    <row r="108" spans="1:26" ht="168.75" customHeight="1" x14ac:dyDescent="0.2">
      <c r="A108" s="170"/>
      <c r="B108" s="173"/>
      <c r="C108" s="114"/>
      <c r="D108" s="114"/>
      <c r="E108" s="114"/>
      <c r="F108" s="114"/>
      <c r="G108" s="114"/>
      <c r="H108" s="115"/>
      <c r="I108" s="120" t="s">
        <v>211</v>
      </c>
      <c r="J108" s="119" t="s">
        <v>72</v>
      </c>
      <c r="K108" s="119" t="s">
        <v>71</v>
      </c>
      <c r="L108" s="124" t="s">
        <v>185</v>
      </c>
      <c r="M108" s="73">
        <f>VLOOKUP('MATRIZ DE RIESGOS DE SST'!L108,'MAPAS DE RIESGOS INHER Y RESID'!$E$3:$F$7,2,FALSE)</f>
        <v>2</v>
      </c>
      <c r="N108" s="124" t="s">
        <v>188</v>
      </c>
      <c r="O108" s="73">
        <f>VLOOKUP('MATRIZ DE RIESGOS DE SST'!N108,'MAPAS DE RIESGOS INHER Y RESID'!$O$3:$P$7,2,FALSE)</f>
        <v>4</v>
      </c>
      <c r="P108" s="73">
        <f t="shared" si="19"/>
        <v>8</v>
      </c>
      <c r="Q108" s="124" t="str">
        <f>IF(OR('MAPAS DE RIESGOS INHER Y RESID'!$G$7='MATRIZ DE RIESGOS DE SST'!P108,P108&lt;'MAPAS DE RIESGOS INHER Y RESID'!$G$3+1),'MAPAS DE RIESGOS INHER Y RESID'!$M$6,IF(OR('MAPAS DE RIESGOS INHER Y RESID'!$H$5='MATRIZ DE RIESGOS DE SST'!P108,P108&lt;'MAPAS DE RIESGOS INHER Y RESID'!$I$5+1),'MAPAS DE RIESGOS INHER Y RESID'!$M$5,IF(OR('MAPAS DE RIESGOS INHER Y RESID'!$I$4='MATRIZ DE RIESGOS DE SST'!P108,P108&lt;'MAPAS DE RIESGOS INHER Y RESID'!$J$4+1),'MAPAS DE RIESGOS INHER Y RESID'!$M$4,'MAPAS DE RIESGOS INHER Y RESID'!$M$3)))</f>
        <v>BAJO</v>
      </c>
      <c r="R108" s="125" t="s">
        <v>249</v>
      </c>
      <c r="S108" s="125"/>
      <c r="T108" s="83" t="s">
        <v>305</v>
      </c>
      <c r="U108" s="81" t="s">
        <v>307</v>
      </c>
      <c r="V108" s="124" t="s">
        <v>179</v>
      </c>
      <c r="W108" s="127">
        <f>VLOOKUP(V108,'MAPAS DE RIESGOS INHER Y RESID'!$E$16:$F$18,2,FALSE)</f>
        <v>0.4</v>
      </c>
      <c r="X108" s="74">
        <f t="shared" si="18"/>
        <v>4.8</v>
      </c>
      <c r="Y108" s="124" t="str">
        <f>IF(OR('MAPAS DE RIESGOS INHER Y RESID'!$G$18='MATRIZ DE RIESGOS DE SST'!X108,X108&lt;'MAPAS DE RIESGOS INHER Y RESID'!$G$16+1),'MAPAS DE RIESGOS INHER Y RESID'!$M$19,IF(OR('MAPAS DE RIESGOS INHER Y RESID'!$H$17='MATRIZ DE RIESGOS DE SST'!X108,X108&lt;'MAPAS DE RIESGOS INHER Y RESID'!$I$18+1),'MAPAS DE RIESGOS INHER Y RESID'!$M$18,IF(OR('MAPAS DE RIESGOS INHER Y RESID'!$I$17='MATRIZ DE RIESGOS DE SST'!X108,X108&lt;'MAPAS DE RIESGOS INHER Y RESID'!$J$17+1),'MAPAS DE RIESGOS INHER Y RESID'!$M$17,'MAPAS DE RIESGOS INHER Y RESID'!$M$16)))</f>
        <v>BAJO</v>
      </c>
      <c r="Z108" s="82" t="s">
        <v>147</v>
      </c>
    </row>
    <row r="109" spans="1:26" ht="168.75" customHeight="1" x14ac:dyDescent="0.2">
      <c r="A109" s="170"/>
      <c r="B109" s="173"/>
      <c r="C109" s="114"/>
      <c r="D109" s="114"/>
      <c r="E109" s="114"/>
      <c r="F109" s="114"/>
      <c r="G109" s="114"/>
      <c r="H109" s="115"/>
      <c r="I109" s="120" t="s">
        <v>73</v>
      </c>
      <c r="J109" s="119" t="s">
        <v>74</v>
      </c>
      <c r="K109" s="119" t="s">
        <v>75</v>
      </c>
      <c r="L109" s="124" t="s">
        <v>179</v>
      </c>
      <c r="M109" s="73">
        <f>VLOOKUP('MATRIZ DE RIESGOS DE SST'!L109,'MAPAS DE RIESGOS INHER Y RESID'!$E$3:$F$7,2,FALSE)</f>
        <v>3</v>
      </c>
      <c r="N109" s="124" t="s">
        <v>189</v>
      </c>
      <c r="O109" s="73">
        <f>VLOOKUP('MATRIZ DE RIESGOS DE SST'!N109,'MAPAS DE RIESGOS INHER Y RESID'!$O$3:$P$7,2,FALSE)</f>
        <v>16</v>
      </c>
      <c r="P109" s="73">
        <f t="shared" si="19"/>
        <v>48</v>
      </c>
      <c r="Q109" s="124" t="str">
        <f>IF(OR('MAPAS DE RIESGOS INHER Y RESID'!$G$7='MATRIZ DE RIESGOS DE SST'!P109,P109&lt;'MAPAS DE RIESGOS INHER Y RESID'!$G$3+1),'MAPAS DE RIESGOS INHER Y RESID'!$M$6,IF(OR('MAPAS DE RIESGOS INHER Y RESID'!$H$5='MATRIZ DE RIESGOS DE SST'!P109,P109&lt;'MAPAS DE RIESGOS INHER Y RESID'!$I$5+1),'MAPAS DE RIESGOS INHER Y RESID'!$M$5,IF(OR('MAPAS DE RIESGOS INHER Y RESID'!$I$4='MATRIZ DE RIESGOS DE SST'!P109,P109&lt;'MAPAS DE RIESGOS INHER Y RESID'!$J$4+1),'MAPAS DE RIESGOS INHER Y RESID'!$M$4,'MAPAS DE RIESGOS INHER Y RESID'!$M$3)))</f>
        <v>MODERADO</v>
      </c>
      <c r="R109" s="125" t="s">
        <v>249</v>
      </c>
      <c r="S109" s="128" t="s">
        <v>308</v>
      </c>
      <c r="T109" s="125"/>
      <c r="U109" s="125"/>
      <c r="V109" s="124" t="s">
        <v>179</v>
      </c>
      <c r="W109" s="127">
        <f>VLOOKUP(V109,'MAPAS DE RIESGOS INHER Y RESID'!$E$16:$F$18,2,FALSE)</f>
        <v>0.4</v>
      </c>
      <c r="X109" s="74">
        <f t="shared" si="18"/>
        <v>28.799999999999997</v>
      </c>
      <c r="Y109" s="124" t="str">
        <f>IF(OR('MAPAS DE RIESGOS INHER Y RESID'!$G$18='MATRIZ DE RIESGOS DE SST'!X109,X109&lt;'MAPAS DE RIESGOS INHER Y RESID'!$G$16+1),'MAPAS DE RIESGOS INHER Y RESID'!$M$19,IF(OR('MAPAS DE RIESGOS INHER Y RESID'!$H$17='MATRIZ DE RIESGOS DE SST'!X109,X109&lt;'MAPAS DE RIESGOS INHER Y RESID'!$I$18+1),'MAPAS DE RIESGOS INHER Y RESID'!$M$18,IF(OR('MAPAS DE RIESGOS INHER Y RESID'!$I$17='MATRIZ DE RIESGOS DE SST'!X109,X109&lt;'MAPAS DE RIESGOS INHER Y RESID'!$J$17+1),'MAPAS DE RIESGOS INHER Y RESID'!$M$17,'MAPAS DE RIESGOS INHER Y RESID'!$M$16)))</f>
        <v>MODERADO</v>
      </c>
      <c r="Z109" s="82" t="s">
        <v>147</v>
      </c>
    </row>
    <row r="110" spans="1:26" ht="168.75" customHeight="1" x14ac:dyDescent="0.2">
      <c r="A110" s="170"/>
      <c r="B110" s="173"/>
      <c r="C110" s="114"/>
      <c r="D110" s="114"/>
      <c r="E110" s="114"/>
      <c r="F110" s="114"/>
      <c r="G110" s="114"/>
      <c r="H110" s="115"/>
      <c r="I110" s="120" t="s">
        <v>76</v>
      </c>
      <c r="J110" s="119" t="s">
        <v>231</v>
      </c>
      <c r="K110" s="119" t="s">
        <v>75</v>
      </c>
      <c r="L110" s="124" t="s">
        <v>179</v>
      </c>
      <c r="M110" s="73">
        <f>VLOOKUP('MATRIZ DE RIESGOS DE SST'!L110,'MAPAS DE RIESGOS INHER Y RESID'!$E$3:$F$7,2,FALSE)</f>
        <v>3</v>
      </c>
      <c r="N110" s="124" t="s">
        <v>189</v>
      </c>
      <c r="O110" s="73">
        <f>VLOOKUP('MATRIZ DE RIESGOS DE SST'!N110,'MAPAS DE RIESGOS INHER Y RESID'!$O$3:$P$7,2,FALSE)</f>
        <v>16</v>
      </c>
      <c r="P110" s="73">
        <f t="shared" si="19"/>
        <v>48</v>
      </c>
      <c r="Q110" s="124" t="str">
        <f>IF(OR('MAPAS DE RIESGOS INHER Y RESID'!$G$7='MATRIZ DE RIESGOS DE SST'!P110,P110&lt;'MAPAS DE RIESGOS INHER Y RESID'!$G$3+1),'MAPAS DE RIESGOS INHER Y RESID'!$M$6,IF(OR('MAPAS DE RIESGOS INHER Y RESID'!$H$5='MATRIZ DE RIESGOS DE SST'!P110,P110&lt;'MAPAS DE RIESGOS INHER Y RESID'!$I$5+1),'MAPAS DE RIESGOS INHER Y RESID'!$M$5,IF(OR('MAPAS DE RIESGOS INHER Y RESID'!$I$4='MATRIZ DE RIESGOS DE SST'!P110,P110&lt;'MAPAS DE RIESGOS INHER Y RESID'!$J$4+1),'MAPAS DE RIESGOS INHER Y RESID'!$M$4,'MAPAS DE RIESGOS INHER Y RESID'!$M$3)))</f>
        <v>MODERADO</v>
      </c>
      <c r="R110" s="125" t="s">
        <v>249</v>
      </c>
      <c r="S110" s="128" t="s">
        <v>308</v>
      </c>
      <c r="T110" s="125"/>
      <c r="U110" s="125"/>
      <c r="V110" s="124" t="s">
        <v>179</v>
      </c>
      <c r="W110" s="127">
        <f>VLOOKUP(V110,'MAPAS DE RIESGOS INHER Y RESID'!$E$16:$F$18,2,FALSE)</f>
        <v>0.4</v>
      </c>
      <c r="X110" s="74">
        <f t="shared" si="18"/>
        <v>28.799999999999997</v>
      </c>
      <c r="Y110" s="124" t="str">
        <f>IF(OR('MAPAS DE RIESGOS INHER Y RESID'!$G$18='MATRIZ DE RIESGOS DE SST'!X110,X110&lt;'MAPAS DE RIESGOS INHER Y RESID'!$G$16+1),'MAPAS DE RIESGOS INHER Y RESID'!$M$19,IF(OR('MAPAS DE RIESGOS INHER Y RESID'!$H$17='MATRIZ DE RIESGOS DE SST'!X110,X110&lt;'MAPAS DE RIESGOS INHER Y RESID'!$I$18+1),'MAPAS DE RIESGOS INHER Y RESID'!$M$18,IF(OR('MAPAS DE RIESGOS INHER Y RESID'!$I$17='MATRIZ DE RIESGOS DE SST'!X110,X110&lt;'MAPAS DE RIESGOS INHER Y RESID'!$J$17+1),'MAPAS DE RIESGOS INHER Y RESID'!$M$17,'MAPAS DE RIESGOS INHER Y RESID'!$M$16)))</f>
        <v>MODERADO</v>
      </c>
      <c r="Z110" s="82" t="s">
        <v>147</v>
      </c>
    </row>
    <row r="111" spans="1:26" ht="168.75" customHeight="1" x14ac:dyDescent="0.2">
      <c r="A111" s="170"/>
      <c r="B111" s="173"/>
      <c r="C111" s="114"/>
      <c r="D111" s="114"/>
      <c r="E111" s="114"/>
      <c r="F111" s="114"/>
      <c r="G111" s="114"/>
      <c r="H111" s="115"/>
      <c r="I111" s="82" t="s">
        <v>220</v>
      </c>
      <c r="J111" s="82" t="s">
        <v>281</v>
      </c>
      <c r="K111" s="82" t="s">
        <v>80</v>
      </c>
      <c r="L111" s="124" t="s">
        <v>179</v>
      </c>
      <c r="M111" s="73">
        <f>VLOOKUP('MATRIZ DE RIESGOS DE SST'!L111,'MAPAS DE RIESGOS INHER Y RESID'!$E$3:$F$7,2,FALSE)</f>
        <v>3</v>
      </c>
      <c r="N111" s="124" t="s">
        <v>189</v>
      </c>
      <c r="O111" s="73">
        <f>VLOOKUP('MATRIZ DE RIESGOS DE SST'!N111,'MAPAS DE RIESGOS INHER Y RESID'!$O$3:$P$7,2,FALSE)</f>
        <v>16</v>
      </c>
      <c r="P111" s="73">
        <f t="shared" si="19"/>
        <v>48</v>
      </c>
      <c r="Q111" s="124" t="str">
        <f>IF(OR('MAPAS DE RIESGOS INHER Y RESID'!$G$7='MATRIZ DE RIESGOS DE SST'!P111,P111&lt;'MAPAS DE RIESGOS INHER Y RESID'!$G$3+1),'MAPAS DE RIESGOS INHER Y RESID'!$M$6,IF(OR('MAPAS DE RIESGOS INHER Y RESID'!$H$5='MATRIZ DE RIESGOS DE SST'!P111,P111&lt;'MAPAS DE RIESGOS INHER Y RESID'!$I$5+1),'MAPAS DE RIESGOS INHER Y RESID'!$M$5,IF(OR('MAPAS DE RIESGOS INHER Y RESID'!$I$4='MATRIZ DE RIESGOS DE SST'!P111,P111&lt;'MAPAS DE RIESGOS INHER Y RESID'!$J$4+1),'MAPAS DE RIESGOS INHER Y RESID'!$M$4,'MAPAS DE RIESGOS INHER Y RESID'!$M$3)))</f>
        <v>MODERADO</v>
      </c>
      <c r="R111" s="125" t="s">
        <v>249</v>
      </c>
      <c r="S111" s="125"/>
      <c r="T111" s="125" t="s">
        <v>263</v>
      </c>
      <c r="U111" s="125" t="s">
        <v>292</v>
      </c>
      <c r="V111" s="124" t="s">
        <v>179</v>
      </c>
      <c r="W111" s="127">
        <f>VLOOKUP(V111,'MAPAS DE RIESGOS INHER Y RESID'!$E$16:$F$18,2,FALSE)</f>
        <v>0.4</v>
      </c>
      <c r="X111" s="74">
        <f t="shared" si="18"/>
        <v>28.799999999999997</v>
      </c>
      <c r="Y111" s="124" t="str">
        <f>IF(OR('MAPAS DE RIESGOS INHER Y RESID'!$G$18='MATRIZ DE RIESGOS DE SST'!X111,X111&lt;'MAPAS DE RIESGOS INHER Y RESID'!$G$16+1),'MAPAS DE RIESGOS INHER Y RESID'!$M$19,IF(OR('MAPAS DE RIESGOS INHER Y RESID'!$H$17='MATRIZ DE RIESGOS DE SST'!X111,X111&lt;'MAPAS DE RIESGOS INHER Y RESID'!$I$18+1),'MAPAS DE RIESGOS INHER Y RESID'!$M$18,IF(OR('MAPAS DE RIESGOS INHER Y RESID'!$I$17='MATRIZ DE RIESGOS DE SST'!X111,X111&lt;'MAPAS DE RIESGOS INHER Y RESID'!$J$17+1),'MAPAS DE RIESGOS INHER Y RESID'!$M$17,'MAPAS DE RIESGOS INHER Y RESID'!$M$16)))</f>
        <v>MODERADO</v>
      </c>
      <c r="Z111" s="82" t="s">
        <v>147</v>
      </c>
    </row>
    <row r="112" spans="1:26" ht="168.75" customHeight="1" x14ac:dyDescent="0.2">
      <c r="A112" s="170"/>
      <c r="B112" s="173"/>
      <c r="C112" s="114"/>
      <c r="D112" s="114"/>
      <c r="E112" s="114"/>
      <c r="F112" s="114"/>
      <c r="G112" s="114"/>
      <c r="H112" s="115"/>
      <c r="I112" s="120" t="s">
        <v>79</v>
      </c>
      <c r="J112" s="119" t="s">
        <v>219</v>
      </c>
      <c r="K112" s="119" t="s">
        <v>80</v>
      </c>
      <c r="L112" s="124" t="s">
        <v>179</v>
      </c>
      <c r="M112" s="73">
        <f>VLOOKUP('MATRIZ DE RIESGOS DE SST'!L112,'MAPAS DE RIESGOS INHER Y RESID'!$E$3:$F$7,2,FALSE)</f>
        <v>3</v>
      </c>
      <c r="N112" s="124" t="s">
        <v>189</v>
      </c>
      <c r="O112" s="73">
        <f>VLOOKUP('MATRIZ DE RIESGOS DE SST'!N112,'MAPAS DE RIESGOS INHER Y RESID'!$O$3:$P$7,2,FALSE)</f>
        <v>16</v>
      </c>
      <c r="P112" s="73">
        <f t="shared" si="19"/>
        <v>48</v>
      </c>
      <c r="Q112" s="124" t="str">
        <f>IF(OR('MAPAS DE RIESGOS INHER Y RESID'!$G$7='MATRIZ DE RIESGOS DE SST'!P112,P112&lt;'MAPAS DE RIESGOS INHER Y RESID'!$G$3+1),'MAPAS DE RIESGOS INHER Y RESID'!$M$6,IF(OR('MAPAS DE RIESGOS INHER Y RESID'!$H$5='MATRIZ DE RIESGOS DE SST'!P112,P112&lt;'MAPAS DE RIESGOS INHER Y RESID'!$I$5+1),'MAPAS DE RIESGOS INHER Y RESID'!$M$5,IF(OR('MAPAS DE RIESGOS INHER Y RESID'!$I$4='MATRIZ DE RIESGOS DE SST'!P112,P112&lt;'MAPAS DE RIESGOS INHER Y RESID'!$J$4+1),'MAPAS DE RIESGOS INHER Y RESID'!$M$4,'MAPAS DE RIESGOS INHER Y RESID'!$M$3)))</f>
        <v>MODERADO</v>
      </c>
      <c r="R112" s="125" t="s">
        <v>249</v>
      </c>
      <c r="S112" s="125"/>
      <c r="T112" s="125" t="s">
        <v>263</v>
      </c>
      <c r="U112" s="125" t="s">
        <v>292</v>
      </c>
      <c r="V112" s="124" t="s">
        <v>179</v>
      </c>
      <c r="W112" s="127">
        <f>VLOOKUP(V112,'MAPAS DE RIESGOS INHER Y RESID'!$E$16:$F$18,2,FALSE)</f>
        <v>0.4</v>
      </c>
      <c r="X112" s="74">
        <f t="shared" si="18"/>
        <v>28.799999999999997</v>
      </c>
      <c r="Y112" s="124" t="str">
        <f>IF(OR('MAPAS DE RIESGOS INHER Y RESID'!$G$18='MATRIZ DE RIESGOS DE SST'!X112,X112&lt;'MAPAS DE RIESGOS INHER Y RESID'!$G$16+1),'MAPAS DE RIESGOS INHER Y RESID'!$M$19,IF(OR('MAPAS DE RIESGOS INHER Y RESID'!$H$17='MATRIZ DE RIESGOS DE SST'!X112,X112&lt;'MAPAS DE RIESGOS INHER Y RESID'!$I$18+1),'MAPAS DE RIESGOS INHER Y RESID'!$M$18,IF(OR('MAPAS DE RIESGOS INHER Y RESID'!$I$17='MATRIZ DE RIESGOS DE SST'!X112,X112&lt;'MAPAS DE RIESGOS INHER Y RESID'!$J$17+1),'MAPAS DE RIESGOS INHER Y RESID'!$M$17,'MAPAS DE RIESGOS INHER Y RESID'!$M$16)))</f>
        <v>MODERADO</v>
      </c>
      <c r="Z112" s="82" t="s">
        <v>147</v>
      </c>
    </row>
    <row r="113" spans="1:26" ht="168.75" customHeight="1" x14ac:dyDescent="0.2">
      <c r="A113" s="170"/>
      <c r="B113" s="173"/>
      <c r="C113" s="114"/>
      <c r="D113" s="114"/>
      <c r="E113" s="114"/>
      <c r="F113" s="114"/>
      <c r="G113" s="114"/>
      <c r="H113" s="115"/>
      <c r="I113" s="120" t="s">
        <v>81</v>
      </c>
      <c r="J113" s="119" t="s">
        <v>325</v>
      </c>
      <c r="K113" s="119" t="s">
        <v>80</v>
      </c>
      <c r="L113" s="124" t="s">
        <v>179</v>
      </c>
      <c r="M113" s="73">
        <f>VLOOKUP('MATRIZ DE RIESGOS DE SST'!L113,'MAPAS DE RIESGOS INHER Y RESID'!$E$3:$F$7,2,FALSE)</f>
        <v>3</v>
      </c>
      <c r="N113" s="124" t="s">
        <v>189</v>
      </c>
      <c r="O113" s="73">
        <f>VLOOKUP('MATRIZ DE RIESGOS DE SST'!N113,'MAPAS DE RIESGOS INHER Y RESID'!$O$3:$P$7,2,FALSE)</f>
        <v>16</v>
      </c>
      <c r="P113" s="73">
        <f t="shared" si="19"/>
        <v>48</v>
      </c>
      <c r="Q113" s="124" t="str">
        <f>IF(OR('MAPAS DE RIESGOS INHER Y RESID'!$G$7='MATRIZ DE RIESGOS DE SST'!P113,P113&lt;'MAPAS DE RIESGOS INHER Y RESID'!$G$3+1),'MAPAS DE RIESGOS INHER Y RESID'!$M$6,IF(OR('MAPAS DE RIESGOS INHER Y RESID'!$H$5='MATRIZ DE RIESGOS DE SST'!P113,P113&lt;'MAPAS DE RIESGOS INHER Y RESID'!$I$5+1),'MAPAS DE RIESGOS INHER Y RESID'!$M$5,IF(OR('MAPAS DE RIESGOS INHER Y RESID'!$I$4='MATRIZ DE RIESGOS DE SST'!P113,P113&lt;'MAPAS DE RIESGOS INHER Y RESID'!$J$4+1),'MAPAS DE RIESGOS INHER Y RESID'!$M$4,'MAPAS DE RIESGOS INHER Y RESID'!$M$3)))</f>
        <v>MODERADO</v>
      </c>
      <c r="R113" s="125" t="s">
        <v>249</v>
      </c>
      <c r="S113" s="125"/>
      <c r="T113" s="125" t="s">
        <v>263</v>
      </c>
      <c r="U113" s="125" t="s">
        <v>292</v>
      </c>
      <c r="V113" s="124" t="s">
        <v>179</v>
      </c>
      <c r="W113" s="127">
        <f>VLOOKUP(V113,'MAPAS DE RIESGOS INHER Y RESID'!$E$16:$F$18,2,FALSE)</f>
        <v>0.4</v>
      </c>
      <c r="X113" s="74">
        <f t="shared" si="18"/>
        <v>28.799999999999997</v>
      </c>
      <c r="Y113" s="124" t="str">
        <f>IF(OR('MAPAS DE RIESGOS INHER Y RESID'!$G$18='MATRIZ DE RIESGOS DE SST'!X113,X113&lt;'MAPAS DE RIESGOS INHER Y RESID'!$G$16+1),'MAPAS DE RIESGOS INHER Y RESID'!$M$19,IF(OR('MAPAS DE RIESGOS INHER Y RESID'!$H$17='MATRIZ DE RIESGOS DE SST'!X113,X113&lt;'MAPAS DE RIESGOS INHER Y RESID'!$I$18+1),'MAPAS DE RIESGOS INHER Y RESID'!$M$18,IF(OR('MAPAS DE RIESGOS INHER Y RESID'!$I$17='MATRIZ DE RIESGOS DE SST'!X113,X113&lt;'MAPAS DE RIESGOS INHER Y RESID'!$J$17+1),'MAPAS DE RIESGOS INHER Y RESID'!$M$17,'MAPAS DE RIESGOS INHER Y RESID'!$M$16)))</f>
        <v>MODERADO</v>
      </c>
      <c r="Z113" s="82" t="s">
        <v>147</v>
      </c>
    </row>
    <row r="114" spans="1:26" ht="168.75" customHeight="1" x14ac:dyDescent="0.2">
      <c r="A114" s="170"/>
      <c r="B114" s="173"/>
      <c r="C114" s="114"/>
      <c r="D114" s="114"/>
      <c r="E114" s="114"/>
      <c r="F114" s="114"/>
      <c r="G114" s="114"/>
      <c r="H114" s="115"/>
      <c r="I114" s="120" t="s">
        <v>83</v>
      </c>
      <c r="J114" s="119" t="s">
        <v>326</v>
      </c>
      <c r="K114" s="119" t="s">
        <v>80</v>
      </c>
      <c r="L114" s="124" t="s">
        <v>179</v>
      </c>
      <c r="M114" s="73">
        <f>VLOOKUP('MATRIZ DE RIESGOS DE SST'!L114,'MAPAS DE RIESGOS INHER Y RESID'!$E$3:$F$7,2,FALSE)</f>
        <v>3</v>
      </c>
      <c r="N114" s="124" t="s">
        <v>189</v>
      </c>
      <c r="O114" s="73">
        <f>VLOOKUP('MATRIZ DE RIESGOS DE SST'!N114,'MAPAS DE RIESGOS INHER Y RESID'!$O$3:$P$7,2,FALSE)</f>
        <v>16</v>
      </c>
      <c r="P114" s="73">
        <f t="shared" si="19"/>
        <v>48</v>
      </c>
      <c r="Q114" s="124" t="str">
        <f>IF(OR('MAPAS DE RIESGOS INHER Y RESID'!$G$7='MATRIZ DE RIESGOS DE SST'!P114,P114&lt;'MAPAS DE RIESGOS INHER Y RESID'!$G$3+1),'MAPAS DE RIESGOS INHER Y RESID'!$M$6,IF(OR('MAPAS DE RIESGOS INHER Y RESID'!$H$5='MATRIZ DE RIESGOS DE SST'!P114,P114&lt;'MAPAS DE RIESGOS INHER Y RESID'!$I$5+1),'MAPAS DE RIESGOS INHER Y RESID'!$M$5,IF(OR('MAPAS DE RIESGOS INHER Y RESID'!$I$4='MATRIZ DE RIESGOS DE SST'!P114,P114&lt;'MAPAS DE RIESGOS INHER Y RESID'!$J$4+1),'MAPAS DE RIESGOS INHER Y RESID'!$M$4,'MAPAS DE RIESGOS INHER Y RESID'!$M$3)))</f>
        <v>MODERADO</v>
      </c>
      <c r="R114" s="125" t="s">
        <v>249</v>
      </c>
      <c r="S114" s="125"/>
      <c r="T114" s="125" t="s">
        <v>263</v>
      </c>
      <c r="U114" s="125" t="s">
        <v>292</v>
      </c>
      <c r="V114" s="124" t="s">
        <v>179</v>
      </c>
      <c r="W114" s="127">
        <f>VLOOKUP(V114,'MAPAS DE RIESGOS INHER Y RESID'!$E$16:$F$18,2,FALSE)</f>
        <v>0.4</v>
      </c>
      <c r="X114" s="74">
        <f t="shared" si="18"/>
        <v>28.799999999999997</v>
      </c>
      <c r="Y114" s="124" t="str">
        <f>IF(OR('MAPAS DE RIESGOS INHER Y RESID'!$G$18='MATRIZ DE RIESGOS DE SST'!X114,X114&lt;'MAPAS DE RIESGOS INHER Y RESID'!$G$16+1),'MAPAS DE RIESGOS INHER Y RESID'!$M$19,IF(OR('MAPAS DE RIESGOS INHER Y RESID'!$H$17='MATRIZ DE RIESGOS DE SST'!X114,X114&lt;'MAPAS DE RIESGOS INHER Y RESID'!$I$18+1),'MAPAS DE RIESGOS INHER Y RESID'!$M$18,IF(OR('MAPAS DE RIESGOS INHER Y RESID'!$I$17='MATRIZ DE RIESGOS DE SST'!X114,X114&lt;'MAPAS DE RIESGOS INHER Y RESID'!$J$17+1),'MAPAS DE RIESGOS INHER Y RESID'!$M$17,'MAPAS DE RIESGOS INHER Y RESID'!$M$16)))</f>
        <v>MODERADO</v>
      </c>
      <c r="Z114" s="82" t="s">
        <v>147</v>
      </c>
    </row>
    <row r="115" spans="1:26" ht="168.75" customHeight="1" x14ac:dyDescent="0.2">
      <c r="A115" s="170"/>
      <c r="B115" s="173"/>
      <c r="C115" s="114"/>
      <c r="D115" s="114"/>
      <c r="E115" s="114"/>
      <c r="F115" s="114"/>
      <c r="G115" s="114"/>
      <c r="H115" s="115"/>
      <c r="I115" s="120" t="s">
        <v>84</v>
      </c>
      <c r="J115" s="119" t="s">
        <v>246</v>
      </c>
      <c r="K115" s="119" t="s">
        <v>80</v>
      </c>
      <c r="L115" s="124" t="s">
        <v>179</v>
      </c>
      <c r="M115" s="73">
        <f>VLOOKUP('MATRIZ DE RIESGOS DE SST'!L115,'MAPAS DE RIESGOS INHER Y RESID'!$E$3:$F$7,2,FALSE)</f>
        <v>3</v>
      </c>
      <c r="N115" s="124" t="s">
        <v>189</v>
      </c>
      <c r="O115" s="73">
        <f>VLOOKUP('MATRIZ DE RIESGOS DE SST'!N115,'MAPAS DE RIESGOS INHER Y RESID'!$O$3:$P$7,2,FALSE)</f>
        <v>16</v>
      </c>
      <c r="P115" s="73">
        <f t="shared" si="19"/>
        <v>48</v>
      </c>
      <c r="Q115" s="124" t="str">
        <f>IF(OR('MAPAS DE RIESGOS INHER Y RESID'!$G$7='MATRIZ DE RIESGOS DE SST'!P115,P115&lt;'MAPAS DE RIESGOS INHER Y RESID'!$G$3+1),'MAPAS DE RIESGOS INHER Y RESID'!$M$6,IF(OR('MAPAS DE RIESGOS INHER Y RESID'!$H$5='MATRIZ DE RIESGOS DE SST'!P115,P115&lt;'MAPAS DE RIESGOS INHER Y RESID'!$I$5+1),'MAPAS DE RIESGOS INHER Y RESID'!$M$5,IF(OR('MAPAS DE RIESGOS INHER Y RESID'!$I$4='MATRIZ DE RIESGOS DE SST'!P115,P115&lt;'MAPAS DE RIESGOS INHER Y RESID'!$J$4+1),'MAPAS DE RIESGOS INHER Y RESID'!$M$4,'MAPAS DE RIESGOS INHER Y RESID'!$M$3)))</f>
        <v>MODERADO</v>
      </c>
      <c r="R115" s="125" t="s">
        <v>249</v>
      </c>
      <c r="S115" s="125"/>
      <c r="T115" s="125" t="s">
        <v>263</v>
      </c>
      <c r="U115" s="125" t="s">
        <v>292</v>
      </c>
      <c r="V115" s="124" t="s">
        <v>179</v>
      </c>
      <c r="W115" s="127">
        <f>VLOOKUP(V115,'MAPAS DE RIESGOS INHER Y RESID'!$E$16:$F$18,2,FALSE)</f>
        <v>0.4</v>
      </c>
      <c r="X115" s="74">
        <f t="shared" si="18"/>
        <v>28.799999999999997</v>
      </c>
      <c r="Y115" s="124" t="str">
        <f>IF(OR('MAPAS DE RIESGOS INHER Y RESID'!$G$18='MATRIZ DE RIESGOS DE SST'!X115,X115&lt;'MAPAS DE RIESGOS INHER Y RESID'!$G$16+1),'MAPAS DE RIESGOS INHER Y RESID'!$M$19,IF(OR('MAPAS DE RIESGOS INHER Y RESID'!$H$17='MATRIZ DE RIESGOS DE SST'!X115,X115&lt;'MAPAS DE RIESGOS INHER Y RESID'!$I$18+1),'MAPAS DE RIESGOS INHER Y RESID'!$M$18,IF(OR('MAPAS DE RIESGOS INHER Y RESID'!$I$17='MATRIZ DE RIESGOS DE SST'!X115,X115&lt;'MAPAS DE RIESGOS INHER Y RESID'!$J$17+1),'MAPAS DE RIESGOS INHER Y RESID'!$M$17,'MAPAS DE RIESGOS INHER Y RESID'!$M$16)))</f>
        <v>MODERADO</v>
      </c>
      <c r="Z115" s="82" t="s">
        <v>147</v>
      </c>
    </row>
    <row r="116" spans="1:26" ht="168.75" customHeight="1" x14ac:dyDescent="0.2">
      <c r="A116" s="170"/>
      <c r="B116" s="173"/>
      <c r="C116" s="114"/>
      <c r="D116" s="114"/>
      <c r="E116" s="114"/>
      <c r="F116" s="114"/>
      <c r="G116" s="114"/>
      <c r="H116" s="115"/>
      <c r="I116" s="120" t="s">
        <v>92</v>
      </c>
      <c r="J116" s="120" t="s">
        <v>225</v>
      </c>
      <c r="K116" s="119" t="s">
        <v>279</v>
      </c>
      <c r="L116" s="124" t="s">
        <v>179</v>
      </c>
      <c r="M116" s="73">
        <f>VLOOKUP('MATRIZ DE RIESGOS DE SST'!L116,'MAPAS DE RIESGOS INHER Y RESID'!$E$3:$F$7,2,FALSE)</f>
        <v>3</v>
      </c>
      <c r="N116" s="124" t="s">
        <v>188</v>
      </c>
      <c r="O116" s="73">
        <f>VLOOKUP('MATRIZ DE RIESGOS DE SST'!N116,'MAPAS DE RIESGOS INHER Y RESID'!$O$3:$P$7,2,FALSE)</f>
        <v>4</v>
      </c>
      <c r="P116" s="73">
        <f t="shared" si="19"/>
        <v>12</v>
      </c>
      <c r="Q116" s="124" t="str">
        <f>IF(OR('MAPAS DE RIESGOS INHER Y RESID'!$G$7='MATRIZ DE RIESGOS DE SST'!P116,P116&lt;'MAPAS DE RIESGOS INHER Y RESID'!$G$3+1),'MAPAS DE RIESGOS INHER Y RESID'!$M$6,IF(OR('MAPAS DE RIESGOS INHER Y RESID'!$H$5='MATRIZ DE RIESGOS DE SST'!P116,P116&lt;'MAPAS DE RIESGOS INHER Y RESID'!$I$5+1),'MAPAS DE RIESGOS INHER Y RESID'!$M$5,IF(OR('MAPAS DE RIESGOS INHER Y RESID'!$I$4='MATRIZ DE RIESGOS DE SST'!P116,P116&lt;'MAPAS DE RIESGOS INHER Y RESID'!$J$4+1),'MAPAS DE RIESGOS INHER Y RESID'!$M$4,'MAPAS DE RIESGOS INHER Y RESID'!$M$3)))</f>
        <v>MODERADO</v>
      </c>
      <c r="R116" s="125" t="s">
        <v>249</v>
      </c>
      <c r="S116" s="125"/>
      <c r="T116" s="125" t="s">
        <v>319</v>
      </c>
      <c r="U116" s="81" t="s">
        <v>309</v>
      </c>
      <c r="V116" s="124" t="s">
        <v>180</v>
      </c>
      <c r="W116" s="127">
        <f>VLOOKUP(V116,'MAPAS DE RIESGOS INHER Y RESID'!$E$16:$F$18,2,FALSE)</f>
        <v>0.9</v>
      </c>
      <c r="X116" s="74">
        <f t="shared" si="18"/>
        <v>1.1999999999999993</v>
      </c>
      <c r="Y116" s="124" t="str">
        <f>IF(OR('MAPAS DE RIESGOS INHER Y RESID'!$G$18='MATRIZ DE RIESGOS DE SST'!X116,X116&lt;'MAPAS DE RIESGOS INHER Y RESID'!$G$16+1),'MAPAS DE RIESGOS INHER Y RESID'!$M$19,IF(OR('MAPAS DE RIESGOS INHER Y RESID'!$H$17='MATRIZ DE RIESGOS DE SST'!X116,X116&lt;'MAPAS DE RIESGOS INHER Y RESID'!$I$18+1),'MAPAS DE RIESGOS INHER Y RESID'!$M$18,IF(OR('MAPAS DE RIESGOS INHER Y RESID'!$I$17='MATRIZ DE RIESGOS DE SST'!X116,X116&lt;'MAPAS DE RIESGOS INHER Y RESID'!$J$17+1),'MAPAS DE RIESGOS INHER Y RESID'!$M$17,'MAPAS DE RIESGOS INHER Y RESID'!$M$16)))</f>
        <v>BAJO</v>
      </c>
      <c r="Z116" s="82" t="s">
        <v>200</v>
      </c>
    </row>
    <row r="117" spans="1:26" ht="168.75" customHeight="1" x14ac:dyDescent="0.2">
      <c r="A117" s="170"/>
      <c r="B117" s="173"/>
      <c r="C117" s="114"/>
      <c r="D117" s="114"/>
      <c r="E117" s="114"/>
      <c r="F117" s="114"/>
      <c r="G117" s="114"/>
      <c r="H117" s="115"/>
      <c r="I117" s="120" t="s">
        <v>96</v>
      </c>
      <c r="J117" s="119" t="s">
        <v>214</v>
      </c>
      <c r="K117" s="119" t="s">
        <v>95</v>
      </c>
      <c r="L117" s="124" t="s">
        <v>185</v>
      </c>
      <c r="M117" s="73">
        <f>VLOOKUP('MATRIZ DE RIESGOS DE SST'!L117,'MAPAS DE RIESGOS INHER Y RESID'!$E$3:$F$7,2,FALSE)</f>
        <v>2</v>
      </c>
      <c r="N117" s="124" t="s">
        <v>188</v>
      </c>
      <c r="O117" s="73">
        <f>VLOOKUP('MATRIZ DE RIESGOS DE SST'!N117,'MAPAS DE RIESGOS INHER Y RESID'!$O$3:$P$7,2,FALSE)</f>
        <v>4</v>
      </c>
      <c r="P117" s="73">
        <f t="shared" si="19"/>
        <v>8</v>
      </c>
      <c r="Q117" s="124" t="str">
        <f>IF(OR('MAPAS DE RIESGOS INHER Y RESID'!$G$7='MATRIZ DE RIESGOS DE SST'!P117,P117&lt;'MAPAS DE RIESGOS INHER Y RESID'!$G$3+1),'MAPAS DE RIESGOS INHER Y RESID'!$M$6,IF(OR('MAPAS DE RIESGOS INHER Y RESID'!$H$5='MATRIZ DE RIESGOS DE SST'!P117,P117&lt;'MAPAS DE RIESGOS INHER Y RESID'!$I$5+1),'MAPAS DE RIESGOS INHER Y RESID'!$M$5,IF(OR('MAPAS DE RIESGOS INHER Y RESID'!$I$4='MATRIZ DE RIESGOS DE SST'!P117,P117&lt;'MAPAS DE RIESGOS INHER Y RESID'!$J$4+1),'MAPAS DE RIESGOS INHER Y RESID'!$M$4,'MAPAS DE RIESGOS INHER Y RESID'!$M$3)))</f>
        <v>BAJO</v>
      </c>
      <c r="R117" s="125" t="s">
        <v>249</v>
      </c>
      <c r="S117" s="125"/>
      <c r="T117" s="125"/>
      <c r="U117" s="125" t="s">
        <v>310</v>
      </c>
      <c r="V117" s="124" t="s">
        <v>179</v>
      </c>
      <c r="W117" s="127">
        <f>VLOOKUP(V117,'MAPAS DE RIESGOS INHER Y RESID'!$E$16:$F$18,2,FALSE)</f>
        <v>0.4</v>
      </c>
      <c r="X117" s="74">
        <f t="shared" si="18"/>
        <v>4.8</v>
      </c>
      <c r="Y117" s="124" t="str">
        <f>IF(OR('MAPAS DE RIESGOS INHER Y RESID'!$G$18='MATRIZ DE RIESGOS DE SST'!X117,X117&lt;'MAPAS DE RIESGOS INHER Y RESID'!$G$16+1),'MAPAS DE RIESGOS INHER Y RESID'!$M$19,IF(OR('MAPAS DE RIESGOS INHER Y RESID'!$H$17='MATRIZ DE RIESGOS DE SST'!X117,X117&lt;'MAPAS DE RIESGOS INHER Y RESID'!$I$18+1),'MAPAS DE RIESGOS INHER Y RESID'!$M$18,IF(OR('MAPAS DE RIESGOS INHER Y RESID'!$I$17='MATRIZ DE RIESGOS DE SST'!X117,X117&lt;'MAPAS DE RIESGOS INHER Y RESID'!$J$17+1),'MAPAS DE RIESGOS INHER Y RESID'!$M$17,'MAPAS DE RIESGOS INHER Y RESID'!$M$16)))</f>
        <v>BAJO</v>
      </c>
      <c r="Z117" s="82" t="s">
        <v>147</v>
      </c>
    </row>
    <row r="118" spans="1:26" ht="168.75" customHeight="1" x14ac:dyDescent="0.2">
      <c r="A118" s="170"/>
      <c r="B118" s="173"/>
      <c r="C118" s="114"/>
      <c r="D118" s="114" t="s">
        <v>199</v>
      </c>
      <c r="E118" s="114"/>
      <c r="F118" s="114"/>
      <c r="G118" s="114"/>
      <c r="H118" s="115" t="s">
        <v>239</v>
      </c>
      <c r="I118" s="120" t="s">
        <v>210</v>
      </c>
      <c r="J118" s="119" t="s">
        <v>224</v>
      </c>
      <c r="K118" s="119" t="s">
        <v>109</v>
      </c>
      <c r="L118" s="124" t="s">
        <v>179</v>
      </c>
      <c r="M118" s="73">
        <f>VLOOKUP('MATRIZ DE RIESGOS DE SST'!L118,'MAPAS DE RIESGOS INHER Y RESID'!$E$3:$F$7,2,FALSE)</f>
        <v>3</v>
      </c>
      <c r="N118" s="124" t="s">
        <v>189</v>
      </c>
      <c r="O118" s="73">
        <f>VLOOKUP('MATRIZ DE RIESGOS DE SST'!N118,'MAPAS DE RIESGOS INHER Y RESID'!$O$3:$P$7,2,FALSE)</f>
        <v>16</v>
      </c>
      <c r="P118" s="73">
        <f t="shared" si="19"/>
        <v>48</v>
      </c>
      <c r="Q118" s="124" t="str">
        <f>IF(OR('MAPAS DE RIESGOS INHER Y RESID'!$G$7='MATRIZ DE RIESGOS DE SST'!P118,P118&lt;'MAPAS DE RIESGOS INHER Y RESID'!$G$3+1),'MAPAS DE RIESGOS INHER Y RESID'!$M$6,IF(OR('MAPAS DE RIESGOS INHER Y RESID'!$H$5='MATRIZ DE RIESGOS DE SST'!P118,P118&lt;'MAPAS DE RIESGOS INHER Y RESID'!$I$5+1),'MAPAS DE RIESGOS INHER Y RESID'!$M$5,IF(OR('MAPAS DE RIESGOS INHER Y RESID'!$I$4='MATRIZ DE RIESGOS DE SST'!P118,P118&lt;'MAPAS DE RIESGOS INHER Y RESID'!$J$4+1),'MAPAS DE RIESGOS INHER Y RESID'!$M$4,'MAPAS DE RIESGOS INHER Y RESID'!$M$3)))</f>
        <v>MODERADO</v>
      </c>
      <c r="R118" s="125" t="s">
        <v>249</v>
      </c>
      <c r="S118" s="125"/>
      <c r="T118" s="105" t="s">
        <v>311</v>
      </c>
      <c r="U118" s="81" t="s">
        <v>312</v>
      </c>
      <c r="V118" s="124" t="s">
        <v>179</v>
      </c>
      <c r="W118" s="127">
        <f>VLOOKUP(V118,'MAPAS DE RIESGOS INHER Y RESID'!$E$16:$F$18,2,FALSE)</f>
        <v>0.4</v>
      </c>
      <c r="X118" s="74">
        <f t="shared" si="18"/>
        <v>28.799999999999997</v>
      </c>
      <c r="Y118" s="124" t="str">
        <f>IF(OR('MAPAS DE RIESGOS INHER Y RESID'!$G$18='MATRIZ DE RIESGOS DE SST'!X118,X118&lt;'MAPAS DE RIESGOS INHER Y RESID'!$G$16+1),'MAPAS DE RIESGOS INHER Y RESID'!$M$19,IF(OR('MAPAS DE RIESGOS INHER Y RESID'!$H$17='MATRIZ DE RIESGOS DE SST'!X118,X118&lt;'MAPAS DE RIESGOS INHER Y RESID'!$I$18+1),'MAPAS DE RIESGOS INHER Y RESID'!$M$18,IF(OR('MAPAS DE RIESGOS INHER Y RESID'!$I$17='MATRIZ DE RIESGOS DE SST'!X118,X118&lt;'MAPAS DE RIESGOS INHER Y RESID'!$J$17+1),'MAPAS DE RIESGOS INHER Y RESID'!$M$17,'MAPAS DE RIESGOS INHER Y RESID'!$M$16)))</f>
        <v>MODERADO</v>
      </c>
      <c r="Z118" s="82" t="s">
        <v>147</v>
      </c>
    </row>
    <row r="119" spans="1:26" ht="168.75" customHeight="1" x14ac:dyDescent="0.2">
      <c r="A119" s="170"/>
      <c r="B119" s="173"/>
      <c r="C119" s="114"/>
      <c r="D119" s="114"/>
      <c r="E119" s="114"/>
      <c r="F119" s="114"/>
      <c r="G119" s="114"/>
      <c r="H119" s="115"/>
      <c r="I119" s="120" t="s">
        <v>215</v>
      </c>
      <c r="J119" s="119" t="s">
        <v>235</v>
      </c>
      <c r="K119" s="119" t="s">
        <v>120</v>
      </c>
      <c r="L119" s="124" t="s">
        <v>179</v>
      </c>
      <c r="M119" s="73">
        <f>VLOOKUP('MATRIZ DE RIESGOS DE SST'!L119,'MAPAS DE RIESGOS INHER Y RESID'!$E$3:$F$7,2,FALSE)</f>
        <v>3</v>
      </c>
      <c r="N119" s="124" t="s">
        <v>189</v>
      </c>
      <c r="O119" s="73">
        <f>VLOOKUP('MATRIZ DE RIESGOS DE SST'!N119,'MAPAS DE RIESGOS INHER Y RESID'!$O$3:$P$7,2,FALSE)</f>
        <v>16</v>
      </c>
      <c r="P119" s="73">
        <f t="shared" si="19"/>
        <v>48</v>
      </c>
      <c r="Q119" s="124" t="str">
        <f>IF(OR('MAPAS DE RIESGOS INHER Y RESID'!$G$7='MATRIZ DE RIESGOS DE SST'!P119,P119&lt;'MAPAS DE RIESGOS INHER Y RESID'!$G$3+1),'MAPAS DE RIESGOS INHER Y RESID'!$M$6,IF(OR('MAPAS DE RIESGOS INHER Y RESID'!$H$5='MATRIZ DE RIESGOS DE SST'!P119,P119&lt;'MAPAS DE RIESGOS INHER Y RESID'!$I$5+1),'MAPAS DE RIESGOS INHER Y RESID'!$M$5,IF(OR('MAPAS DE RIESGOS INHER Y RESID'!$I$4='MATRIZ DE RIESGOS DE SST'!P119,P119&lt;'MAPAS DE RIESGOS INHER Y RESID'!$J$4+1),'MAPAS DE RIESGOS INHER Y RESID'!$M$4,'MAPAS DE RIESGOS INHER Y RESID'!$M$3)))</f>
        <v>MODERADO</v>
      </c>
      <c r="R119" s="125" t="s">
        <v>249</v>
      </c>
      <c r="S119" s="125"/>
      <c r="T119" s="125"/>
      <c r="U119" s="81" t="s">
        <v>313</v>
      </c>
      <c r="V119" s="124" t="s">
        <v>179</v>
      </c>
      <c r="W119" s="127">
        <f>VLOOKUP(V119,'MAPAS DE RIESGOS INHER Y RESID'!$E$16:$F$18,2,FALSE)</f>
        <v>0.4</v>
      </c>
      <c r="X119" s="74">
        <f t="shared" si="18"/>
        <v>28.799999999999997</v>
      </c>
      <c r="Y119" s="124" t="str">
        <f>IF(OR('MAPAS DE RIESGOS INHER Y RESID'!$G$18='MATRIZ DE RIESGOS DE SST'!X119,X119&lt;'MAPAS DE RIESGOS INHER Y RESID'!$G$16+1),'MAPAS DE RIESGOS INHER Y RESID'!$M$19,IF(OR('MAPAS DE RIESGOS INHER Y RESID'!$H$17='MATRIZ DE RIESGOS DE SST'!X119,X119&lt;'MAPAS DE RIESGOS INHER Y RESID'!$I$18+1),'MAPAS DE RIESGOS INHER Y RESID'!$M$18,IF(OR('MAPAS DE RIESGOS INHER Y RESID'!$I$17='MATRIZ DE RIESGOS DE SST'!X119,X119&lt;'MAPAS DE RIESGOS INHER Y RESID'!$J$17+1),'MAPAS DE RIESGOS INHER Y RESID'!$M$17,'MAPAS DE RIESGOS INHER Y RESID'!$M$16)))</f>
        <v>MODERADO</v>
      </c>
      <c r="Z119" s="82" t="s">
        <v>147</v>
      </c>
    </row>
    <row r="120" spans="1:26" ht="168.75" customHeight="1" x14ac:dyDescent="0.2">
      <c r="A120" s="170"/>
      <c r="B120" s="173"/>
      <c r="C120" s="114"/>
      <c r="D120" s="114"/>
      <c r="E120" s="114"/>
      <c r="F120" s="114"/>
      <c r="G120" s="114"/>
      <c r="H120" s="115"/>
      <c r="I120" s="120" t="s">
        <v>216</v>
      </c>
      <c r="J120" s="119" t="s">
        <v>234</v>
      </c>
      <c r="K120" s="119" t="s">
        <v>120</v>
      </c>
      <c r="L120" s="124" t="s">
        <v>179</v>
      </c>
      <c r="M120" s="73">
        <f>VLOOKUP('MATRIZ DE RIESGOS DE SST'!L120,'MAPAS DE RIESGOS INHER Y RESID'!$E$3:$F$7,2,FALSE)</f>
        <v>3</v>
      </c>
      <c r="N120" s="124" t="s">
        <v>189</v>
      </c>
      <c r="O120" s="73">
        <f>VLOOKUP('MATRIZ DE RIESGOS DE SST'!N120,'MAPAS DE RIESGOS INHER Y RESID'!$O$3:$P$7,2,FALSE)</f>
        <v>16</v>
      </c>
      <c r="P120" s="73">
        <f t="shared" si="19"/>
        <v>48</v>
      </c>
      <c r="Q120" s="124" t="str">
        <f>IF(OR('MAPAS DE RIESGOS INHER Y RESID'!$G$7='MATRIZ DE RIESGOS DE SST'!P120,P120&lt;'MAPAS DE RIESGOS INHER Y RESID'!$G$3+1),'MAPAS DE RIESGOS INHER Y RESID'!$M$6,IF(OR('MAPAS DE RIESGOS INHER Y RESID'!$H$5='MATRIZ DE RIESGOS DE SST'!P120,P120&lt;'MAPAS DE RIESGOS INHER Y RESID'!$I$5+1),'MAPAS DE RIESGOS INHER Y RESID'!$M$5,IF(OR('MAPAS DE RIESGOS INHER Y RESID'!$I$4='MATRIZ DE RIESGOS DE SST'!P120,P120&lt;'MAPAS DE RIESGOS INHER Y RESID'!$J$4+1),'MAPAS DE RIESGOS INHER Y RESID'!$M$4,'MAPAS DE RIESGOS INHER Y RESID'!$M$3)))</f>
        <v>MODERADO</v>
      </c>
      <c r="R120" s="125" t="s">
        <v>249</v>
      </c>
      <c r="S120" s="81" t="s">
        <v>314</v>
      </c>
      <c r="T120" s="125"/>
      <c r="U120" s="81" t="s">
        <v>313</v>
      </c>
      <c r="V120" s="124" t="s">
        <v>179</v>
      </c>
      <c r="W120" s="127">
        <f>VLOOKUP(V120,'MAPAS DE RIESGOS INHER Y RESID'!$E$16:$F$18,2,FALSE)</f>
        <v>0.4</v>
      </c>
      <c r="X120" s="74">
        <f t="shared" si="18"/>
        <v>28.799999999999997</v>
      </c>
      <c r="Y120" s="124" t="str">
        <f>IF(OR('MAPAS DE RIESGOS INHER Y RESID'!$G$18='MATRIZ DE RIESGOS DE SST'!X120,X120&lt;'MAPAS DE RIESGOS INHER Y RESID'!$G$16+1),'MAPAS DE RIESGOS INHER Y RESID'!$M$19,IF(OR('MAPAS DE RIESGOS INHER Y RESID'!$H$17='MATRIZ DE RIESGOS DE SST'!X120,X120&lt;'MAPAS DE RIESGOS INHER Y RESID'!$I$18+1),'MAPAS DE RIESGOS INHER Y RESID'!$M$18,IF(OR('MAPAS DE RIESGOS INHER Y RESID'!$I$17='MATRIZ DE RIESGOS DE SST'!X120,X120&lt;'MAPAS DE RIESGOS INHER Y RESID'!$J$17+1),'MAPAS DE RIESGOS INHER Y RESID'!$M$17,'MAPAS DE RIESGOS INHER Y RESID'!$M$16)))</f>
        <v>MODERADO</v>
      </c>
      <c r="Z120" s="82" t="s">
        <v>147</v>
      </c>
    </row>
    <row r="121" spans="1:26" ht="168.75" customHeight="1" x14ac:dyDescent="0.2">
      <c r="A121" s="170"/>
      <c r="B121" s="173"/>
      <c r="C121" s="114"/>
      <c r="D121" s="114"/>
      <c r="E121" s="114"/>
      <c r="F121" s="114"/>
      <c r="G121" s="114"/>
      <c r="H121" s="115"/>
      <c r="I121" s="120" t="s">
        <v>217</v>
      </c>
      <c r="J121" s="119" t="s">
        <v>236</v>
      </c>
      <c r="K121" s="119" t="s">
        <v>120</v>
      </c>
      <c r="L121" s="124" t="s">
        <v>179</v>
      </c>
      <c r="M121" s="73">
        <f>VLOOKUP('MATRIZ DE RIESGOS DE SST'!L121,'MAPAS DE RIESGOS INHER Y RESID'!$E$3:$F$7,2,FALSE)</f>
        <v>3</v>
      </c>
      <c r="N121" s="124" t="s">
        <v>189</v>
      </c>
      <c r="O121" s="73">
        <f>VLOOKUP('MATRIZ DE RIESGOS DE SST'!N121,'MAPAS DE RIESGOS INHER Y RESID'!$O$3:$P$7,2,FALSE)</f>
        <v>16</v>
      </c>
      <c r="P121" s="73">
        <f t="shared" si="19"/>
        <v>48</v>
      </c>
      <c r="Q121" s="124" t="str">
        <f>IF(OR('MAPAS DE RIESGOS INHER Y RESID'!$G$7='MATRIZ DE RIESGOS DE SST'!P121,P121&lt;'MAPAS DE RIESGOS INHER Y RESID'!$G$3+1),'MAPAS DE RIESGOS INHER Y RESID'!$M$6,IF(OR('MAPAS DE RIESGOS INHER Y RESID'!$H$5='MATRIZ DE RIESGOS DE SST'!P121,P121&lt;'MAPAS DE RIESGOS INHER Y RESID'!$I$5+1),'MAPAS DE RIESGOS INHER Y RESID'!$M$5,IF(OR('MAPAS DE RIESGOS INHER Y RESID'!$I$4='MATRIZ DE RIESGOS DE SST'!P121,P121&lt;'MAPAS DE RIESGOS INHER Y RESID'!$J$4+1),'MAPAS DE RIESGOS INHER Y RESID'!$M$4,'MAPAS DE RIESGOS INHER Y RESID'!$M$3)))</f>
        <v>MODERADO</v>
      </c>
      <c r="R121" s="125" t="s">
        <v>249</v>
      </c>
      <c r="S121" s="125"/>
      <c r="T121" s="125"/>
      <c r="U121" s="81" t="s">
        <v>315</v>
      </c>
      <c r="V121" s="124" t="s">
        <v>179</v>
      </c>
      <c r="W121" s="127">
        <f>VLOOKUP(V121,'MAPAS DE RIESGOS INHER Y RESID'!$E$16:$F$18,2,FALSE)</f>
        <v>0.4</v>
      </c>
      <c r="X121" s="74">
        <f t="shared" si="18"/>
        <v>28.799999999999997</v>
      </c>
      <c r="Y121" s="124" t="str">
        <f>IF(OR('MAPAS DE RIESGOS INHER Y RESID'!$G$18='MATRIZ DE RIESGOS DE SST'!X121,X121&lt;'MAPAS DE RIESGOS INHER Y RESID'!$G$16+1),'MAPAS DE RIESGOS INHER Y RESID'!$M$19,IF(OR('MAPAS DE RIESGOS INHER Y RESID'!$H$17='MATRIZ DE RIESGOS DE SST'!X121,X121&lt;'MAPAS DE RIESGOS INHER Y RESID'!$I$18+1),'MAPAS DE RIESGOS INHER Y RESID'!$M$18,IF(OR('MAPAS DE RIESGOS INHER Y RESID'!$I$17='MATRIZ DE RIESGOS DE SST'!X121,X121&lt;'MAPAS DE RIESGOS INHER Y RESID'!$J$17+1),'MAPAS DE RIESGOS INHER Y RESID'!$M$17,'MAPAS DE RIESGOS INHER Y RESID'!$M$16)))</f>
        <v>MODERADO</v>
      </c>
      <c r="Z121" s="82" t="s">
        <v>147</v>
      </c>
    </row>
    <row r="122" spans="1:26" ht="168.75" customHeight="1" x14ac:dyDescent="0.2">
      <c r="A122" s="170"/>
      <c r="B122" s="173"/>
      <c r="C122" s="114"/>
      <c r="D122" s="114"/>
      <c r="E122" s="114"/>
      <c r="F122" s="114"/>
      <c r="G122" s="114"/>
      <c r="H122" s="115"/>
      <c r="I122" s="120" t="s">
        <v>218</v>
      </c>
      <c r="J122" s="119" t="s">
        <v>227</v>
      </c>
      <c r="K122" s="119" t="s">
        <v>120</v>
      </c>
      <c r="L122" s="124" t="s">
        <v>179</v>
      </c>
      <c r="M122" s="73">
        <f>VLOOKUP('MATRIZ DE RIESGOS DE SST'!L122,'MAPAS DE RIESGOS INHER Y RESID'!$E$3:$F$7,2,FALSE)</f>
        <v>3</v>
      </c>
      <c r="N122" s="124" t="s">
        <v>189</v>
      </c>
      <c r="O122" s="73">
        <f>VLOOKUP('MATRIZ DE RIESGOS DE SST'!N122,'MAPAS DE RIESGOS INHER Y RESID'!$O$3:$P$7,2,FALSE)</f>
        <v>16</v>
      </c>
      <c r="P122" s="73">
        <f t="shared" si="19"/>
        <v>48</v>
      </c>
      <c r="Q122" s="124" t="str">
        <f>IF(OR('MAPAS DE RIESGOS INHER Y RESID'!$G$7='MATRIZ DE RIESGOS DE SST'!P122,P122&lt;'MAPAS DE RIESGOS INHER Y RESID'!$G$3+1),'MAPAS DE RIESGOS INHER Y RESID'!$M$6,IF(OR('MAPAS DE RIESGOS INHER Y RESID'!$H$5='MATRIZ DE RIESGOS DE SST'!P122,P122&lt;'MAPAS DE RIESGOS INHER Y RESID'!$I$5+1),'MAPAS DE RIESGOS INHER Y RESID'!$M$5,IF(OR('MAPAS DE RIESGOS INHER Y RESID'!$I$4='MATRIZ DE RIESGOS DE SST'!P122,P122&lt;'MAPAS DE RIESGOS INHER Y RESID'!$J$4+1),'MAPAS DE RIESGOS INHER Y RESID'!$M$4,'MAPAS DE RIESGOS INHER Y RESID'!$M$3)))</f>
        <v>MODERADO</v>
      </c>
      <c r="R122" s="125" t="s">
        <v>249</v>
      </c>
      <c r="S122" s="125"/>
      <c r="T122" s="125"/>
      <c r="U122" s="81" t="s">
        <v>315</v>
      </c>
      <c r="V122" s="124" t="s">
        <v>179</v>
      </c>
      <c r="W122" s="127">
        <f>VLOOKUP(V122,'MAPAS DE RIESGOS INHER Y RESID'!$E$16:$F$18,2,FALSE)</f>
        <v>0.4</v>
      </c>
      <c r="X122" s="74">
        <f t="shared" si="18"/>
        <v>28.799999999999997</v>
      </c>
      <c r="Y122" s="124" t="str">
        <f>IF(OR('MAPAS DE RIESGOS INHER Y RESID'!$G$18='MATRIZ DE RIESGOS DE SST'!X122,X122&lt;'MAPAS DE RIESGOS INHER Y RESID'!$G$16+1),'MAPAS DE RIESGOS INHER Y RESID'!$M$19,IF(OR('MAPAS DE RIESGOS INHER Y RESID'!$H$17='MATRIZ DE RIESGOS DE SST'!X122,X122&lt;'MAPAS DE RIESGOS INHER Y RESID'!$I$18+1),'MAPAS DE RIESGOS INHER Y RESID'!$M$18,IF(OR('MAPAS DE RIESGOS INHER Y RESID'!$I$17='MATRIZ DE RIESGOS DE SST'!X122,X122&lt;'MAPAS DE RIESGOS INHER Y RESID'!$J$17+1),'MAPAS DE RIESGOS INHER Y RESID'!$M$17,'MAPAS DE RIESGOS INHER Y RESID'!$M$16)))</f>
        <v>MODERADO</v>
      </c>
      <c r="Z122" s="82" t="s">
        <v>147</v>
      </c>
    </row>
    <row r="123" spans="1:26" ht="168.75" customHeight="1" x14ac:dyDescent="0.2">
      <c r="A123" s="170"/>
      <c r="B123" s="173"/>
      <c r="C123" s="114"/>
      <c r="D123" s="114"/>
      <c r="E123" s="114"/>
      <c r="F123" s="114"/>
      <c r="G123" s="114"/>
      <c r="H123" s="115"/>
      <c r="I123" s="82" t="s">
        <v>85</v>
      </c>
      <c r="J123" s="82" t="s">
        <v>213</v>
      </c>
      <c r="K123" s="82" t="s">
        <v>86</v>
      </c>
      <c r="L123" s="124" t="s">
        <v>179</v>
      </c>
      <c r="M123" s="73">
        <f>VLOOKUP('MATRIZ DE RIESGOS DE SST'!L123,'MAPAS DE RIESGOS INHER Y RESID'!$E$3:$F$7,2,FALSE)</f>
        <v>3</v>
      </c>
      <c r="N123" s="124" t="s">
        <v>189</v>
      </c>
      <c r="O123" s="73">
        <f>VLOOKUP('MATRIZ DE RIESGOS DE SST'!N123,'MAPAS DE RIESGOS INHER Y RESID'!$O$3:$P$7,2,FALSE)</f>
        <v>16</v>
      </c>
      <c r="P123" s="73">
        <f t="shared" si="19"/>
        <v>48</v>
      </c>
      <c r="Q123" s="124" t="str">
        <f>IF(OR('MAPAS DE RIESGOS INHER Y RESID'!$G$7='MATRIZ DE RIESGOS DE SST'!P123,P123&lt;'MAPAS DE RIESGOS INHER Y RESID'!$G$3+1),'MAPAS DE RIESGOS INHER Y RESID'!$M$6,IF(OR('MAPAS DE RIESGOS INHER Y RESID'!$H$5='MATRIZ DE RIESGOS DE SST'!P123,P123&lt;'MAPAS DE RIESGOS INHER Y RESID'!$I$5+1),'MAPAS DE RIESGOS INHER Y RESID'!$M$5,IF(OR('MAPAS DE RIESGOS INHER Y RESID'!$I$4='MATRIZ DE RIESGOS DE SST'!P123,P123&lt;'MAPAS DE RIESGOS INHER Y RESID'!$J$4+1),'MAPAS DE RIESGOS INHER Y RESID'!$M$4,'MAPAS DE RIESGOS INHER Y RESID'!$M$3)))</f>
        <v>MODERADO</v>
      </c>
      <c r="R123" s="125" t="s">
        <v>264</v>
      </c>
      <c r="S123" s="125" t="s">
        <v>265</v>
      </c>
      <c r="T123" s="125"/>
      <c r="U123" s="125" t="s">
        <v>266</v>
      </c>
      <c r="V123" s="124" t="s">
        <v>180</v>
      </c>
      <c r="W123" s="127">
        <f>VLOOKUP(V123,'MAPAS DE RIESGOS INHER Y RESID'!$E$16:$F$18,2,FALSE)</f>
        <v>0.9</v>
      </c>
      <c r="X123" s="74">
        <f t="shared" si="18"/>
        <v>4.7999999999999972</v>
      </c>
      <c r="Y123" s="124" t="str">
        <f>IF(OR('MAPAS DE RIESGOS INHER Y RESID'!$G$18='MATRIZ DE RIESGOS DE SST'!X123,X123&lt;'MAPAS DE RIESGOS INHER Y RESID'!$G$16+1),'MAPAS DE RIESGOS INHER Y RESID'!$M$19,IF(OR('MAPAS DE RIESGOS INHER Y RESID'!$H$17='MATRIZ DE RIESGOS DE SST'!X123,X123&lt;'MAPAS DE RIESGOS INHER Y RESID'!$I$18+1),'MAPAS DE RIESGOS INHER Y RESID'!$M$18,IF(OR('MAPAS DE RIESGOS INHER Y RESID'!$I$17='MATRIZ DE RIESGOS DE SST'!X123,X123&lt;'MAPAS DE RIESGOS INHER Y RESID'!$J$17+1),'MAPAS DE RIESGOS INHER Y RESID'!$M$17,'MAPAS DE RIESGOS INHER Y RESID'!$M$16)))</f>
        <v>BAJO</v>
      </c>
      <c r="Z123" s="82" t="s">
        <v>200</v>
      </c>
    </row>
    <row r="124" spans="1:26" ht="168.75" customHeight="1" x14ac:dyDescent="0.2">
      <c r="A124" s="170"/>
      <c r="B124" s="173"/>
      <c r="C124" s="114"/>
      <c r="D124" s="114"/>
      <c r="E124" s="114"/>
      <c r="F124" s="114"/>
      <c r="G124" s="114"/>
      <c r="H124" s="115"/>
      <c r="I124" s="120" t="s">
        <v>32</v>
      </c>
      <c r="J124" s="119" t="s">
        <v>33</v>
      </c>
      <c r="K124" s="119" t="s">
        <v>34</v>
      </c>
      <c r="L124" s="124" t="s">
        <v>185</v>
      </c>
      <c r="M124" s="73">
        <f>VLOOKUP('MATRIZ DE RIESGOS DE SST'!L124,'MAPAS DE RIESGOS INHER Y RESID'!$E$3:$F$7,2,FALSE)</f>
        <v>2</v>
      </c>
      <c r="N124" s="124" t="s">
        <v>188</v>
      </c>
      <c r="O124" s="73">
        <f>VLOOKUP('MATRIZ DE RIESGOS DE SST'!N124,'MAPAS DE RIESGOS INHER Y RESID'!$O$3:$P$7,2,FALSE)</f>
        <v>4</v>
      </c>
      <c r="P124" s="73">
        <f t="shared" si="19"/>
        <v>8</v>
      </c>
      <c r="Q124" s="124" t="str">
        <f>IF(OR('MAPAS DE RIESGOS INHER Y RESID'!$G$7='MATRIZ DE RIESGOS DE SST'!P124,P124&lt;'MAPAS DE RIESGOS INHER Y RESID'!$G$3+1),'MAPAS DE RIESGOS INHER Y RESID'!$M$6,IF(OR('MAPAS DE RIESGOS INHER Y RESID'!$H$5='MATRIZ DE RIESGOS DE SST'!P124,P124&lt;'MAPAS DE RIESGOS INHER Y RESID'!$I$5+1),'MAPAS DE RIESGOS INHER Y RESID'!$M$5,IF(OR('MAPAS DE RIESGOS INHER Y RESID'!$I$4='MATRIZ DE RIESGOS DE SST'!P124,P124&lt;'MAPAS DE RIESGOS INHER Y RESID'!$J$4+1),'MAPAS DE RIESGOS INHER Y RESID'!$M$4,'MAPAS DE RIESGOS INHER Y RESID'!$M$3)))</f>
        <v>BAJO</v>
      </c>
      <c r="R124" s="125"/>
      <c r="S124" s="125"/>
      <c r="T124" s="125"/>
      <c r="U124" s="128" t="s">
        <v>316</v>
      </c>
      <c r="V124" s="124" t="s">
        <v>180</v>
      </c>
      <c r="W124" s="127">
        <f>VLOOKUP(V124,'MAPAS DE RIESGOS INHER Y RESID'!$E$16:$F$18,2,FALSE)</f>
        <v>0.9</v>
      </c>
      <c r="X124" s="74">
        <f t="shared" si="18"/>
        <v>0.79999999999999982</v>
      </c>
      <c r="Y124" s="124" t="str">
        <f>IF(OR('MAPAS DE RIESGOS INHER Y RESID'!$G$18='MATRIZ DE RIESGOS DE SST'!X124,X124&lt;'MAPAS DE RIESGOS INHER Y RESID'!$G$16+1),'MAPAS DE RIESGOS INHER Y RESID'!$M$19,IF(OR('MAPAS DE RIESGOS INHER Y RESID'!$H$17='MATRIZ DE RIESGOS DE SST'!X124,X124&lt;'MAPAS DE RIESGOS INHER Y RESID'!$I$18+1),'MAPAS DE RIESGOS INHER Y RESID'!$M$18,IF(OR('MAPAS DE RIESGOS INHER Y RESID'!$I$17='MATRIZ DE RIESGOS DE SST'!X124,X124&lt;'MAPAS DE RIESGOS INHER Y RESID'!$J$17+1),'MAPAS DE RIESGOS INHER Y RESID'!$M$17,'MAPAS DE RIESGOS INHER Y RESID'!$M$16)))</f>
        <v>BAJO</v>
      </c>
      <c r="Z124" s="82" t="s">
        <v>200</v>
      </c>
    </row>
    <row r="125" spans="1:26" ht="168.75" customHeight="1" x14ac:dyDescent="0.2">
      <c r="A125" s="170"/>
      <c r="B125" s="173"/>
      <c r="C125" s="114"/>
      <c r="D125" s="114"/>
      <c r="E125" s="114"/>
      <c r="F125" s="114"/>
      <c r="G125" s="114"/>
      <c r="H125" s="115"/>
      <c r="I125" s="120" t="s">
        <v>43</v>
      </c>
      <c r="J125" s="119" t="s">
        <v>44</v>
      </c>
      <c r="K125" s="119" t="s">
        <v>45</v>
      </c>
      <c r="L125" s="124" t="s">
        <v>185</v>
      </c>
      <c r="M125" s="73">
        <f>VLOOKUP('MATRIZ DE RIESGOS DE SST'!L125,'MAPAS DE RIESGOS INHER Y RESID'!$E$3:$F$7,2,FALSE)</f>
        <v>2</v>
      </c>
      <c r="N125" s="124" t="s">
        <v>188</v>
      </c>
      <c r="O125" s="73">
        <f>VLOOKUP('MATRIZ DE RIESGOS DE SST'!N125,'MAPAS DE RIESGOS INHER Y RESID'!$O$3:$P$7,2,FALSE)</f>
        <v>4</v>
      </c>
      <c r="P125" s="73">
        <f t="shared" si="19"/>
        <v>8</v>
      </c>
      <c r="Q125" s="124" t="str">
        <f>IF(OR('MAPAS DE RIESGOS INHER Y RESID'!$G$7='MATRIZ DE RIESGOS DE SST'!P125,P125&lt;'MAPAS DE RIESGOS INHER Y RESID'!$G$3+1),'MAPAS DE RIESGOS INHER Y RESID'!$M$6,IF(OR('MAPAS DE RIESGOS INHER Y RESID'!$H$5='MATRIZ DE RIESGOS DE SST'!P125,P125&lt;'MAPAS DE RIESGOS INHER Y RESID'!$I$5+1),'MAPAS DE RIESGOS INHER Y RESID'!$M$5,IF(OR('MAPAS DE RIESGOS INHER Y RESID'!$I$4='MATRIZ DE RIESGOS DE SST'!P125,P125&lt;'MAPAS DE RIESGOS INHER Y RESID'!$J$4+1),'MAPAS DE RIESGOS INHER Y RESID'!$M$4,'MAPAS DE RIESGOS INHER Y RESID'!$M$3)))</f>
        <v>BAJO</v>
      </c>
      <c r="R125" s="125"/>
      <c r="S125" s="125"/>
      <c r="T125" s="125"/>
      <c r="U125" s="128" t="s">
        <v>316</v>
      </c>
      <c r="V125" s="124" t="s">
        <v>180</v>
      </c>
      <c r="W125" s="127">
        <f>VLOOKUP(V125,'MAPAS DE RIESGOS INHER Y RESID'!$E$16:$F$18,2,FALSE)</f>
        <v>0.9</v>
      </c>
      <c r="X125" s="74">
        <f t="shared" si="18"/>
        <v>0.79999999999999982</v>
      </c>
      <c r="Y125" s="124" t="str">
        <f>IF(OR('MAPAS DE RIESGOS INHER Y RESID'!$G$18='MATRIZ DE RIESGOS DE SST'!X125,X125&lt;'MAPAS DE RIESGOS INHER Y RESID'!$G$16+1),'MAPAS DE RIESGOS INHER Y RESID'!$M$19,IF(OR('MAPAS DE RIESGOS INHER Y RESID'!$H$17='MATRIZ DE RIESGOS DE SST'!X125,X125&lt;'MAPAS DE RIESGOS INHER Y RESID'!$I$18+1),'MAPAS DE RIESGOS INHER Y RESID'!$M$18,IF(OR('MAPAS DE RIESGOS INHER Y RESID'!$I$17='MATRIZ DE RIESGOS DE SST'!X125,X125&lt;'MAPAS DE RIESGOS INHER Y RESID'!$J$17+1),'MAPAS DE RIESGOS INHER Y RESID'!$M$17,'MAPAS DE RIESGOS INHER Y RESID'!$M$16)))</f>
        <v>BAJO</v>
      </c>
      <c r="Z125" s="82" t="s">
        <v>200</v>
      </c>
    </row>
    <row r="126" spans="1:26" ht="168.75" customHeight="1" x14ac:dyDescent="0.2">
      <c r="A126" s="170"/>
      <c r="B126" s="173"/>
      <c r="C126" s="114"/>
      <c r="D126" s="114"/>
      <c r="E126" s="114"/>
      <c r="F126" s="114"/>
      <c r="G126" s="114"/>
      <c r="H126" s="115"/>
      <c r="I126" s="120" t="s">
        <v>46</v>
      </c>
      <c r="J126" s="119" t="s">
        <v>44</v>
      </c>
      <c r="K126" s="119" t="s">
        <v>37</v>
      </c>
      <c r="L126" s="124" t="s">
        <v>185</v>
      </c>
      <c r="M126" s="73">
        <f>VLOOKUP('MATRIZ DE RIESGOS DE SST'!L126,'MAPAS DE RIESGOS INHER Y RESID'!$E$3:$F$7,2,FALSE)</f>
        <v>2</v>
      </c>
      <c r="N126" s="124" t="s">
        <v>188</v>
      </c>
      <c r="O126" s="73">
        <f>VLOOKUP('MATRIZ DE RIESGOS DE SST'!N126,'MAPAS DE RIESGOS INHER Y RESID'!$O$3:$P$7,2,FALSE)</f>
        <v>4</v>
      </c>
      <c r="P126" s="73">
        <f t="shared" si="19"/>
        <v>8</v>
      </c>
      <c r="Q126" s="124" t="str">
        <f>IF(OR('MAPAS DE RIESGOS INHER Y RESID'!$G$7='MATRIZ DE RIESGOS DE SST'!P126,P126&lt;'MAPAS DE RIESGOS INHER Y RESID'!$G$3+1),'MAPAS DE RIESGOS INHER Y RESID'!$M$6,IF(OR('MAPAS DE RIESGOS INHER Y RESID'!$H$5='MATRIZ DE RIESGOS DE SST'!P126,P126&lt;'MAPAS DE RIESGOS INHER Y RESID'!$I$5+1),'MAPAS DE RIESGOS INHER Y RESID'!$M$5,IF(OR('MAPAS DE RIESGOS INHER Y RESID'!$I$4='MATRIZ DE RIESGOS DE SST'!P126,P126&lt;'MAPAS DE RIESGOS INHER Y RESID'!$J$4+1),'MAPAS DE RIESGOS INHER Y RESID'!$M$4,'MAPAS DE RIESGOS INHER Y RESID'!$M$3)))</f>
        <v>BAJO</v>
      </c>
      <c r="R126" s="125"/>
      <c r="S126" s="125"/>
      <c r="T126" s="125"/>
      <c r="U126" s="128" t="s">
        <v>316</v>
      </c>
      <c r="V126" s="124" t="s">
        <v>180</v>
      </c>
      <c r="W126" s="127">
        <f>VLOOKUP(V126,'MAPAS DE RIESGOS INHER Y RESID'!$E$16:$F$18,2,FALSE)</f>
        <v>0.9</v>
      </c>
      <c r="X126" s="74">
        <f t="shared" si="18"/>
        <v>0.79999999999999982</v>
      </c>
      <c r="Y126" s="124" t="str">
        <f>IF(OR('MAPAS DE RIESGOS INHER Y RESID'!$G$18='MATRIZ DE RIESGOS DE SST'!X126,X126&lt;'MAPAS DE RIESGOS INHER Y RESID'!$G$16+1),'MAPAS DE RIESGOS INHER Y RESID'!$M$19,IF(OR('MAPAS DE RIESGOS INHER Y RESID'!$H$17='MATRIZ DE RIESGOS DE SST'!X126,X126&lt;'MAPAS DE RIESGOS INHER Y RESID'!$I$18+1),'MAPAS DE RIESGOS INHER Y RESID'!$M$18,IF(OR('MAPAS DE RIESGOS INHER Y RESID'!$I$17='MATRIZ DE RIESGOS DE SST'!X126,X126&lt;'MAPAS DE RIESGOS INHER Y RESID'!$J$17+1),'MAPAS DE RIESGOS INHER Y RESID'!$M$17,'MAPAS DE RIESGOS INHER Y RESID'!$M$16)))</f>
        <v>BAJO</v>
      </c>
      <c r="Z126" s="82" t="s">
        <v>200</v>
      </c>
    </row>
    <row r="127" spans="1:26" ht="168.75" customHeight="1" x14ac:dyDescent="0.2">
      <c r="A127" s="170"/>
      <c r="B127" s="173"/>
      <c r="C127" s="114"/>
      <c r="D127" s="114"/>
      <c r="E127" s="114"/>
      <c r="F127" s="114"/>
      <c r="G127" s="114"/>
      <c r="H127" s="115"/>
      <c r="I127" s="120" t="s">
        <v>50</v>
      </c>
      <c r="J127" s="119" t="s">
        <v>48</v>
      </c>
      <c r="K127" s="119" t="s">
        <v>49</v>
      </c>
      <c r="L127" s="124" t="s">
        <v>185</v>
      </c>
      <c r="M127" s="73">
        <f>VLOOKUP('MATRIZ DE RIESGOS DE SST'!L127,'MAPAS DE RIESGOS INHER Y RESID'!$E$3:$F$7,2,FALSE)</f>
        <v>2</v>
      </c>
      <c r="N127" s="124" t="s">
        <v>188</v>
      </c>
      <c r="O127" s="73">
        <f>VLOOKUP('MATRIZ DE RIESGOS DE SST'!N127,'MAPAS DE RIESGOS INHER Y RESID'!$O$3:$P$7,2,FALSE)</f>
        <v>4</v>
      </c>
      <c r="P127" s="73">
        <f t="shared" si="19"/>
        <v>8</v>
      </c>
      <c r="Q127" s="124" t="str">
        <f>IF(OR('MAPAS DE RIESGOS INHER Y RESID'!$G$7='MATRIZ DE RIESGOS DE SST'!P127,P127&lt;'MAPAS DE RIESGOS INHER Y RESID'!$G$3+1),'MAPAS DE RIESGOS INHER Y RESID'!$M$6,IF(OR('MAPAS DE RIESGOS INHER Y RESID'!$H$5='MATRIZ DE RIESGOS DE SST'!P127,P127&lt;'MAPAS DE RIESGOS INHER Y RESID'!$I$5+1),'MAPAS DE RIESGOS INHER Y RESID'!$M$5,IF(OR('MAPAS DE RIESGOS INHER Y RESID'!$I$4='MATRIZ DE RIESGOS DE SST'!P127,P127&lt;'MAPAS DE RIESGOS INHER Y RESID'!$J$4+1),'MAPAS DE RIESGOS INHER Y RESID'!$M$4,'MAPAS DE RIESGOS INHER Y RESID'!$M$3)))</f>
        <v>BAJO</v>
      </c>
      <c r="R127" s="125"/>
      <c r="S127" s="125"/>
      <c r="T127" s="125"/>
      <c r="U127" s="128" t="s">
        <v>316</v>
      </c>
      <c r="V127" s="124" t="s">
        <v>180</v>
      </c>
      <c r="W127" s="127">
        <f>VLOOKUP(V127,'MAPAS DE RIESGOS INHER Y RESID'!$E$16:$F$18,2,FALSE)</f>
        <v>0.9</v>
      </c>
      <c r="X127" s="74">
        <f t="shared" si="18"/>
        <v>0.79999999999999982</v>
      </c>
      <c r="Y127" s="124" t="str">
        <f>IF(OR('MAPAS DE RIESGOS INHER Y RESID'!$G$18='MATRIZ DE RIESGOS DE SST'!X127,X127&lt;'MAPAS DE RIESGOS INHER Y RESID'!$G$16+1),'MAPAS DE RIESGOS INHER Y RESID'!$M$19,IF(OR('MAPAS DE RIESGOS INHER Y RESID'!$H$17='MATRIZ DE RIESGOS DE SST'!X127,X127&lt;'MAPAS DE RIESGOS INHER Y RESID'!$I$18+1),'MAPAS DE RIESGOS INHER Y RESID'!$M$18,IF(OR('MAPAS DE RIESGOS INHER Y RESID'!$I$17='MATRIZ DE RIESGOS DE SST'!X127,X127&lt;'MAPAS DE RIESGOS INHER Y RESID'!$J$17+1),'MAPAS DE RIESGOS INHER Y RESID'!$M$17,'MAPAS DE RIESGOS INHER Y RESID'!$M$16)))</f>
        <v>BAJO</v>
      </c>
      <c r="Z127" s="82" t="s">
        <v>200</v>
      </c>
    </row>
    <row r="128" spans="1:26" ht="168.75" customHeight="1" x14ac:dyDescent="0.2">
      <c r="A128" s="171"/>
      <c r="B128" s="173"/>
      <c r="C128" s="114"/>
      <c r="D128" s="114"/>
      <c r="E128" s="114"/>
      <c r="F128" s="114"/>
      <c r="G128" s="114"/>
      <c r="H128" s="115"/>
      <c r="I128" s="82" t="s">
        <v>47</v>
      </c>
      <c r="J128" s="82" t="s">
        <v>48</v>
      </c>
      <c r="K128" s="82" t="s">
        <v>49</v>
      </c>
      <c r="L128" s="124" t="s">
        <v>185</v>
      </c>
      <c r="M128" s="73">
        <f>VLOOKUP('MATRIZ DE RIESGOS DE SST'!L128,'MAPAS DE RIESGOS INHER Y RESID'!$E$3:$F$7,2,FALSE)</f>
        <v>2</v>
      </c>
      <c r="N128" s="124" t="s">
        <v>188</v>
      </c>
      <c r="O128" s="73">
        <f>VLOOKUP('MATRIZ DE RIESGOS DE SST'!N128,'MAPAS DE RIESGOS INHER Y RESID'!$O$3:$P$7,2,FALSE)</f>
        <v>4</v>
      </c>
      <c r="P128" s="73">
        <f>+M128*O128</f>
        <v>8</v>
      </c>
      <c r="Q128" s="124" t="str">
        <f>IF(OR('MAPAS DE RIESGOS INHER Y RESID'!$G$7='MATRIZ DE RIESGOS DE SST'!P128,P128&lt;'MAPAS DE RIESGOS INHER Y RESID'!$G$3+1),'MAPAS DE RIESGOS INHER Y RESID'!$M$6,IF(OR('MAPAS DE RIESGOS INHER Y RESID'!$H$5='MATRIZ DE RIESGOS DE SST'!P128,P128&lt;'MAPAS DE RIESGOS INHER Y RESID'!$I$5+1),'MAPAS DE RIESGOS INHER Y RESID'!$M$5,IF(OR('MAPAS DE RIESGOS INHER Y RESID'!$I$4='MATRIZ DE RIESGOS DE SST'!P128,P128&lt;'MAPAS DE RIESGOS INHER Y RESID'!$J$4+1),'MAPAS DE RIESGOS INHER Y RESID'!$M$4,'MAPAS DE RIESGOS INHER Y RESID'!$M$3)))</f>
        <v>BAJO</v>
      </c>
      <c r="R128" s="125"/>
      <c r="S128" s="125"/>
      <c r="T128" s="126"/>
      <c r="U128" s="128" t="s">
        <v>316</v>
      </c>
      <c r="V128" s="124" t="s">
        <v>180</v>
      </c>
      <c r="W128" s="127">
        <f>VLOOKUP(V128,'MAPAS DE RIESGOS INHER Y RESID'!$E$16:$F$18,2,FALSE)</f>
        <v>0.9</v>
      </c>
      <c r="X128" s="74">
        <f t="shared" si="18"/>
        <v>0.79999999999999982</v>
      </c>
      <c r="Y128" s="124" t="str">
        <f>IF(OR('MAPAS DE RIESGOS INHER Y RESID'!$G$18='MATRIZ DE RIESGOS DE SST'!X128,X128&lt;'MAPAS DE RIESGOS INHER Y RESID'!$G$16+1),'MAPAS DE RIESGOS INHER Y RESID'!$M$19,IF(OR('MAPAS DE RIESGOS INHER Y RESID'!$H$17='MATRIZ DE RIESGOS DE SST'!X128,X128&lt;'MAPAS DE RIESGOS INHER Y RESID'!$I$18+1),'MAPAS DE RIESGOS INHER Y RESID'!$M$18,IF(OR('MAPAS DE RIESGOS INHER Y RESID'!$I$17='MATRIZ DE RIESGOS DE SST'!X128,X128&lt;'MAPAS DE RIESGOS INHER Y RESID'!$J$17+1),'MAPAS DE RIESGOS INHER Y RESID'!$M$17,'MAPAS DE RIESGOS INHER Y RESID'!$M$16)))</f>
        <v>BAJO</v>
      </c>
      <c r="Z128" s="82" t="s">
        <v>200</v>
      </c>
    </row>
    <row r="129" spans="1:26" s="101" customFormat="1" ht="165" customHeight="1" x14ac:dyDescent="0.2">
      <c r="A129" s="165" t="s">
        <v>302</v>
      </c>
      <c r="B129" s="173"/>
      <c r="C129" s="114"/>
      <c r="D129" s="114" t="s">
        <v>199</v>
      </c>
      <c r="E129" s="114"/>
      <c r="F129" s="114" t="s">
        <v>199</v>
      </c>
      <c r="G129" s="114" t="s">
        <v>199</v>
      </c>
      <c r="H129" s="115" t="s">
        <v>299</v>
      </c>
      <c r="I129" s="121" t="s">
        <v>15</v>
      </c>
      <c r="J129" s="121" t="s">
        <v>16</v>
      </c>
      <c r="K129" s="121" t="s">
        <v>17</v>
      </c>
      <c r="L129" s="129" t="s">
        <v>179</v>
      </c>
      <c r="M129" s="98">
        <f>VLOOKUP('MATRIZ DE RIESGOS DE SST'!L129,'MAPAS DE RIESGOS INHER Y RESID'!$E$3:$F$7,2,FALSE)</f>
        <v>3</v>
      </c>
      <c r="N129" s="129" t="s">
        <v>189</v>
      </c>
      <c r="O129" s="98">
        <f>VLOOKUP('MATRIZ DE RIESGOS DE SST'!N129,'MAPAS DE RIESGOS INHER Y RESID'!$O$3:$P$7,2,FALSE)</f>
        <v>16</v>
      </c>
      <c r="P129" s="98">
        <f>+M129*O129</f>
        <v>48</v>
      </c>
      <c r="Q129" s="129" t="str">
        <f>IF(OR('MAPAS DE RIESGOS INHER Y RESID'!$G$7='MATRIZ DE RIESGOS DE SST'!P129,P129&lt;'MAPAS DE RIESGOS INHER Y RESID'!$G$3+1),'MAPAS DE RIESGOS INHER Y RESID'!$M$6,IF(OR('MAPAS DE RIESGOS INHER Y RESID'!$H$5='MATRIZ DE RIESGOS DE SST'!P129,P129&lt;'MAPAS DE RIESGOS INHER Y RESID'!$I$5+1),'MAPAS DE RIESGOS INHER Y RESID'!$M$5,IF(OR('MAPAS DE RIESGOS INHER Y RESID'!$I$4='MATRIZ DE RIESGOS DE SST'!P129,P129&lt;'MAPAS DE RIESGOS INHER Y RESID'!$J$4+1),'MAPAS DE RIESGOS INHER Y RESID'!$M$4,'MAPAS DE RIESGOS INHER Y RESID'!$M$3)))</f>
        <v>MODERADO</v>
      </c>
      <c r="R129" s="99"/>
      <c r="S129" s="99"/>
      <c r="T129" s="119" t="s">
        <v>303</v>
      </c>
      <c r="U129" s="120"/>
      <c r="V129" s="129" t="s">
        <v>179</v>
      </c>
      <c r="W129" s="130">
        <f>VLOOKUP(V129,'MAPAS DE RIESGOS INHER Y RESID'!$E$16:$F$18,2,FALSE)</f>
        <v>0.4</v>
      </c>
      <c r="X129" s="100">
        <f t="shared" ref="X129:X144" si="20">P129-(P129*W129)</f>
        <v>28.799999999999997</v>
      </c>
      <c r="Y129" s="129" t="str">
        <f>IF(OR('MAPAS DE RIESGOS INHER Y RESID'!$G$18='MATRIZ DE RIESGOS DE SST'!X129,X129&lt;'MAPAS DE RIESGOS INHER Y RESID'!$G$16+1),'MAPAS DE RIESGOS INHER Y RESID'!$M$19,IF(OR('MAPAS DE RIESGOS INHER Y RESID'!$H$17='MATRIZ DE RIESGOS DE SST'!X129,X129&lt;'MAPAS DE RIESGOS INHER Y RESID'!$I$18+1),'MAPAS DE RIESGOS INHER Y RESID'!$M$18,IF(OR('MAPAS DE RIESGOS INHER Y RESID'!$I$17='MATRIZ DE RIESGOS DE SST'!X129,X129&lt;'MAPAS DE RIESGOS INHER Y RESID'!$J$17+1),'MAPAS DE RIESGOS INHER Y RESID'!$M$17,'MAPAS DE RIESGOS INHER Y RESID'!$M$16)))</f>
        <v>MODERADO</v>
      </c>
      <c r="Z129" s="82" t="s">
        <v>147</v>
      </c>
    </row>
    <row r="130" spans="1:26" ht="165" customHeight="1" x14ac:dyDescent="0.2">
      <c r="A130" s="166"/>
      <c r="B130" s="173"/>
      <c r="C130" s="114"/>
      <c r="D130" s="114"/>
      <c r="E130" s="114"/>
      <c r="F130" s="114"/>
      <c r="G130" s="114"/>
      <c r="H130" s="115"/>
      <c r="I130" s="121" t="s">
        <v>18</v>
      </c>
      <c r="J130" s="121" t="s">
        <v>19</v>
      </c>
      <c r="K130" s="121" t="s">
        <v>14</v>
      </c>
      <c r="L130" s="124" t="s">
        <v>179</v>
      </c>
      <c r="M130" s="73">
        <f>VLOOKUP('MATRIZ DE RIESGOS DE SST'!L130,'MAPAS DE RIESGOS INHER Y RESID'!$E$3:$F$7,2,FALSE)</f>
        <v>3</v>
      </c>
      <c r="N130" s="124" t="s">
        <v>188</v>
      </c>
      <c r="O130" s="73">
        <f>VLOOKUP('MATRIZ DE RIESGOS DE SST'!N130,'MAPAS DE RIESGOS INHER Y RESID'!$O$3:$P$7,2,FALSE)</f>
        <v>4</v>
      </c>
      <c r="P130" s="73">
        <f>+M130*O130</f>
        <v>12</v>
      </c>
      <c r="Q130" s="124" t="str">
        <f>IF(OR('MAPAS DE RIESGOS INHER Y RESID'!$G$7='MATRIZ DE RIESGOS DE SST'!P130,P130&lt;'MAPAS DE RIESGOS INHER Y RESID'!$G$3+1),'MAPAS DE RIESGOS INHER Y RESID'!$M$6,IF(OR('MAPAS DE RIESGOS INHER Y RESID'!$H$5='MATRIZ DE RIESGOS DE SST'!P130,P130&lt;'MAPAS DE RIESGOS INHER Y RESID'!$I$5+1),'MAPAS DE RIESGOS INHER Y RESID'!$M$5,IF(OR('MAPAS DE RIESGOS INHER Y RESID'!$I$4='MATRIZ DE RIESGOS DE SST'!P130,P130&lt;'MAPAS DE RIESGOS INHER Y RESID'!$J$4+1),'MAPAS DE RIESGOS INHER Y RESID'!$M$4,'MAPAS DE RIESGOS INHER Y RESID'!$M$3)))</f>
        <v>MODERADO</v>
      </c>
      <c r="R130" s="83" t="s">
        <v>249</v>
      </c>
      <c r="S130" s="83" t="s">
        <v>249</v>
      </c>
      <c r="T130" s="81"/>
      <c r="U130" s="81" t="s">
        <v>304</v>
      </c>
      <c r="V130" s="124" t="s">
        <v>180</v>
      </c>
      <c r="W130" s="127">
        <f>VLOOKUP(V130,'MAPAS DE RIESGOS INHER Y RESID'!$E$16:$F$18,2,FALSE)</f>
        <v>0.9</v>
      </c>
      <c r="X130" s="74">
        <f t="shared" si="20"/>
        <v>1.1999999999999993</v>
      </c>
      <c r="Y130" s="124" t="str">
        <f>IF(OR('MAPAS DE RIESGOS INHER Y RESID'!$G$18='MATRIZ DE RIESGOS DE SST'!X130,X130&lt;'MAPAS DE RIESGOS INHER Y RESID'!$G$16+1),'MAPAS DE RIESGOS INHER Y RESID'!$M$19,IF(OR('MAPAS DE RIESGOS INHER Y RESID'!$H$17='MATRIZ DE RIESGOS DE SST'!X130,X130&lt;'MAPAS DE RIESGOS INHER Y RESID'!$I$18+1),'MAPAS DE RIESGOS INHER Y RESID'!$M$18,IF(OR('MAPAS DE RIESGOS INHER Y RESID'!$I$17='MATRIZ DE RIESGOS DE SST'!X130,X130&lt;'MAPAS DE RIESGOS INHER Y RESID'!$J$17+1),'MAPAS DE RIESGOS INHER Y RESID'!$M$17,'MAPAS DE RIESGOS INHER Y RESID'!$M$16)))</f>
        <v>BAJO</v>
      </c>
      <c r="Z130" s="82" t="s">
        <v>200</v>
      </c>
    </row>
    <row r="131" spans="1:26" ht="165" customHeight="1" x14ac:dyDescent="0.2">
      <c r="A131" s="166"/>
      <c r="B131" s="173"/>
      <c r="C131" s="114"/>
      <c r="D131" s="114"/>
      <c r="E131" s="114"/>
      <c r="F131" s="114"/>
      <c r="G131" s="114"/>
      <c r="H131" s="115"/>
      <c r="I131" s="121" t="s">
        <v>25</v>
      </c>
      <c r="J131" s="121" t="s">
        <v>26</v>
      </c>
      <c r="K131" s="121" t="s">
        <v>23</v>
      </c>
      <c r="L131" s="124" t="s">
        <v>185</v>
      </c>
      <c r="M131" s="73">
        <f>VLOOKUP('MATRIZ DE RIESGOS DE SST'!L131,'MAPAS DE RIESGOS INHER Y RESID'!$E$3:$F$7,2,FALSE)</f>
        <v>2</v>
      </c>
      <c r="N131" s="124" t="s">
        <v>188</v>
      </c>
      <c r="O131" s="73">
        <f>VLOOKUP('MATRIZ DE RIESGOS DE SST'!N131,'MAPAS DE RIESGOS INHER Y RESID'!$O$3:$P$7,2,FALSE)</f>
        <v>4</v>
      </c>
      <c r="P131" s="73">
        <f>+M131*O131</f>
        <v>8</v>
      </c>
      <c r="Q131" s="124" t="str">
        <f>IF(OR('MAPAS DE RIESGOS INHER Y RESID'!$G$7='MATRIZ DE RIESGOS DE SST'!P131,P131&lt;'MAPAS DE RIESGOS INHER Y RESID'!$G$3+1),'MAPAS DE RIESGOS INHER Y RESID'!$M$6,IF(OR('MAPAS DE RIESGOS INHER Y RESID'!$H$5='MATRIZ DE RIESGOS DE SST'!P131,P131&lt;'MAPAS DE RIESGOS INHER Y RESID'!$I$5+1),'MAPAS DE RIESGOS INHER Y RESID'!$M$5,IF(OR('MAPAS DE RIESGOS INHER Y RESID'!$I$4='MATRIZ DE RIESGOS DE SST'!P131,P131&lt;'MAPAS DE RIESGOS INHER Y RESID'!$J$4+1),'MAPAS DE RIESGOS INHER Y RESID'!$M$4,'MAPAS DE RIESGOS INHER Y RESID'!$M$3)))</f>
        <v>BAJO</v>
      </c>
      <c r="R131" s="83" t="s">
        <v>249</v>
      </c>
      <c r="S131" s="81"/>
      <c r="T131" s="128" t="s">
        <v>305</v>
      </c>
      <c r="U131" s="128" t="s">
        <v>306</v>
      </c>
      <c r="V131" s="124" t="s">
        <v>180</v>
      </c>
      <c r="W131" s="127">
        <f>VLOOKUP(V131,'MAPAS DE RIESGOS INHER Y RESID'!$E$16:$F$18,2,FALSE)</f>
        <v>0.9</v>
      </c>
      <c r="X131" s="74">
        <f t="shared" si="20"/>
        <v>0.79999999999999982</v>
      </c>
      <c r="Y131" s="124" t="str">
        <f>IF(OR('MAPAS DE RIESGOS INHER Y RESID'!$G$18='MATRIZ DE RIESGOS DE SST'!X131,X131&lt;'MAPAS DE RIESGOS INHER Y RESID'!$G$16+1),'MAPAS DE RIESGOS INHER Y RESID'!$M$19,IF(OR('MAPAS DE RIESGOS INHER Y RESID'!$H$17='MATRIZ DE RIESGOS DE SST'!X131,X131&lt;'MAPAS DE RIESGOS INHER Y RESID'!$I$18+1),'MAPAS DE RIESGOS INHER Y RESID'!$M$18,IF(OR('MAPAS DE RIESGOS INHER Y RESID'!$I$17='MATRIZ DE RIESGOS DE SST'!X131,X131&lt;'MAPAS DE RIESGOS INHER Y RESID'!$J$17+1),'MAPAS DE RIESGOS INHER Y RESID'!$M$17,'MAPAS DE RIESGOS INHER Y RESID'!$M$16)))</f>
        <v>BAJO</v>
      </c>
      <c r="Z131" s="82" t="s">
        <v>200</v>
      </c>
    </row>
    <row r="132" spans="1:26" ht="165" customHeight="1" x14ac:dyDescent="0.2">
      <c r="A132" s="166"/>
      <c r="B132" s="173"/>
      <c r="C132" s="114"/>
      <c r="D132" s="114"/>
      <c r="E132" s="114"/>
      <c r="F132" s="114"/>
      <c r="G132" s="114"/>
      <c r="H132" s="115"/>
      <c r="I132" s="121" t="s">
        <v>27</v>
      </c>
      <c r="J132" s="121" t="s">
        <v>233</v>
      </c>
      <c r="K132" s="121" t="s">
        <v>28</v>
      </c>
      <c r="L132" s="124" t="s">
        <v>185</v>
      </c>
      <c r="M132" s="73">
        <f>VLOOKUP('MATRIZ DE RIESGOS DE SST'!L132,'MAPAS DE RIESGOS INHER Y RESID'!$E$3:$F$7,2,FALSE)</f>
        <v>2</v>
      </c>
      <c r="N132" s="124" t="s">
        <v>188</v>
      </c>
      <c r="O132" s="73">
        <f>VLOOKUP('MATRIZ DE RIESGOS DE SST'!N132,'MAPAS DE RIESGOS INHER Y RESID'!$O$3:$P$7,2,FALSE)</f>
        <v>4</v>
      </c>
      <c r="P132" s="73">
        <f t="shared" ref="P132:P144" si="21">+M132*O132</f>
        <v>8</v>
      </c>
      <c r="Q132" s="124" t="str">
        <f>IF(OR('MAPAS DE RIESGOS INHER Y RESID'!$G$7='MATRIZ DE RIESGOS DE SST'!P132,P132&lt;'MAPAS DE RIESGOS INHER Y RESID'!$G$3+1),'MAPAS DE RIESGOS INHER Y RESID'!$M$6,IF(OR('MAPAS DE RIESGOS INHER Y RESID'!$H$5='MATRIZ DE RIESGOS DE SST'!P132,P132&lt;'MAPAS DE RIESGOS INHER Y RESID'!$I$5+1),'MAPAS DE RIESGOS INHER Y RESID'!$M$5,IF(OR('MAPAS DE RIESGOS INHER Y RESID'!$I$4='MATRIZ DE RIESGOS DE SST'!P132,P132&lt;'MAPAS DE RIESGOS INHER Y RESID'!$J$4+1),'MAPAS DE RIESGOS INHER Y RESID'!$M$4,'MAPAS DE RIESGOS INHER Y RESID'!$M$3)))</f>
        <v>BAJO</v>
      </c>
      <c r="R132" s="83"/>
      <c r="S132" s="83"/>
      <c r="T132" s="128" t="s">
        <v>305</v>
      </c>
      <c r="U132" s="128" t="s">
        <v>306</v>
      </c>
      <c r="V132" s="124" t="s">
        <v>180</v>
      </c>
      <c r="W132" s="127">
        <f>VLOOKUP(V132,'MAPAS DE RIESGOS INHER Y RESID'!$E$16:$F$18,2,FALSE)</f>
        <v>0.9</v>
      </c>
      <c r="X132" s="74">
        <f t="shared" si="20"/>
        <v>0.79999999999999982</v>
      </c>
      <c r="Y132" s="124" t="str">
        <f>IF(OR('MAPAS DE RIESGOS INHER Y RESID'!$G$18='MATRIZ DE RIESGOS DE SST'!X132,X132&lt;'MAPAS DE RIESGOS INHER Y RESID'!$G$16+1),'MAPAS DE RIESGOS INHER Y RESID'!$M$19,IF(OR('MAPAS DE RIESGOS INHER Y RESID'!$H$17='MATRIZ DE RIESGOS DE SST'!X132,X132&lt;'MAPAS DE RIESGOS INHER Y RESID'!$I$18+1),'MAPAS DE RIESGOS INHER Y RESID'!$M$18,IF(OR('MAPAS DE RIESGOS INHER Y RESID'!$I$17='MATRIZ DE RIESGOS DE SST'!X132,X132&lt;'MAPAS DE RIESGOS INHER Y RESID'!$J$17+1),'MAPAS DE RIESGOS INHER Y RESID'!$M$17,'MAPAS DE RIESGOS INHER Y RESID'!$M$16)))</f>
        <v>BAJO</v>
      </c>
      <c r="Z132" s="82" t="s">
        <v>200</v>
      </c>
    </row>
    <row r="133" spans="1:26" ht="165" customHeight="1" x14ac:dyDescent="0.2">
      <c r="A133" s="166"/>
      <c r="B133" s="173"/>
      <c r="C133" s="114"/>
      <c r="D133" s="114"/>
      <c r="E133" s="114"/>
      <c r="F133" s="114"/>
      <c r="G133" s="114"/>
      <c r="H133" s="115"/>
      <c r="I133" s="121" t="s">
        <v>29</v>
      </c>
      <c r="J133" s="121" t="s">
        <v>30</v>
      </c>
      <c r="K133" s="121" t="s">
        <v>23</v>
      </c>
      <c r="L133" s="124" t="s">
        <v>185</v>
      </c>
      <c r="M133" s="73">
        <f>VLOOKUP('MATRIZ DE RIESGOS DE SST'!L133,'MAPAS DE RIESGOS INHER Y RESID'!$E$3:$F$7,2,FALSE)</f>
        <v>2</v>
      </c>
      <c r="N133" s="124" t="s">
        <v>188</v>
      </c>
      <c r="O133" s="73">
        <f>VLOOKUP('MATRIZ DE RIESGOS DE SST'!N133,'MAPAS DE RIESGOS INHER Y RESID'!$O$3:$P$7,2,FALSE)</f>
        <v>4</v>
      </c>
      <c r="P133" s="73">
        <f t="shared" si="21"/>
        <v>8</v>
      </c>
      <c r="Q133" s="124" t="str">
        <f>IF(OR('MAPAS DE RIESGOS INHER Y RESID'!$G$7='MATRIZ DE RIESGOS DE SST'!P133,P133&lt;'MAPAS DE RIESGOS INHER Y RESID'!$G$3+1),'MAPAS DE RIESGOS INHER Y RESID'!$M$6,IF(OR('MAPAS DE RIESGOS INHER Y RESID'!$H$5='MATRIZ DE RIESGOS DE SST'!P133,P133&lt;'MAPAS DE RIESGOS INHER Y RESID'!$I$5+1),'MAPAS DE RIESGOS INHER Y RESID'!$M$5,IF(OR('MAPAS DE RIESGOS INHER Y RESID'!$I$4='MATRIZ DE RIESGOS DE SST'!P133,P133&lt;'MAPAS DE RIESGOS INHER Y RESID'!$J$4+1),'MAPAS DE RIESGOS INHER Y RESID'!$M$4,'MAPAS DE RIESGOS INHER Y RESID'!$M$3)))</f>
        <v>BAJO</v>
      </c>
      <c r="R133" s="83"/>
      <c r="S133" s="83"/>
      <c r="T133" s="82" t="s">
        <v>251</v>
      </c>
      <c r="U133" s="82" t="s">
        <v>284</v>
      </c>
      <c r="V133" s="124" t="s">
        <v>180</v>
      </c>
      <c r="W133" s="127">
        <f>VLOOKUP(V133,'MAPAS DE RIESGOS INHER Y RESID'!$E$16:$F$18,2,FALSE)</f>
        <v>0.9</v>
      </c>
      <c r="X133" s="74">
        <f t="shared" si="20"/>
        <v>0.79999999999999982</v>
      </c>
      <c r="Y133" s="124" t="str">
        <f>IF(OR('MAPAS DE RIESGOS INHER Y RESID'!$G$18='MATRIZ DE RIESGOS DE SST'!X133,X133&lt;'MAPAS DE RIESGOS INHER Y RESID'!$G$16+1),'MAPAS DE RIESGOS INHER Y RESID'!$M$19,IF(OR('MAPAS DE RIESGOS INHER Y RESID'!$H$17='MATRIZ DE RIESGOS DE SST'!X133,X133&lt;'MAPAS DE RIESGOS INHER Y RESID'!$I$18+1),'MAPAS DE RIESGOS INHER Y RESID'!$M$18,IF(OR('MAPAS DE RIESGOS INHER Y RESID'!$I$17='MATRIZ DE RIESGOS DE SST'!X133,X133&lt;'MAPAS DE RIESGOS INHER Y RESID'!$J$17+1),'MAPAS DE RIESGOS INHER Y RESID'!$M$17,'MAPAS DE RIESGOS INHER Y RESID'!$M$16)))</f>
        <v>BAJO</v>
      </c>
      <c r="Z133" s="82" t="s">
        <v>200</v>
      </c>
    </row>
    <row r="134" spans="1:26" ht="165" customHeight="1" x14ac:dyDescent="0.2">
      <c r="A134" s="166"/>
      <c r="B134" s="173"/>
      <c r="C134" s="114"/>
      <c r="D134" s="114"/>
      <c r="E134" s="114"/>
      <c r="F134" s="114"/>
      <c r="G134" s="114"/>
      <c r="H134" s="115"/>
      <c r="I134" s="121" t="s">
        <v>31</v>
      </c>
      <c r="J134" s="121" t="s">
        <v>212</v>
      </c>
      <c r="K134" s="121" t="s">
        <v>23</v>
      </c>
      <c r="L134" s="124" t="s">
        <v>185</v>
      </c>
      <c r="M134" s="73">
        <f>VLOOKUP('MATRIZ DE RIESGOS DE SST'!L134,'MAPAS DE RIESGOS INHER Y RESID'!$E$3:$F$7,2,FALSE)</f>
        <v>2</v>
      </c>
      <c r="N134" s="124" t="s">
        <v>188</v>
      </c>
      <c r="O134" s="73">
        <f>VLOOKUP('MATRIZ DE RIESGOS DE SST'!N134,'MAPAS DE RIESGOS INHER Y RESID'!$O$3:$P$7,2,FALSE)</f>
        <v>4</v>
      </c>
      <c r="P134" s="73">
        <f t="shared" si="21"/>
        <v>8</v>
      </c>
      <c r="Q134" s="124" t="str">
        <f>IF(OR('MAPAS DE RIESGOS INHER Y RESID'!$G$7='MATRIZ DE RIESGOS DE SST'!P134,P134&lt;'MAPAS DE RIESGOS INHER Y RESID'!$G$3+1),'MAPAS DE RIESGOS INHER Y RESID'!$M$6,IF(OR('MAPAS DE RIESGOS INHER Y RESID'!$H$5='MATRIZ DE RIESGOS DE SST'!P134,P134&lt;'MAPAS DE RIESGOS INHER Y RESID'!$I$5+1),'MAPAS DE RIESGOS INHER Y RESID'!$M$5,IF(OR('MAPAS DE RIESGOS INHER Y RESID'!$I$4='MATRIZ DE RIESGOS DE SST'!P134,P134&lt;'MAPAS DE RIESGOS INHER Y RESID'!$J$4+1),'MAPAS DE RIESGOS INHER Y RESID'!$M$4,'MAPAS DE RIESGOS INHER Y RESID'!$M$3)))</f>
        <v>BAJO</v>
      </c>
      <c r="R134" s="83" t="s">
        <v>249</v>
      </c>
      <c r="S134" s="83" t="s">
        <v>249</v>
      </c>
      <c r="T134" s="128" t="s">
        <v>305</v>
      </c>
      <c r="U134" s="128" t="s">
        <v>306</v>
      </c>
      <c r="V134" s="124" t="s">
        <v>180</v>
      </c>
      <c r="W134" s="127">
        <f>VLOOKUP(V134,'MAPAS DE RIESGOS INHER Y RESID'!$E$16:$F$18,2,FALSE)</f>
        <v>0.9</v>
      </c>
      <c r="X134" s="74">
        <f t="shared" si="20"/>
        <v>0.79999999999999982</v>
      </c>
      <c r="Y134" s="124" t="str">
        <f>IF(OR('MAPAS DE RIESGOS INHER Y RESID'!$G$18='MATRIZ DE RIESGOS DE SST'!X134,X134&lt;'MAPAS DE RIESGOS INHER Y RESID'!$G$16+1),'MAPAS DE RIESGOS INHER Y RESID'!$M$19,IF(OR('MAPAS DE RIESGOS INHER Y RESID'!$H$17='MATRIZ DE RIESGOS DE SST'!X134,X134&lt;'MAPAS DE RIESGOS INHER Y RESID'!$I$18+1),'MAPAS DE RIESGOS INHER Y RESID'!$M$18,IF(OR('MAPAS DE RIESGOS INHER Y RESID'!$I$17='MATRIZ DE RIESGOS DE SST'!X134,X134&lt;'MAPAS DE RIESGOS INHER Y RESID'!$J$17+1),'MAPAS DE RIESGOS INHER Y RESID'!$M$17,'MAPAS DE RIESGOS INHER Y RESID'!$M$16)))</f>
        <v>BAJO</v>
      </c>
      <c r="Z134" s="82" t="s">
        <v>200</v>
      </c>
    </row>
    <row r="135" spans="1:26" ht="165" customHeight="1" x14ac:dyDescent="0.2">
      <c r="A135" s="166"/>
      <c r="B135" s="173"/>
      <c r="C135" s="114"/>
      <c r="D135" s="114"/>
      <c r="E135" s="114"/>
      <c r="F135" s="114"/>
      <c r="G135" s="114"/>
      <c r="H135" s="115"/>
      <c r="I135" s="121" t="s">
        <v>32</v>
      </c>
      <c r="J135" s="121" t="s">
        <v>33</v>
      </c>
      <c r="K135" s="121" t="s">
        <v>34</v>
      </c>
      <c r="L135" s="124" t="s">
        <v>185</v>
      </c>
      <c r="M135" s="73">
        <f>VLOOKUP('MATRIZ DE RIESGOS DE SST'!L135,'MAPAS DE RIESGOS INHER Y RESID'!$E$3:$F$7,2,FALSE)</f>
        <v>2</v>
      </c>
      <c r="N135" s="124" t="s">
        <v>188</v>
      </c>
      <c r="O135" s="73">
        <f>VLOOKUP('MATRIZ DE RIESGOS DE SST'!N135,'MAPAS DE RIESGOS INHER Y RESID'!$O$3:$P$7,2,FALSE)</f>
        <v>4</v>
      </c>
      <c r="P135" s="73">
        <f t="shared" si="21"/>
        <v>8</v>
      </c>
      <c r="Q135" s="124" t="str">
        <f>IF(OR('MAPAS DE RIESGOS INHER Y RESID'!$G$7='MATRIZ DE RIESGOS DE SST'!P135,P135&lt;'MAPAS DE RIESGOS INHER Y RESID'!$G$3+1),'MAPAS DE RIESGOS INHER Y RESID'!$M$6,IF(OR('MAPAS DE RIESGOS INHER Y RESID'!$H$5='MATRIZ DE RIESGOS DE SST'!P135,P135&lt;'MAPAS DE RIESGOS INHER Y RESID'!$I$5+1),'MAPAS DE RIESGOS INHER Y RESID'!$M$5,IF(OR('MAPAS DE RIESGOS INHER Y RESID'!$I$4='MATRIZ DE RIESGOS DE SST'!P135,P135&lt;'MAPAS DE RIESGOS INHER Y RESID'!$J$4+1),'MAPAS DE RIESGOS INHER Y RESID'!$M$4,'MAPAS DE RIESGOS INHER Y RESID'!$M$3)))</f>
        <v>BAJO</v>
      </c>
      <c r="R135" s="83"/>
      <c r="S135" s="83"/>
      <c r="T135" s="81"/>
      <c r="U135" s="128" t="s">
        <v>316</v>
      </c>
      <c r="V135" s="124" t="s">
        <v>180</v>
      </c>
      <c r="W135" s="127">
        <f>VLOOKUP(V135,'MAPAS DE RIESGOS INHER Y RESID'!$E$16:$F$18,2,FALSE)</f>
        <v>0.9</v>
      </c>
      <c r="X135" s="74">
        <f t="shared" si="20"/>
        <v>0.79999999999999982</v>
      </c>
      <c r="Y135" s="124" t="str">
        <f>IF(OR('MAPAS DE RIESGOS INHER Y RESID'!$G$18='MATRIZ DE RIESGOS DE SST'!X135,X135&lt;'MAPAS DE RIESGOS INHER Y RESID'!$G$16+1),'MAPAS DE RIESGOS INHER Y RESID'!$M$19,IF(OR('MAPAS DE RIESGOS INHER Y RESID'!$H$17='MATRIZ DE RIESGOS DE SST'!X135,X135&lt;'MAPAS DE RIESGOS INHER Y RESID'!$I$18+1),'MAPAS DE RIESGOS INHER Y RESID'!$M$18,IF(OR('MAPAS DE RIESGOS INHER Y RESID'!$I$17='MATRIZ DE RIESGOS DE SST'!X135,X135&lt;'MAPAS DE RIESGOS INHER Y RESID'!$J$17+1),'MAPAS DE RIESGOS INHER Y RESID'!$M$17,'MAPAS DE RIESGOS INHER Y RESID'!$M$16)))</f>
        <v>BAJO</v>
      </c>
      <c r="Z135" s="82" t="s">
        <v>200</v>
      </c>
    </row>
    <row r="136" spans="1:26" ht="165" customHeight="1" x14ac:dyDescent="0.2">
      <c r="A136" s="166"/>
      <c r="B136" s="173"/>
      <c r="C136" s="114"/>
      <c r="D136" s="114"/>
      <c r="E136" s="114"/>
      <c r="F136" s="114"/>
      <c r="G136" s="114"/>
      <c r="H136" s="115"/>
      <c r="I136" s="121" t="s">
        <v>38</v>
      </c>
      <c r="J136" s="121" t="s">
        <v>33</v>
      </c>
      <c r="K136" s="121" t="s">
        <v>34</v>
      </c>
      <c r="L136" s="124" t="s">
        <v>185</v>
      </c>
      <c r="M136" s="73">
        <f>VLOOKUP('MATRIZ DE RIESGOS DE SST'!L136,'MAPAS DE RIESGOS INHER Y RESID'!$E$3:$F$7,2,FALSE)</f>
        <v>2</v>
      </c>
      <c r="N136" s="124" t="s">
        <v>188</v>
      </c>
      <c r="O136" s="73">
        <f>VLOOKUP('MATRIZ DE RIESGOS DE SST'!N136,'MAPAS DE RIESGOS INHER Y RESID'!$O$3:$P$7,2,FALSE)</f>
        <v>4</v>
      </c>
      <c r="P136" s="73">
        <f t="shared" si="21"/>
        <v>8</v>
      </c>
      <c r="Q136" s="124" t="str">
        <f>IF(OR('MAPAS DE RIESGOS INHER Y RESID'!$G$7='MATRIZ DE RIESGOS DE SST'!P136,P136&lt;'MAPAS DE RIESGOS INHER Y RESID'!$G$3+1),'MAPAS DE RIESGOS INHER Y RESID'!$M$6,IF(OR('MAPAS DE RIESGOS INHER Y RESID'!$H$5='MATRIZ DE RIESGOS DE SST'!P136,P136&lt;'MAPAS DE RIESGOS INHER Y RESID'!$I$5+1),'MAPAS DE RIESGOS INHER Y RESID'!$M$5,IF(OR('MAPAS DE RIESGOS INHER Y RESID'!$I$4='MATRIZ DE RIESGOS DE SST'!P136,P136&lt;'MAPAS DE RIESGOS INHER Y RESID'!$J$4+1),'MAPAS DE RIESGOS INHER Y RESID'!$M$4,'MAPAS DE RIESGOS INHER Y RESID'!$M$3)))</f>
        <v>BAJO</v>
      </c>
      <c r="R136" s="83"/>
      <c r="S136" s="81"/>
      <c r="T136" s="81"/>
      <c r="U136" s="81" t="s">
        <v>290</v>
      </c>
      <c r="V136" s="124" t="s">
        <v>180</v>
      </c>
      <c r="W136" s="127">
        <f>VLOOKUP(V136,'MAPAS DE RIESGOS INHER Y RESID'!$E$16:$F$18,2,FALSE)</f>
        <v>0.9</v>
      </c>
      <c r="X136" s="74">
        <f t="shared" si="20"/>
        <v>0.79999999999999982</v>
      </c>
      <c r="Y136" s="124" t="str">
        <f>IF(OR('MAPAS DE RIESGOS INHER Y RESID'!$G$18='MATRIZ DE RIESGOS DE SST'!X136,X136&lt;'MAPAS DE RIESGOS INHER Y RESID'!$G$16+1),'MAPAS DE RIESGOS INHER Y RESID'!$M$19,IF(OR('MAPAS DE RIESGOS INHER Y RESID'!$H$17='MATRIZ DE RIESGOS DE SST'!X136,X136&lt;'MAPAS DE RIESGOS INHER Y RESID'!$I$18+1),'MAPAS DE RIESGOS INHER Y RESID'!$M$18,IF(OR('MAPAS DE RIESGOS INHER Y RESID'!$I$17='MATRIZ DE RIESGOS DE SST'!X136,X136&lt;'MAPAS DE RIESGOS INHER Y RESID'!$J$17+1),'MAPAS DE RIESGOS INHER Y RESID'!$M$17,'MAPAS DE RIESGOS INHER Y RESID'!$M$16)))</f>
        <v>BAJO</v>
      </c>
      <c r="Z136" s="82" t="s">
        <v>200</v>
      </c>
    </row>
    <row r="137" spans="1:26" ht="165" customHeight="1" x14ac:dyDescent="0.2">
      <c r="A137" s="166"/>
      <c r="B137" s="173"/>
      <c r="C137" s="114"/>
      <c r="D137" s="114"/>
      <c r="E137" s="114"/>
      <c r="F137" s="114"/>
      <c r="G137" s="114"/>
      <c r="H137" s="115"/>
      <c r="I137" s="119" t="s">
        <v>43</v>
      </c>
      <c r="J137" s="119" t="s">
        <v>44</v>
      </c>
      <c r="K137" s="119" t="s">
        <v>45</v>
      </c>
      <c r="L137" s="124" t="s">
        <v>185</v>
      </c>
      <c r="M137" s="73">
        <f>VLOOKUP('MATRIZ DE RIESGOS DE SST'!L137,'MAPAS DE RIESGOS INHER Y RESID'!$E$3:$F$7,2,FALSE)</f>
        <v>2</v>
      </c>
      <c r="N137" s="124" t="s">
        <v>188</v>
      </c>
      <c r="O137" s="73">
        <f>VLOOKUP('MATRIZ DE RIESGOS DE SST'!N137,'MAPAS DE RIESGOS INHER Y RESID'!$O$3:$P$7,2,FALSE)</f>
        <v>4</v>
      </c>
      <c r="P137" s="73">
        <f t="shared" si="21"/>
        <v>8</v>
      </c>
      <c r="Q137" s="124" t="str">
        <f>IF(OR('MAPAS DE RIESGOS INHER Y RESID'!$G$7='MATRIZ DE RIESGOS DE SST'!P137,P137&lt;'MAPAS DE RIESGOS INHER Y RESID'!$G$3+1),'MAPAS DE RIESGOS INHER Y RESID'!$M$6,IF(OR('MAPAS DE RIESGOS INHER Y RESID'!$H$5='MATRIZ DE RIESGOS DE SST'!P137,P137&lt;'MAPAS DE RIESGOS INHER Y RESID'!$I$5+1),'MAPAS DE RIESGOS INHER Y RESID'!$M$5,IF(OR('MAPAS DE RIESGOS INHER Y RESID'!$I$4='MATRIZ DE RIESGOS DE SST'!P137,P137&lt;'MAPAS DE RIESGOS INHER Y RESID'!$J$4+1),'MAPAS DE RIESGOS INHER Y RESID'!$M$4,'MAPAS DE RIESGOS INHER Y RESID'!$M$3)))</f>
        <v>BAJO</v>
      </c>
      <c r="R137" s="83"/>
      <c r="S137" s="83"/>
      <c r="T137" s="81"/>
      <c r="U137" s="128" t="s">
        <v>316</v>
      </c>
      <c r="V137" s="124" t="s">
        <v>180</v>
      </c>
      <c r="W137" s="127">
        <f>VLOOKUP(V137,'MAPAS DE RIESGOS INHER Y RESID'!$E$16:$F$18,2,FALSE)</f>
        <v>0.9</v>
      </c>
      <c r="X137" s="74">
        <f t="shared" si="20"/>
        <v>0.79999999999999982</v>
      </c>
      <c r="Y137" s="124" t="str">
        <f>IF(OR('MAPAS DE RIESGOS INHER Y RESID'!$G$18='MATRIZ DE RIESGOS DE SST'!X137,X137&lt;'MAPAS DE RIESGOS INHER Y RESID'!$G$16+1),'MAPAS DE RIESGOS INHER Y RESID'!$M$19,IF(OR('MAPAS DE RIESGOS INHER Y RESID'!$H$17='MATRIZ DE RIESGOS DE SST'!X137,X137&lt;'MAPAS DE RIESGOS INHER Y RESID'!$I$18+1),'MAPAS DE RIESGOS INHER Y RESID'!$M$18,IF(OR('MAPAS DE RIESGOS INHER Y RESID'!$I$17='MATRIZ DE RIESGOS DE SST'!X137,X137&lt;'MAPAS DE RIESGOS INHER Y RESID'!$J$17+1),'MAPAS DE RIESGOS INHER Y RESID'!$M$17,'MAPAS DE RIESGOS INHER Y RESID'!$M$16)))</f>
        <v>BAJO</v>
      </c>
      <c r="Z137" s="82" t="s">
        <v>200</v>
      </c>
    </row>
    <row r="138" spans="1:26" ht="165" customHeight="1" x14ac:dyDescent="0.2">
      <c r="A138" s="166"/>
      <c r="B138" s="173"/>
      <c r="C138" s="114"/>
      <c r="D138" s="114"/>
      <c r="E138" s="114"/>
      <c r="F138" s="114"/>
      <c r="G138" s="114"/>
      <c r="H138" s="115"/>
      <c r="I138" s="119" t="s">
        <v>46</v>
      </c>
      <c r="J138" s="119" t="s">
        <v>44</v>
      </c>
      <c r="K138" s="119" t="s">
        <v>37</v>
      </c>
      <c r="L138" s="124" t="s">
        <v>185</v>
      </c>
      <c r="M138" s="73">
        <f>VLOOKUP('MATRIZ DE RIESGOS DE SST'!L138,'MAPAS DE RIESGOS INHER Y RESID'!$E$3:$F$7,2,FALSE)</f>
        <v>2</v>
      </c>
      <c r="N138" s="124" t="s">
        <v>189</v>
      </c>
      <c r="O138" s="73">
        <f>VLOOKUP('MATRIZ DE RIESGOS DE SST'!N138,'MAPAS DE RIESGOS INHER Y RESID'!$O$3:$P$7,2,FALSE)</f>
        <v>16</v>
      </c>
      <c r="P138" s="73">
        <f t="shared" si="21"/>
        <v>32</v>
      </c>
      <c r="Q138" s="124" t="str">
        <f>IF(OR('MAPAS DE RIESGOS INHER Y RESID'!$G$7='MATRIZ DE RIESGOS DE SST'!P138,P138&lt;'MAPAS DE RIESGOS INHER Y RESID'!$G$3+1),'MAPAS DE RIESGOS INHER Y RESID'!$M$6,IF(OR('MAPAS DE RIESGOS INHER Y RESID'!$H$5='MATRIZ DE RIESGOS DE SST'!P138,P138&lt;'MAPAS DE RIESGOS INHER Y RESID'!$I$5+1),'MAPAS DE RIESGOS INHER Y RESID'!$M$5,IF(OR('MAPAS DE RIESGOS INHER Y RESID'!$I$4='MATRIZ DE RIESGOS DE SST'!P138,P138&lt;'MAPAS DE RIESGOS INHER Y RESID'!$J$4+1),'MAPAS DE RIESGOS INHER Y RESID'!$M$4,'MAPAS DE RIESGOS INHER Y RESID'!$M$3)))</f>
        <v>MODERADO</v>
      </c>
      <c r="R138" s="83"/>
      <c r="S138" s="81"/>
      <c r="T138" s="81"/>
      <c r="U138" s="128" t="s">
        <v>316</v>
      </c>
      <c r="V138" s="124" t="s">
        <v>180</v>
      </c>
      <c r="W138" s="127">
        <f>VLOOKUP(V138,'MAPAS DE RIESGOS INHER Y RESID'!$E$16:$F$18,2,FALSE)</f>
        <v>0.9</v>
      </c>
      <c r="X138" s="74">
        <f t="shared" si="20"/>
        <v>3.1999999999999993</v>
      </c>
      <c r="Y138" s="124" t="str">
        <f>IF(OR('MAPAS DE RIESGOS INHER Y RESID'!$G$18='MATRIZ DE RIESGOS DE SST'!X138,X138&lt;'MAPAS DE RIESGOS INHER Y RESID'!$G$16+1),'MAPAS DE RIESGOS INHER Y RESID'!$M$19,IF(OR('MAPAS DE RIESGOS INHER Y RESID'!$H$17='MATRIZ DE RIESGOS DE SST'!X138,X138&lt;'MAPAS DE RIESGOS INHER Y RESID'!$I$18+1),'MAPAS DE RIESGOS INHER Y RESID'!$M$18,IF(OR('MAPAS DE RIESGOS INHER Y RESID'!$I$17='MATRIZ DE RIESGOS DE SST'!X138,X138&lt;'MAPAS DE RIESGOS INHER Y RESID'!$J$17+1),'MAPAS DE RIESGOS INHER Y RESID'!$M$17,'MAPAS DE RIESGOS INHER Y RESID'!$M$16)))</f>
        <v>BAJO</v>
      </c>
      <c r="Z138" s="82" t="s">
        <v>200</v>
      </c>
    </row>
    <row r="139" spans="1:26" ht="165" customHeight="1" x14ac:dyDescent="0.2">
      <c r="A139" s="166"/>
      <c r="B139" s="173"/>
      <c r="C139" s="114"/>
      <c r="D139" s="114"/>
      <c r="E139" s="114"/>
      <c r="F139" s="114"/>
      <c r="G139" s="114"/>
      <c r="H139" s="115"/>
      <c r="I139" s="119" t="s">
        <v>47</v>
      </c>
      <c r="J139" s="119" t="s">
        <v>48</v>
      </c>
      <c r="K139" s="119" t="s">
        <v>49</v>
      </c>
      <c r="L139" s="124" t="s">
        <v>185</v>
      </c>
      <c r="M139" s="73">
        <f>VLOOKUP('MATRIZ DE RIESGOS DE SST'!L139,'MAPAS DE RIESGOS INHER Y RESID'!$E$3:$F$7,2,FALSE)</f>
        <v>2</v>
      </c>
      <c r="N139" s="124" t="s">
        <v>189</v>
      </c>
      <c r="O139" s="73">
        <f>VLOOKUP('MATRIZ DE RIESGOS DE SST'!N139,'MAPAS DE RIESGOS INHER Y RESID'!$O$3:$P$7,2,FALSE)</f>
        <v>16</v>
      </c>
      <c r="P139" s="73">
        <f t="shared" si="21"/>
        <v>32</v>
      </c>
      <c r="Q139" s="124" t="str">
        <f>IF(OR('MAPAS DE RIESGOS INHER Y RESID'!$G$7='MATRIZ DE RIESGOS DE SST'!P139,P139&lt;'MAPAS DE RIESGOS INHER Y RESID'!$G$3+1),'MAPAS DE RIESGOS INHER Y RESID'!$M$6,IF(OR('MAPAS DE RIESGOS INHER Y RESID'!$H$5='MATRIZ DE RIESGOS DE SST'!P139,P139&lt;'MAPAS DE RIESGOS INHER Y RESID'!$I$5+1),'MAPAS DE RIESGOS INHER Y RESID'!$M$5,IF(OR('MAPAS DE RIESGOS INHER Y RESID'!$I$4='MATRIZ DE RIESGOS DE SST'!P139,P139&lt;'MAPAS DE RIESGOS INHER Y RESID'!$J$4+1),'MAPAS DE RIESGOS INHER Y RESID'!$M$4,'MAPAS DE RIESGOS INHER Y RESID'!$M$3)))</f>
        <v>MODERADO</v>
      </c>
      <c r="R139" s="83"/>
      <c r="S139" s="83"/>
      <c r="T139" s="81"/>
      <c r="U139" s="128" t="s">
        <v>316</v>
      </c>
      <c r="V139" s="124" t="s">
        <v>180</v>
      </c>
      <c r="W139" s="127">
        <f>VLOOKUP(V139,'MAPAS DE RIESGOS INHER Y RESID'!$E$16:$F$18,2,FALSE)</f>
        <v>0.9</v>
      </c>
      <c r="X139" s="74">
        <f t="shared" si="20"/>
        <v>3.1999999999999993</v>
      </c>
      <c r="Y139" s="124" t="str">
        <f>IF(OR('MAPAS DE RIESGOS INHER Y RESID'!$G$18='MATRIZ DE RIESGOS DE SST'!X139,X139&lt;'MAPAS DE RIESGOS INHER Y RESID'!$G$16+1),'MAPAS DE RIESGOS INHER Y RESID'!$M$19,IF(OR('MAPAS DE RIESGOS INHER Y RESID'!$H$17='MATRIZ DE RIESGOS DE SST'!X139,X139&lt;'MAPAS DE RIESGOS INHER Y RESID'!$I$18+1),'MAPAS DE RIESGOS INHER Y RESID'!$M$18,IF(OR('MAPAS DE RIESGOS INHER Y RESID'!$I$17='MATRIZ DE RIESGOS DE SST'!X139,X139&lt;'MAPAS DE RIESGOS INHER Y RESID'!$J$17+1),'MAPAS DE RIESGOS INHER Y RESID'!$M$17,'MAPAS DE RIESGOS INHER Y RESID'!$M$16)))</f>
        <v>BAJO</v>
      </c>
      <c r="Z139" s="82" t="s">
        <v>200</v>
      </c>
    </row>
    <row r="140" spans="1:26" ht="165" customHeight="1" x14ac:dyDescent="0.2">
      <c r="A140" s="166"/>
      <c r="B140" s="173"/>
      <c r="C140" s="114"/>
      <c r="D140" s="114"/>
      <c r="E140" s="114"/>
      <c r="F140" s="114"/>
      <c r="G140" s="114"/>
      <c r="H140" s="115"/>
      <c r="I140" s="119" t="s">
        <v>50</v>
      </c>
      <c r="J140" s="119" t="s">
        <v>48</v>
      </c>
      <c r="K140" s="119" t="s">
        <v>49</v>
      </c>
      <c r="L140" s="124" t="s">
        <v>185</v>
      </c>
      <c r="M140" s="73">
        <f>VLOOKUP('MATRIZ DE RIESGOS DE SST'!L140,'MAPAS DE RIESGOS INHER Y RESID'!$E$3:$F$7,2,FALSE)</f>
        <v>2</v>
      </c>
      <c r="N140" s="124" t="s">
        <v>188</v>
      </c>
      <c r="O140" s="73">
        <f>VLOOKUP('MATRIZ DE RIESGOS DE SST'!N140,'MAPAS DE RIESGOS INHER Y RESID'!$O$3:$P$7,2,FALSE)</f>
        <v>4</v>
      </c>
      <c r="P140" s="73">
        <f t="shared" si="21"/>
        <v>8</v>
      </c>
      <c r="Q140" s="124" t="str">
        <f>IF(OR('MAPAS DE RIESGOS INHER Y RESID'!$G$7='MATRIZ DE RIESGOS DE SST'!P140,P140&lt;'MAPAS DE RIESGOS INHER Y RESID'!$G$3+1),'MAPAS DE RIESGOS INHER Y RESID'!$M$6,IF(OR('MAPAS DE RIESGOS INHER Y RESID'!$H$5='MATRIZ DE RIESGOS DE SST'!P140,P140&lt;'MAPAS DE RIESGOS INHER Y RESID'!$I$5+1),'MAPAS DE RIESGOS INHER Y RESID'!$M$5,IF(OR('MAPAS DE RIESGOS INHER Y RESID'!$I$4='MATRIZ DE RIESGOS DE SST'!P140,P140&lt;'MAPAS DE RIESGOS INHER Y RESID'!$J$4+1),'MAPAS DE RIESGOS INHER Y RESID'!$M$4,'MAPAS DE RIESGOS INHER Y RESID'!$M$3)))</f>
        <v>BAJO</v>
      </c>
      <c r="R140" s="83"/>
      <c r="S140" s="81"/>
      <c r="T140" s="81"/>
      <c r="U140" s="128" t="s">
        <v>316</v>
      </c>
      <c r="V140" s="124" t="s">
        <v>180</v>
      </c>
      <c r="W140" s="127">
        <f>VLOOKUP(V140,'MAPAS DE RIESGOS INHER Y RESID'!$E$16:$F$18,2,FALSE)</f>
        <v>0.9</v>
      </c>
      <c r="X140" s="74">
        <f t="shared" si="20"/>
        <v>0.79999999999999982</v>
      </c>
      <c r="Y140" s="124" t="str">
        <f>IF(OR('MAPAS DE RIESGOS INHER Y RESID'!$G$18='MATRIZ DE RIESGOS DE SST'!X140,X140&lt;'MAPAS DE RIESGOS INHER Y RESID'!$G$16+1),'MAPAS DE RIESGOS INHER Y RESID'!$M$19,IF(OR('MAPAS DE RIESGOS INHER Y RESID'!$H$17='MATRIZ DE RIESGOS DE SST'!X140,X140&lt;'MAPAS DE RIESGOS INHER Y RESID'!$I$18+1),'MAPAS DE RIESGOS INHER Y RESID'!$M$18,IF(OR('MAPAS DE RIESGOS INHER Y RESID'!$I$17='MATRIZ DE RIESGOS DE SST'!X140,X140&lt;'MAPAS DE RIESGOS INHER Y RESID'!$J$17+1),'MAPAS DE RIESGOS INHER Y RESID'!$M$17,'MAPAS DE RIESGOS INHER Y RESID'!$M$16)))</f>
        <v>BAJO</v>
      </c>
      <c r="Z140" s="82" t="s">
        <v>200</v>
      </c>
    </row>
    <row r="141" spans="1:26" ht="165" customHeight="1" x14ac:dyDescent="0.2">
      <c r="A141" s="166"/>
      <c r="B141" s="173"/>
      <c r="C141" s="114"/>
      <c r="D141" s="114"/>
      <c r="E141" s="114"/>
      <c r="F141" s="114"/>
      <c r="G141" s="114"/>
      <c r="H141" s="115"/>
      <c r="I141" s="119" t="s">
        <v>51</v>
      </c>
      <c r="J141" s="119" t="s">
        <v>209</v>
      </c>
      <c r="K141" s="119" t="s">
        <v>52</v>
      </c>
      <c r="L141" s="124" t="s">
        <v>179</v>
      </c>
      <c r="M141" s="73">
        <f>VLOOKUP('MATRIZ DE RIESGOS DE SST'!L141,'MAPAS DE RIESGOS INHER Y RESID'!$E$3:$F$7,2,FALSE)</f>
        <v>3</v>
      </c>
      <c r="N141" s="124" t="s">
        <v>189</v>
      </c>
      <c r="O141" s="73">
        <f>VLOOKUP('MATRIZ DE RIESGOS DE SST'!N141,'MAPAS DE RIESGOS INHER Y RESID'!$O$3:$P$7,2,FALSE)</f>
        <v>16</v>
      </c>
      <c r="P141" s="73">
        <f t="shared" si="21"/>
        <v>48</v>
      </c>
      <c r="Q141" s="124" t="str">
        <f>IF(OR('MAPAS DE RIESGOS INHER Y RESID'!$G$7='MATRIZ DE RIESGOS DE SST'!P141,P141&lt;'MAPAS DE RIESGOS INHER Y RESID'!$G$3+1),'MAPAS DE RIESGOS INHER Y RESID'!$M$6,IF(OR('MAPAS DE RIESGOS INHER Y RESID'!$H$5='MATRIZ DE RIESGOS DE SST'!P141,P141&lt;'MAPAS DE RIESGOS INHER Y RESID'!$I$5+1),'MAPAS DE RIESGOS INHER Y RESID'!$M$5,IF(OR('MAPAS DE RIESGOS INHER Y RESID'!$I$4='MATRIZ DE RIESGOS DE SST'!P141,P141&lt;'MAPAS DE RIESGOS INHER Y RESID'!$J$4+1),'MAPAS DE RIESGOS INHER Y RESID'!$M$4,'MAPAS DE RIESGOS INHER Y RESID'!$M$3)))</f>
        <v>MODERADO</v>
      </c>
      <c r="R141" s="83" t="s">
        <v>249</v>
      </c>
      <c r="S141" s="83" t="s">
        <v>249</v>
      </c>
      <c r="T141" s="125" t="s">
        <v>289</v>
      </c>
      <c r="U141" s="125" t="s">
        <v>293</v>
      </c>
      <c r="V141" s="124" t="s">
        <v>180</v>
      </c>
      <c r="W141" s="127">
        <f>VLOOKUP(V141,'MAPAS DE RIESGOS INHER Y RESID'!$E$16:$F$18,2,FALSE)</f>
        <v>0.9</v>
      </c>
      <c r="X141" s="74">
        <f t="shared" si="20"/>
        <v>4.7999999999999972</v>
      </c>
      <c r="Y141" s="124" t="str">
        <f>IF(OR('MAPAS DE RIESGOS INHER Y RESID'!$G$18='MATRIZ DE RIESGOS DE SST'!X141,X141&lt;'MAPAS DE RIESGOS INHER Y RESID'!$G$16+1),'MAPAS DE RIESGOS INHER Y RESID'!$M$19,IF(OR('MAPAS DE RIESGOS INHER Y RESID'!$H$17='MATRIZ DE RIESGOS DE SST'!X141,X141&lt;'MAPAS DE RIESGOS INHER Y RESID'!$I$18+1),'MAPAS DE RIESGOS INHER Y RESID'!$M$18,IF(OR('MAPAS DE RIESGOS INHER Y RESID'!$I$17='MATRIZ DE RIESGOS DE SST'!X141,X141&lt;'MAPAS DE RIESGOS INHER Y RESID'!$J$17+1),'MAPAS DE RIESGOS INHER Y RESID'!$M$17,'MAPAS DE RIESGOS INHER Y RESID'!$M$16)))</f>
        <v>BAJO</v>
      </c>
      <c r="Z141" s="82" t="s">
        <v>200</v>
      </c>
    </row>
    <row r="142" spans="1:26" ht="165" customHeight="1" x14ac:dyDescent="0.2">
      <c r="A142" s="166"/>
      <c r="B142" s="173"/>
      <c r="C142" s="114"/>
      <c r="D142" s="114"/>
      <c r="E142" s="114"/>
      <c r="F142" s="114"/>
      <c r="G142" s="114"/>
      <c r="H142" s="115"/>
      <c r="I142" s="119" t="s">
        <v>57</v>
      </c>
      <c r="J142" s="119" t="s">
        <v>201</v>
      </c>
      <c r="K142" s="119" t="s">
        <v>58</v>
      </c>
      <c r="L142" s="124" t="s">
        <v>179</v>
      </c>
      <c r="M142" s="73">
        <f>VLOOKUP('MATRIZ DE RIESGOS DE SST'!L142,'MAPAS DE RIESGOS INHER Y RESID'!$E$3:$F$7,2,FALSE)</f>
        <v>3</v>
      </c>
      <c r="N142" s="124" t="s">
        <v>189</v>
      </c>
      <c r="O142" s="73">
        <f>VLOOKUP('MATRIZ DE RIESGOS DE SST'!N142,'MAPAS DE RIESGOS INHER Y RESID'!$O$3:$P$7,2,FALSE)</f>
        <v>16</v>
      </c>
      <c r="P142" s="73">
        <f t="shared" si="21"/>
        <v>48</v>
      </c>
      <c r="Q142" s="124" t="str">
        <f>IF(OR('MAPAS DE RIESGOS INHER Y RESID'!$G$7='MATRIZ DE RIESGOS DE SST'!P142,P142&lt;'MAPAS DE RIESGOS INHER Y RESID'!$G$3+1),'MAPAS DE RIESGOS INHER Y RESID'!$M$6,IF(OR('MAPAS DE RIESGOS INHER Y RESID'!$H$5='MATRIZ DE RIESGOS DE SST'!P142,P142&lt;'MAPAS DE RIESGOS INHER Y RESID'!$I$5+1),'MAPAS DE RIESGOS INHER Y RESID'!$M$5,IF(OR('MAPAS DE RIESGOS INHER Y RESID'!$I$4='MATRIZ DE RIESGOS DE SST'!P142,P142&lt;'MAPAS DE RIESGOS INHER Y RESID'!$J$4+1),'MAPAS DE RIESGOS INHER Y RESID'!$M$4,'MAPAS DE RIESGOS INHER Y RESID'!$M$3)))</f>
        <v>MODERADO</v>
      </c>
      <c r="R142" s="83" t="s">
        <v>249</v>
      </c>
      <c r="S142" s="83" t="s">
        <v>249</v>
      </c>
      <c r="T142" s="125" t="s">
        <v>289</v>
      </c>
      <c r="U142" s="125" t="s">
        <v>293</v>
      </c>
      <c r="V142" s="124" t="s">
        <v>180</v>
      </c>
      <c r="W142" s="127">
        <f>VLOOKUP(V142,'MAPAS DE RIESGOS INHER Y RESID'!$E$16:$F$18,2,FALSE)</f>
        <v>0.9</v>
      </c>
      <c r="X142" s="74">
        <f t="shared" si="20"/>
        <v>4.7999999999999972</v>
      </c>
      <c r="Y142" s="124" t="str">
        <f>IF(OR('MAPAS DE RIESGOS INHER Y RESID'!$G$18='MATRIZ DE RIESGOS DE SST'!X142,X142&lt;'MAPAS DE RIESGOS INHER Y RESID'!$G$16+1),'MAPAS DE RIESGOS INHER Y RESID'!$M$19,IF(OR('MAPAS DE RIESGOS INHER Y RESID'!$H$17='MATRIZ DE RIESGOS DE SST'!X142,X142&lt;'MAPAS DE RIESGOS INHER Y RESID'!$I$18+1),'MAPAS DE RIESGOS INHER Y RESID'!$M$18,IF(OR('MAPAS DE RIESGOS INHER Y RESID'!$I$17='MATRIZ DE RIESGOS DE SST'!X142,X142&lt;'MAPAS DE RIESGOS INHER Y RESID'!$J$17+1),'MAPAS DE RIESGOS INHER Y RESID'!$M$17,'MAPAS DE RIESGOS INHER Y RESID'!$M$16)))</f>
        <v>BAJO</v>
      </c>
      <c r="Z142" s="82" t="s">
        <v>200</v>
      </c>
    </row>
    <row r="143" spans="1:26" ht="165" customHeight="1" x14ac:dyDescent="0.2">
      <c r="A143" s="166"/>
      <c r="B143" s="173"/>
      <c r="C143" s="114"/>
      <c r="D143" s="114"/>
      <c r="E143" s="114"/>
      <c r="F143" s="114"/>
      <c r="G143" s="114"/>
      <c r="H143" s="115"/>
      <c r="I143" s="119" t="s">
        <v>59</v>
      </c>
      <c r="J143" s="119" t="s">
        <v>229</v>
      </c>
      <c r="K143" s="119" t="s">
        <v>60</v>
      </c>
      <c r="L143" s="124" t="s">
        <v>185</v>
      </c>
      <c r="M143" s="73">
        <f>VLOOKUP('MATRIZ DE RIESGOS DE SST'!L143,'MAPAS DE RIESGOS INHER Y RESID'!$E$3:$F$7,2,FALSE)</f>
        <v>2</v>
      </c>
      <c r="N143" s="124" t="s">
        <v>188</v>
      </c>
      <c r="O143" s="73">
        <f>VLOOKUP('MATRIZ DE RIESGOS DE SST'!N143,'MAPAS DE RIESGOS INHER Y RESID'!$O$3:$P$7,2,FALSE)</f>
        <v>4</v>
      </c>
      <c r="P143" s="73">
        <f t="shared" si="21"/>
        <v>8</v>
      </c>
      <c r="Q143" s="124" t="str">
        <f>IF(OR('MAPAS DE RIESGOS INHER Y RESID'!$G$7='MATRIZ DE RIESGOS DE SST'!P143,P143&lt;'MAPAS DE RIESGOS INHER Y RESID'!$G$3+1),'MAPAS DE RIESGOS INHER Y RESID'!$M$6,IF(OR('MAPAS DE RIESGOS INHER Y RESID'!$H$5='MATRIZ DE RIESGOS DE SST'!P143,P143&lt;'MAPAS DE RIESGOS INHER Y RESID'!$I$5+1),'MAPAS DE RIESGOS INHER Y RESID'!$M$5,IF(OR('MAPAS DE RIESGOS INHER Y RESID'!$I$4='MATRIZ DE RIESGOS DE SST'!P143,P143&lt;'MAPAS DE RIESGOS INHER Y RESID'!$J$4+1),'MAPAS DE RIESGOS INHER Y RESID'!$M$4,'MAPAS DE RIESGOS INHER Y RESID'!$M$3)))</f>
        <v>BAJO</v>
      </c>
      <c r="R143" s="81"/>
      <c r="S143" s="83"/>
      <c r="T143" s="126" t="s">
        <v>262</v>
      </c>
      <c r="U143" s="126" t="s">
        <v>291</v>
      </c>
      <c r="V143" s="124" t="s">
        <v>180</v>
      </c>
      <c r="W143" s="127">
        <f>VLOOKUP(V143,'MAPAS DE RIESGOS INHER Y RESID'!$E$16:$F$18,2,FALSE)</f>
        <v>0.9</v>
      </c>
      <c r="X143" s="74">
        <f t="shared" si="20"/>
        <v>0.79999999999999982</v>
      </c>
      <c r="Y143" s="124" t="str">
        <f>IF(OR('MAPAS DE RIESGOS INHER Y RESID'!$G$18='MATRIZ DE RIESGOS DE SST'!X143,X143&lt;'MAPAS DE RIESGOS INHER Y RESID'!$G$16+1),'MAPAS DE RIESGOS INHER Y RESID'!$M$19,IF(OR('MAPAS DE RIESGOS INHER Y RESID'!$H$17='MATRIZ DE RIESGOS DE SST'!X143,X143&lt;'MAPAS DE RIESGOS INHER Y RESID'!$I$18+1),'MAPAS DE RIESGOS INHER Y RESID'!$M$18,IF(OR('MAPAS DE RIESGOS INHER Y RESID'!$I$17='MATRIZ DE RIESGOS DE SST'!X143,X143&lt;'MAPAS DE RIESGOS INHER Y RESID'!$J$17+1),'MAPAS DE RIESGOS INHER Y RESID'!$M$17,'MAPAS DE RIESGOS INHER Y RESID'!$M$16)))</f>
        <v>BAJO</v>
      </c>
      <c r="Z143" s="82" t="s">
        <v>200</v>
      </c>
    </row>
    <row r="144" spans="1:26" ht="150" x14ac:dyDescent="0.2">
      <c r="A144" s="166"/>
      <c r="B144" s="173"/>
      <c r="C144" s="114"/>
      <c r="D144" s="114"/>
      <c r="E144" s="114"/>
      <c r="F144" s="114"/>
      <c r="G144" s="114"/>
      <c r="H144" s="115"/>
      <c r="I144" s="119" t="s">
        <v>61</v>
      </c>
      <c r="J144" s="119" t="s">
        <v>327</v>
      </c>
      <c r="K144" s="119" t="s">
        <v>62</v>
      </c>
      <c r="L144" s="124" t="s">
        <v>185</v>
      </c>
      <c r="M144" s="73">
        <f>VLOOKUP('MATRIZ DE RIESGOS DE SST'!L144,'MAPAS DE RIESGOS INHER Y RESID'!$E$3:$F$7,2,FALSE)</f>
        <v>2</v>
      </c>
      <c r="N144" s="124" t="s">
        <v>188</v>
      </c>
      <c r="O144" s="73">
        <f>VLOOKUP('MATRIZ DE RIESGOS DE SST'!N144,'MAPAS DE RIESGOS INHER Y RESID'!$O$3:$P$7,2,FALSE)</f>
        <v>4</v>
      </c>
      <c r="P144" s="73">
        <f t="shared" si="21"/>
        <v>8</v>
      </c>
      <c r="Q144" s="124" t="str">
        <f>IF(OR('MAPAS DE RIESGOS INHER Y RESID'!$G$7='MATRIZ DE RIESGOS DE SST'!P144,P144&lt;'MAPAS DE RIESGOS INHER Y RESID'!$G$3+1),'MAPAS DE RIESGOS INHER Y RESID'!$M$6,IF(OR('MAPAS DE RIESGOS INHER Y RESID'!$H$5='MATRIZ DE RIESGOS DE SST'!P144,P144&lt;'MAPAS DE RIESGOS INHER Y RESID'!$I$5+1),'MAPAS DE RIESGOS INHER Y RESID'!$M$5,IF(OR('MAPAS DE RIESGOS INHER Y RESID'!$I$4='MATRIZ DE RIESGOS DE SST'!P144,P144&lt;'MAPAS DE RIESGOS INHER Y RESID'!$J$4+1),'MAPAS DE RIESGOS INHER Y RESID'!$M$4,'MAPAS DE RIESGOS INHER Y RESID'!$M$3)))</f>
        <v>BAJO</v>
      </c>
      <c r="R144" s="81"/>
      <c r="S144" s="125" t="s">
        <v>250</v>
      </c>
      <c r="T144" s="125" t="s">
        <v>261</v>
      </c>
      <c r="U144" s="81"/>
      <c r="V144" s="124" t="s">
        <v>180</v>
      </c>
      <c r="W144" s="127">
        <f>VLOOKUP(V144,'MAPAS DE RIESGOS INHER Y RESID'!$E$16:$F$18,2,FALSE)</f>
        <v>0.9</v>
      </c>
      <c r="X144" s="74">
        <f t="shared" si="20"/>
        <v>0.79999999999999982</v>
      </c>
      <c r="Y144" s="124" t="str">
        <f>IF(OR('MAPAS DE RIESGOS INHER Y RESID'!$G$18='MATRIZ DE RIESGOS DE SST'!X144,X144&lt;'MAPAS DE RIESGOS INHER Y RESID'!$G$16+1),'MAPAS DE RIESGOS INHER Y RESID'!$M$19,IF(OR('MAPAS DE RIESGOS INHER Y RESID'!$H$17='MATRIZ DE RIESGOS DE SST'!X144,X144&lt;'MAPAS DE RIESGOS INHER Y RESID'!$I$18+1),'MAPAS DE RIESGOS INHER Y RESID'!$M$18,IF(OR('MAPAS DE RIESGOS INHER Y RESID'!$I$17='MATRIZ DE RIESGOS DE SST'!X144,X144&lt;'MAPAS DE RIESGOS INHER Y RESID'!$J$17+1),'MAPAS DE RIESGOS INHER Y RESID'!$M$17,'MAPAS DE RIESGOS INHER Y RESID'!$M$16)))</f>
        <v>BAJO</v>
      </c>
      <c r="Z144" s="82" t="s">
        <v>200</v>
      </c>
    </row>
    <row r="145" spans="1:26" ht="165" customHeight="1" x14ac:dyDescent="0.2">
      <c r="A145" s="166"/>
      <c r="B145" s="173"/>
      <c r="C145" s="114"/>
      <c r="D145" s="114"/>
      <c r="E145" s="114"/>
      <c r="F145" s="114"/>
      <c r="G145" s="114"/>
      <c r="H145" s="115"/>
      <c r="I145" s="120" t="s">
        <v>66</v>
      </c>
      <c r="J145" s="119" t="s">
        <v>67</v>
      </c>
      <c r="K145" s="119" t="s">
        <v>68</v>
      </c>
      <c r="L145" s="124" t="s">
        <v>179</v>
      </c>
      <c r="M145" s="73">
        <f>VLOOKUP('MATRIZ DE RIESGOS DE SST'!L145,'MAPAS DE RIESGOS INHER Y RESID'!$E$3:$F$7,2,FALSE)</f>
        <v>3</v>
      </c>
      <c r="N145" s="124" t="s">
        <v>189</v>
      </c>
      <c r="O145" s="73">
        <f>VLOOKUP('MATRIZ DE RIESGOS DE SST'!N145,'MAPAS DE RIESGOS INHER Y RESID'!$O$3:$P$7,2,FALSE)</f>
        <v>16</v>
      </c>
      <c r="P145" s="73">
        <f t="shared" ref="P145:P158" si="22">+M145*O145</f>
        <v>48</v>
      </c>
      <c r="Q145" s="124" t="str">
        <f>IF(OR('MAPAS DE RIESGOS INHER Y RESID'!$G$7='MATRIZ DE RIESGOS DE SST'!P145,P145&lt;'MAPAS DE RIESGOS INHER Y RESID'!$G$3+1),'MAPAS DE RIESGOS INHER Y RESID'!$M$6,IF(OR('MAPAS DE RIESGOS INHER Y RESID'!$H$5='MATRIZ DE RIESGOS DE SST'!P145,P145&lt;'MAPAS DE RIESGOS INHER Y RESID'!$I$5+1),'MAPAS DE RIESGOS INHER Y RESID'!$M$5,IF(OR('MAPAS DE RIESGOS INHER Y RESID'!$I$4='MATRIZ DE RIESGOS DE SST'!P145,P145&lt;'MAPAS DE RIESGOS INHER Y RESID'!$J$4+1),'MAPAS DE RIESGOS INHER Y RESID'!$M$4,'MAPAS DE RIESGOS INHER Y RESID'!$M$3)))</f>
        <v>MODERADO</v>
      </c>
      <c r="R145" s="81"/>
      <c r="S145" s="81"/>
      <c r="T145" s="83" t="s">
        <v>305</v>
      </c>
      <c r="U145" s="81" t="s">
        <v>307</v>
      </c>
      <c r="V145" s="124" t="s">
        <v>180</v>
      </c>
      <c r="W145" s="127">
        <f>VLOOKUP(V145,'MAPAS DE RIESGOS INHER Y RESID'!$E$16:$F$18,2,FALSE)</f>
        <v>0.9</v>
      </c>
      <c r="X145" s="74">
        <f t="shared" ref="X145:X158" si="23">P145-(P145*W145)</f>
        <v>4.7999999999999972</v>
      </c>
      <c r="Y145" s="124" t="str">
        <f>IF(OR('MAPAS DE RIESGOS INHER Y RESID'!$G$18='MATRIZ DE RIESGOS DE SST'!X145,X145&lt;'MAPAS DE RIESGOS INHER Y RESID'!$G$16+1),'MAPAS DE RIESGOS INHER Y RESID'!$M$19,IF(OR('MAPAS DE RIESGOS INHER Y RESID'!$H$17='MATRIZ DE RIESGOS DE SST'!X145,X145&lt;'MAPAS DE RIESGOS INHER Y RESID'!$I$18+1),'MAPAS DE RIESGOS INHER Y RESID'!$M$18,IF(OR('MAPAS DE RIESGOS INHER Y RESID'!$I$17='MATRIZ DE RIESGOS DE SST'!X145,X145&lt;'MAPAS DE RIESGOS INHER Y RESID'!$J$17+1),'MAPAS DE RIESGOS INHER Y RESID'!$M$17,'MAPAS DE RIESGOS INHER Y RESID'!$M$16)))</f>
        <v>BAJO</v>
      </c>
      <c r="Z145" s="82" t="s">
        <v>200</v>
      </c>
    </row>
    <row r="146" spans="1:26" ht="165" customHeight="1" x14ac:dyDescent="0.2">
      <c r="A146" s="166"/>
      <c r="B146" s="173"/>
      <c r="C146" s="114"/>
      <c r="D146" s="114"/>
      <c r="E146" s="114"/>
      <c r="F146" s="114"/>
      <c r="G146" s="114"/>
      <c r="H146" s="115"/>
      <c r="I146" s="120" t="s">
        <v>69</v>
      </c>
      <c r="J146" s="119" t="s">
        <v>70</v>
      </c>
      <c r="K146" s="119" t="s">
        <v>71</v>
      </c>
      <c r="L146" s="124" t="s">
        <v>179</v>
      </c>
      <c r="M146" s="73">
        <f>VLOOKUP('MATRIZ DE RIESGOS DE SST'!L146,'MAPAS DE RIESGOS INHER Y RESID'!$E$3:$F$7,2,FALSE)</f>
        <v>3</v>
      </c>
      <c r="N146" s="124" t="s">
        <v>189</v>
      </c>
      <c r="O146" s="73">
        <f>VLOOKUP('MATRIZ DE RIESGOS DE SST'!N146,'MAPAS DE RIESGOS INHER Y RESID'!$O$3:$P$7,2,FALSE)</f>
        <v>16</v>
      </c>
      <c r="P146" s="73">
        <f t="shared" si="22"/>
        <v>48</v>
      </c>
      <c r="Q146" s="124" t="str">
        <f>IF(OR('MAPAS DE RIESGOS INHER Y RESID'!$G$7='MATRIZ DE RIESGOS DE SST'!P146,P146&lt;'MAPAS DE RIESGOS INHER Y RESID'!$G$3+1),'MAPAS DE RIESGOS INHER Y RESID'!$M$6,IF(OR('MAPAS DE RIESGOS INHER Y RESID'!$H$5='MATRIZ DE RIESGOS DE SST'!P146,P146&lt;'MAPAS DE RIESGOS INHER Y RESID'!$I$5+1),'MAPAS DE RIESGOS INHER Y RESID'!$M$5,IF(OR('MAPAS DE RIESGOS INHER Y RESID'!$I$4='MATRIZ DE RIESGOS DE SST'!P146,P146&lt;'MAPAS DE RIESGOS INHER Y RESID'!$J$4+1),'MAPAS DE RIESGOS INHER Y RESID'!$M$4,'MAPAS DE RIESGOS INHER Y RESID'!$M$3)))</f>
        <v>MODERADO</v>
      </c>
      <c r="R146" s="81"/>
      <c r="S146" s="81"/>
      <c r="T146" s="83" t="s">
        <v>305</v>
      </c>
      <c r="U146" s="81" t="s">
        <v>307</v>
      </c>
      <c r="V146" s="124" t="s">
        <v>180</v>
      </c>
      <c r="W146" s="127">
        <f>VLOOKUP(V146,'MAPAS DE RIESGOS INHER Y RESID'!$E$16:$F$18,2,FALSE)</f>
        <v>0.9</v>
      </c>
      <c r="X146" s="74">
        <f t="shared" si="23"/>
        <v>4.7999999999999972</v>
      </c>
      <c r="Y146" s="124" t="str">
        <f>IF(OR('MAPAS DE RIESGOS INHER Y RESID'!$G$18='MATRIZ DE RIESGOS DE SST'!X146,X146&lt;'MAPAS DE RIESGOS INHER Y RESID'!$G$16+1),'MAPAS DE RIESGOS INHER Y RESID'!$M$19,IF(OR('MAPAS DE RIESGOS INHER Y RESID'!$H$17='MATRIZ DE RIESGOS DE SST'!X146,X146&lt;'MAPAS DE RIESGOS INHER Y RESID'!$I$18+1),'MAPAS DE RIESGOS INHER Y RESID'!$M$18,IF(OR('MAPAS DE RIESGOS INHER Y RESID'!$I$17='MATRIZ DE RIESGOS DE SST'!X146,X146&lt;'MAPAS DE RIESGOS INHER Y RESID'!$J$17+1),'MAPAS DE RIESGOS INHER Y RESID'!$M$17,'MAPAS DE RIESGOS INHER Y RESID'!$M$16)))</f>
        <v>BAJO</v>
      </c>
      <c r="Z146" s="82" t="s">
        <v>200</v>
      </c>
    </row>
    <row r="147" spans="1:26" ht="165" customHeight="1" x14ac:dyDescent="0.2">
      <c r="A147" s="166"/>
      <c r="B147" s="173"/>
      <c r="C147" s="114"/>
      <c r="D147" s="114"/>
      <c r="E147" s="114"/>
      <c r="F147" s="114"/>
      <c r="G147" s="114"/>
      <c r="H147" s="115"/>
      <c r="I147" s="120" t="s">
        <v>211</v>
      </c>
      <c r="J147" s="119" t="s">
        <v>72</v>
      </c>
      <c r="K147" s="119" t="s">
        <v>71</v>
      </c>
      <c r="L147" s="124" t="s">
        <v>185</v>
      </c>
      <c r="M147" s="73">
        <f>VLOOKUP('MATRIZ DE RIESGOS DE SST'!L147,'MAPAS DE RIESGOS INHER Y RESID'!$E$3:$F$7,2,FALSE)</f>
        <v>2</v>
      </c>
      <c r="N147" s="124" t="s">
        <v>188</v>
      </c>
      <c r="O147" s="73">
        <f>VLOOKUP('MATRIZ DE RIESGOS DE SST'!N147,'MAPAS DE RIESGOS INHER Y RESID'!$O$3:$P$7,2,FALSE)</f>
        <v>4</v>
      </c>
      <c r="P147" s="73">
        <f t="shared" si="22"/>
        <v>8</v>
      </c>
      <c r="Q147" s="124" t="str">
        <f>IF(OR('MAPAS DE RIESGOS INHER Y RESID'!$G$7='MATRIZ DE RIESGOS DE SST'!P147,P147&lt;'MAPAS DE RIESGOS INHER Y RESID'!$G$3+1),'MAPAS DE RIESGOS INHER Y RESID'!$M$6,IF(OR('MAPAS DE RIESGOS INHER Y RESID'!$H$5='MATRIZ DE RIESGOS DE SST'!P147,P147&lt;'MAPAS DE RIESGOS INHER Y RESID'!$I$5+1),'MAPAS DE RIESGOS INHER Y RESID'!$M$5,IF(OR('MAPAS DE RIESGOS INHER Y RESID'!$I$4='MATRIZ DE RIESGOS DE SST'!P147,P147&lt;'MAPAS DE RIESGOS INHER Y RESID'!$J$4+1),'MAPAS DE RIESGOS INHER Y RESID'!$M$4,'MAPAS DE RIESGOS INHER Y RESID'!$M$3)))</f>
        <v>BAJO</v>
      </c>
      <c r="R147" s="81"/>
      <c r="S147" s="81"/>
      <c r="T147" s="83" t="s">
        <v>305</v>
      </c>
      <c r="U147" s="81" t="s">
        <v>307</v>
      </c>
      <c r="V147" s="124" t="s">
        <v>180</v>
      </c>
      <c r="W147" s="127">
        <f>VLOOKUP(V147,'MAPAS DE RIESGOS INHER Y RESID'!$E$16:$F$18,2,FALSE)</f>
        <v>0.9</v>
      </c>
      <c r="X147" s="74">
        <f t="shared" si="23"/>
        <v>0.79999999999999982</v>
      </c>
      <c r="Y147" s="124" t="str">
        <f>IF(OR('MAPAS DE RIESGOS INHER Y RESID'!$G$18='MATRIZ DE RIESGOS DE SST'!X147,X147&lt;'MAPAS DE RIESGOS INHER Y RESID'!$G$16+1),'MAPAS DE RIESGOS INHER Y RESID'!$M$19,IF(OR('MAPAS DE RIESGOS INHER Y RESID'!$H$17='MATRIZ DE RIESGOS DE SST'!X147,X147&lt;'MAPAS DE RIESGOS INHER Y RESID'!$I$18+1),'MAPAS DE RIESGOS INHER Y RESID'!$M$18,IF(OR('MAPAS DE RIESGOS INHER Y RESID'!$I$17='MATRIZ DE RIESGOS DE SST'!X147,X147&lt;'MAPAS DE RIESGOS INHER Y RESID'!$J$17+1),'MAPAS DE RIESGOS INHER Y RESID'!$M$17,'MAPAS DE RIESGOS INHER Y RESID'!$M$16)))</f>
        <v>BAJO</v>
      </c>
      <c r="Z147" s="82" t="s">
        <v>200</v>
      </c>
    </row>
    <row r="148" spans="1:26" ht="165" customHeight="1" x14ac:dyDescent="0.2">
      <c r="A148" s="166"/>
      <c r="B148" s="173"/>
      <c r="C148" s="114"/>
      <c r="D148" s="114"/>
      <c r="E148" s="114"/>
      <c r="F148" s="114"/>
      <c r="G148" s="114"/>
      <c r="H148" s="115"/>
      <c r="I148" s="120" t="s">
        <v>73</v>
      </c>
      <c r="J148" s="119" t="s">
        <v>74</v>
      </c>
      <c r="K148" s="119" t="s">
        <v>75</v>
      </c>
      <c r="L148" s="124" t="s">
        <v>179</v>
      </c>
      <c r="M148" s="73">
        <f>VLOOKUP('MATRIZ DE RIESGOS DE SST'!L148,'MAPAS DE RIESGOS INHER Y RESID'!$E$3:$F$7,2,FALSE)</f>
        <v>3</v>
      </c>
      <c r="N148" s="124" t="s">
        <v>189</v>
      </c>
      <c r="O148" s="73">
        <f>VLOOKUP('MATRIZ DE RIESGOS DE SST'!N148,'MAPAS DE RIESGOS INHER Y RESID'!$O$3:$P$7,2,FALSE)</f>
        <v>16</v>
      </c>
      <c r="P148" s="73">
        <f t="shared" si="22"/>
        <v>48</v>
      </c>
      <c r="Q148" s="124" t="str">
        <f>IF(OR('MAPAS DE RIESGOS INHER Y RESID'!$G$7='MATRIZ DE RIESGOS DE SST'!P148,P148&lt;'MAPAS DE RIESGOS INHER Y RESID'!$G$3+1),'MAPAS DE RIESGOS INHER Y RESID'!$M$6,IF(OR('MAPAS DE RIESGOS INHER Y RESID'!$H$5='MATRIZ DE RIESGOS DE SST'!P148,P148&lt;'MAPAS DE RIESGOS INHER Y RESID'!$I$5+1),'MAPAS DE RIESGOS INHER Y RESID'!$M$5,IF(OR('MAPAS DE RIESGOS INHER Y RESID'!$I$4='MATRIZ DE RIESGOS DE SST'!P148,P148&lt;'MAPAS DE RIESGOS INHER Y RESID'!$J$4+1),'MAPAS DE RIESGOS INHER Y RESID'!$M$4,'MAPAS DE RIESGOS INHER Y RESID'!$M$3)))</f>
        <v>MODERADO</v>
      </c>
      <c r="R148" s="81"/>
      <c r="S148" s="128" t="s">
        <v>308</v>
      </c>
      <c r="T148" s="81"/>
      <c r="U148" s="81"/>
      <c r="V148" s="124" t="s">
        <v>180</v>
      </c>
      <c r="W148" s="127">
        <f>VLOOKUP(V148,'MAPAS DE RIESGOS INHER Y RESID'!$E$16:$F$18,2,FALSE)</f>
        <v>0.9</v>
      </c>
      <c r="X148" s="74">
        <f t="shared" si="23"/>
        <v>4.7999999999999972</v>
      </c>
      <c r="Y148" s="124" t="str">
        <f>IF(OR('MAPAS DE RIESGOS INHER Y RESID'!$G$18='MATRIZ DE RIESGOS DE SST'!X148,X148&lt;'MAPAS DE RIESGOS INHER Y RESID'!$G$16+1),'MAPAS DE RIESGOS INHER Y RESID'!$M$19,IF(OR('MAPAS DE RIESGOS INHER Y RESID'!$H$17='MATRIZ DE RIESGOS DE SST'!X148,X148&lt;'MAPAS DE RIESGOS INHER Y RESID'!$I$18+1),'MAPAS DE RIESGOS INHER Y RESID'!$M$18,IF(OR('MAPAS DE RIESGOS INHER Y RESID'!$I$17='MATRIZ DE RIESGOS DE SST'!X148,X148&lt;'MAPAS DE RIESGOS INHER Y RESID'!$J$17+1),'MAPAS DE RIESGOS INHER Y RESID'!$M$17,'MAPAS DE RIESGOS INHER Y RESID'!$M$16)))</f>
        <v>BAJO</v>
      </c>
      <c r="Z148" s="82" t="s">
        <v>200</v>
      </c>
    </row>
    <row r="149" spans="1:26" ht="165" customHeight="1" x14ac:dyDescent="0.2">
      <c r="A149" s="166"/>
      <c r="B149" s="173"/>
      <c r="C149" s="114"/>
      <c r="D149" s="114"/>
      <c r="E149" s="114"/>
      <c r="F149" s="114"/>
      <c r="G149" s="114"/>
      <c r="H149" s="115"/>
      <c r="I149" s="120" t="s">
        <v>76</v>
      </c>
      <c r="J149" s="119" t="s">
        <v>231</v>
      </c>
      <c r="K149" s="119" t="s">
        <v>75</v>
      </c>
      <c r="L149" s="124" t="s">
        <v>184</v>
      </c>
      <c r="M149" s="73">
        <f>VLOOKUP('MATRIZ DE RIESGOS DE SST'!L149,'MAPAS DE RIESGOS INHER Y RESID'!$E$3:$F$7,2,FALSE)</f>
        <v>4</v>
      </c>
      <c r="N149" s="124" t="s">
        <v>189</v>
      </c>
      <c r="O149" s="73">
        <f>VLOOKUP('MATRIZ DE RIESGOS DE SST'!N149,'MAPAS DE RIESGOS INHER Y RESID'!$O$3:$P$7,2,FALSE)</f>
        <v>16</v>
      </c>
      <c r="P149" s="73">
        <f t="shared" si="22"/>
        <v>64</v>
      </c>
      <c r="Q149" s="124" t="str">
        <f>IF(OR('MAPAS DE RIESGOS INHER Y RESID'!$G$7='MATRIZ DE RIESGOS DE SST'!P149,P149&lt;'MAPAS DE RIESGOS INHER Y RESID'!$G$3+1),'MAPAS DE RIESGOS INHER Y RESID'!$M$6,IF(OR('MAPAS DE RIESGOS INHER Y RESID'!$H$5='MATRIZ DE RIESGOS DE SST'!P149,P149&lt;'MAPAS DE RIESGOS INHER Y RESID'!$I$5+1),'MAPAS DE RIESGOS INHER Y RESID'!$M$5,IF(OR('MAPAS DE RIESGOS INHER Y RESID'!$I$4='MATRIZ DE RIESGOS DE SST'!P149,P149&lt;'MAPAS DE RIESGOS INHER Y RESID'!$J$4+1),'MAPAS DE RIESGOS INHER Y RESID'!$M$4,'MAPAS DE RIESGOS INHER Y RESID'!$M$3)))</f>
        <v>ALTO</v>
      </c>
      <c r="R149" s="81"/>
      <c r="S149" s="128" t="s">
        <v>308</v>
      </c>
      <c r="T149" s="81"/>
      <c r="U149" s="81"/>
      <c r="V149" s="124" t="s">
        <v>180</v>
      </c>
      <c r="W149" s="127">
        <f>VLOOKUP(V149,'MAPAS DE RIESGOS INHER Y RESID'!$E$16:$F$18,2,FALSE)</f>
        <v>0.9</v>
      </c>
      <c r="X149" s="74">
        <f t="shared" si="23"/>
        <v>6.3999999999999986</v>
      </c>
      <c r="Y149" s="124" t="str">
        <f>IF(OR('MAPAS DE RIESGOS INHER Y RESID'!$G$18='MATRIZ DE RIESGOS DE SST'!X149,X149&lt;'MAPAS DE RIESGOS INHER Y RESID'!$G$16+1),'MAPAS DE RIESGOS INHER Y RESID'!$M$19,IF(OR('MAPAS DE RIESGOS INHER Y RESID'!$H$17='MATRIZ DE RIESGOS DE SST'!X149,X149&lt;'MAPAS DE RIESGOS INHER Y RESID'!$I$18+1),'MAPAS DE RIESGOS INHER Y RESID'!$M$18,IF(OR('MAPAS DE RIESGOS INHER Y RESID'!$I$17='MATRIZ DE RIESGOS DE SST'!X149,X149&lt;'MAPAS DE RIESGOS INHER Y RESID'!$J$17+1),'MAPAS DE RIESGOS INHER Y RESID'!$M$17,'MAPAS DE RIESGOS INHER Y RESID'!$M$16)))</f>
        <v>BAJO</v>
      </c>
      <c r="Z149" s="82" t="s">
        <v>200</v>
      </c>
    </row>
    <row r="150" spans="1:26" ht="165" customHeight="1" x14ac:dyDescent="0.2">
      <c r="A150" s="166"/>
      <c r="B150" s="173"/>
      <c r="C150" s="114"/>
      <c r="D150" s="114"/>
      <c r="E150" s="114"/>
      <c r="F150" s="114"/>
      <c r="G150" s="114"/>
      <c r="H150" s="115"/>
      <c r="I150" s="119" t="s">
        <v>78</v>
      </c>
      <c r="J150" s="119" t="s">
        <v>77</v>
      </c>
      <c r="K150" s="119" t="s">
        <v>75</v>
      </c>
      <c r="L150" s="124" t="s">
        <v>185</v>
      </c>
      <c r="M150" s="73">
        <f>VLOOKUP('MATRIZ DE RIESGOS DE SST'!L150,'MAPAS DE RIESGOS INHER Y RESID'!$E$3:$F$7,2,FALSE)</f>
        <v>2</v>
      </c>
      <c r="N150" s="124" t="s">
        <v>188</v>
      </c>
      <c r="O150" s="73">
        <f>VLOOKUP('MATRIZ DE RIESGOS DE SST'!N150,'MAPAS DE RIESGOS INHER Y RESID'!$O$3:$P$7,2,FALSE)</f>
        <v>4</v>
      </c>
      <c r="P150" s="73">
        <f t="shared" si="22"/>
        <v>8</v>
      </c>
      <c r="Q150" s="124" t="str">
        <f>IF(OR('MAPAS DE RIESGOS INHER Y RESID'!$G$7='MATRIZ DE RIESGOS DE SST'!P150,P150&lt;'MAPAS DE RIESGOS INHER Y RESID'!$G$3+1),'MAPAS DE RIESGOS INHER Y RESID'!$M$6,IF(OR('MAPAS DE RIESGOS INHER Y RESID'!$H$5='MATRIZ DE RIESGOS DE SST'!P150,P150&lt;'MAPAS DE RIESGOS INHER Y RESID'!$I$5+1),'MAPAS DE RIESGOS INHER Y RESID'!$M$5,IF(OR('MAPAS DE RIESGOS INHER Y RESID'!$I$4='MATRIZ DE RIESGOS DE SST'!P150,P150&lt;'MAPAS DE RIESGOS INHER Y RESID'!$J$4+1),'MAPAS DE RIESGOS INHER Y RESID'!$M$4,'MAPAS DE RIESGOS INHER Y RESID'!$M$3)))</f>
        <v>BAJO</v>
      </c>
      <c r="R150" s="81"/>
      <c r="S150" s="128" t="s">
        <v>308</v>
      </c>
      <c r="T150" s="81"/>
      <c r="U150" s="81"/>
      <c r="V150" s="124" t="s">
        <v>180</v>
      </c>
      <c r="W150" s="127">
        <f>VLOOKUP(V150,'MAPAS DE RIESGOS INHER Y RESID'!$E$16:$F$18,2,FALSE)</f>
        <v>0.9</v>
      </c>
      <c r="X150" s="74">
        <f t="shared" si="23"/>
        <v>0.79999999999999982</v>
      </c>
      <c r="Y150" s="124" t="str">
        <f>IF(OR('MAPAS DE RIESGOS INHER Y RESID'!$G$18='MATRIZ DE RIESGOS DE SST'!X150,X150&lt;'MAPAS DE RIESGOS INHER Y RESID'!$G$16+1),'MAPAS DE RIESGOS INHER Y RESID'!$M$19,IF(OR('MAPAS DE RIESGOS INHER Y RESID'!$H$17='MATRIZ DE RIESGOS DE SST'!X150,X150&lt;'MAPAS DE RIESGOS INHER Y RESID'!$I$18+1),'MAPAS DE RIESGOS INHER Y RESID'!$M$18,IF(OR('MAPAS DE RIESGOS INHER Y RESID'!$I$17='MATRIZ DE RIESGOS DE SST'!X150,X150&lt;'MAPAS DE RIESGOS INHER Y RESID'!$J$17+1),'MAPAS DE RIESGOS INHER Y RESID'!$M$17,'MAPAS DE RIESGOS INHER Y RESID'!$M$16)))</f>
        <v>BAJO</v>
      </c>
      <c r="Z150" s="82" t="s">
        <v>200</v>
      </c>
    </row>
    <row r="151" spans="1:26" ht="165" customHeight="1" x14ac:dyDescent="0.2">
      <c r="A151" s="166"/>
      <c r="B151" s="173"/>
      <c r="C151" s="114"/>
      <c r="D151" s="114"/>
      <c r="E151" s="114"/>
      <c r="F151" s="114"/>
      <c r="G151" s="114"/>
      <c r="H151" s="115"/>
      <c r="I151" s="120" t="s">
        <v>220</v>
      </c>
      <c r="J151" s="119" t="s">
        <v>328</v>
      </c>
      <c r="K151" s="119" t="s">
        <v>80</v>
      </c>
      <c r="L151" s="124" t="s">
        <v>179</v>
      </c>
      <c r="M151" s="73">
        <f>VLOOKUP('MATRIZ DE RIESGOS DE SST'!L151,'MAPAS DE RIESGOS INHER Y RESID'!$E$3:$F$7,2,FALSE)</f>
        <v>3</v>
      </c>
      <c r="N151" s="124" t="s">
        <v>188</v>
      </c>
      <c r="O151" s="73">
        <f>VLOOKUP('MATRIZ DE RIESGOS DE SST'!N151,'MAPAS DE RIESGOS INHER Y RESID'!$O$3:$P$7,2,FALSE)</f>
        <v>4</v>
      </c>
      <c r="P151" s="73">
        <f t="shared" si="22"/>
        <v>12</v>
      </c>
      <c r="Q151" s="124" t="str">
        <f>IF(OR('MAPAS DE RIESGOS INHER Y RESID'!$G$7='MATRIZ DE RIESGOS DE SST'!P151,P151&lt;'MAPAS DE RIESGOS INHER Y RESID'!$G$3+1),'MAPAS DE RIESGOS INHER Y RESID'!$M$6,IF(OR('MAPAS DE RIESGOS INHER Y RESID'!$H$5='MATRIZ DE RIESGOS DE SST'!P151,P151&lt;'MAPAS DE RIESGOS INHER Y RESID'!$I$5+1),'MAPAS DE RIESGOS INHER Y RESID'!$M$5,IF(OR('MAPAS DE RIESGOS INHER Y RESID'!$I$4='MATRIZ DE RIESGOS DE SST'!P151,P151&lt;'MAPAS DE RIESGOS INHER Y RESID'!$J$4+1),'MAPAS DE RIESGOS INHER Y RESID'!$M$4,'MAPAS DE RIESGOS INHER Y RESID'!$M$3)))</f>
        <v>MODERADO</v>
      </c>
      <c r="R151" s="81"/>
      <c r="S151" s="81"/>
      <c r="T151" s="125" t="s">
        <v>263</v>
      </c>
      <c r="U151" s="125" t="s">
        <v>292</v>
      </c>
      <c r="V151" s="124" t="s">
        <v>180</v>
      </c>
      <c r="W151" s="127">
        <f>VLOOKUP(V151,'MAPAS DE RIESGOS INHER Y RESID'!$E$16:$F$18,2,FALSE)</f>
        <v>0.9</v>
      </c>
      <c r="X151" s="74">
        <f t="shared" si="23"/>
        <v>1.1999999999999993</v>
      </c>
      <c r="Y151" s="124" t="str">
        <f>IF(OR('MAPAS DE RIESGOS INHER Y RESID'!$G$18='MATRIZ DE RIESGOS DE SST'!X151,X151&lt;'MAPAS DE RIESGOS INHER Y RESID'!$G$16+1),'MAPAS DE RIESGOS INHER Y RESID'!$M$19,IF(OR('MAPAS DE RIESGOS INHER Y RESID'!$H$17='MATRIZ DE RIESGOS DE SST'!X151,X151&lt;'MAPAS DE RIESGOS INHER Y RESID'!$I$18+1),'MAPAS DE RIESGOS INHER Y RESID'!$M$18,IF(OR('MAPAS DE RIESGOS INHER Y RESID'!$I$17='MATRIZ DE RIESGOS DE SST'!X151,X151&lt;'MAPAS DE RIESGOS INHER Y RESID'!$J$17+1),'MAPAS DE RIESGOS INHER Y RESID'!$M$17,'MAPAS DE RIESGOS INHER Y RESID'!$M$16)))</f>
        <v>BAJO</v>
      </c>
      <c r="Z151" s="82" t="s">
        <v>200</v>
      </c>
    </row>
    <row r="152" spans="1:26" ht="165" customHeight="1" x14ac:dyDescent="0.2">
      <c r="A152" s="166"/>
      <c r="B152" s="173"/>
      <c r="C152" s="114"/>
      <c r="D152" s="114"/>
      <c r="E152" s="114"/>
      <c r="F152" s="114"/>
      <c r="G152" s="114"/>
      <c r="H152" s="115"/>
      <c r="I152" s="119" t="s">
        <v>85</v>
      </c>
      <c r="J152" s="119" t="s">
        <v>213</v>
      </c>
      <c r="K152" s="119" t="s">
        <v>86</v>
      </c>
      <c r="L152" s="124" t="s">
        <v>184</v>
      </c>
      <c r="M152" s="73">
        <f>VLOOKUP('MATRIZ DE RIESGOS DE SST'!L152,'MAPAS DE RIESGOS INHER Y RESID'!$E$3:$F$7,2,FALSE)</f>
        <v>4</v>
      </c>
      <c r="N152" s="124" t="s">
        <v>189</v>
      </c>
      <c r="O152" s="73">
        <f>VLOOKUP('MATRIZ DE RIESGOS DE SST'!N152,'MAPAS DE RIESGOS INHER Y RESID'!$O$3:$P$7,2,FALSE)</f>
        <v>16</v>
      </c>
      <c r="P152" s="73">
        <f t="shared" si="22"/>
        <v>64</v>
      </c>
      <c r="Q152" s="124" t="str">
        <f>IF(OR('MAPAS DE RIESGOS INHER Y RESID'!$G$7='MATRIZ DE RIESGOS DE SST'!P152,P152&lt;'MAPAS DE RIESGOS INHER Y RESID'!$G$3+1),'MAPAS DE RIESGOS INHER Y RESID'!$M$6,IF(OR('MAPAS DE RIESGOS INHER Y RESID'!$H$5='MATRIZ DE RIESGOS DE SST'!P152,P152&lt;'MAPAS DE RIESGOS INHER Y RESID'!$I$5+1),'MAPAS DE RIESGOS INHER Y RESID'!$M$5,IF(OR('MAPAS DE RIESGOS INHER Y RESID'!$I$4='MATRIZ DE RIESGOS DE SST'!P152,P152&lt;'MAPAS DE RIESGOS INHER Y RESID'!$J$4+1),'MAPAS DE RIESGOS INHER Y RESID'!$M$4,'MAPAS DE RIESGOS INHER Y RESID'!$M$3)))</f>
        <v>ALTO</v>
      </c>
      <c r="R152" s="125" t="s">
        <v>264</v>
      </c>
      <c r="S152" s="125" t="s">
        <v>265</v>
      </c>
      <c r="T152" s="125"/>
      <c r="U152" s="125" t="s">
        <v>266</v>
      </c>
      <c r="V152" s="124" t="s">
        <v>180</v>
      </c>
      <c r="W152" s="127">
        <f>VLOOKUP(V152,'MAPAS DE RIESGOS INHER Y RESID'!$E$16:$F$18,2,FALSE)</f>
        <v>0.9</v>
      </c>
      <c r="X152" s="74">
        <f t="shared" si="23"/>
        <v>6.3999999999999986</v>
      </c>
      <c r="Y152" s="124" t="str">
        <f>IF(OR('MAPAS DE RIESGOS INHER Y RESID'!$G$18='MATRIZ DE RIESGOS DE SST'!X152,X152&lt;'MAPAS DE RIESGOS INHER Y RESID'!$G$16+1),'MAPAS DE RIESGOS INHER Y RESID'!$M$19,IF(OR('MAPAS DE RIESGOS INHER Y RESID'!$H$17='MATRIZ DE RIESGOS DE SST'!X152,X152&lt;'MAPAS DE RIESGOS INHER Y RESID'!$I$18+1),'MAPAS DE RIESGOS INHER Y RESID'!$M$18,IF(OR('MAPAS DE RIESGOS INHER Y RESID'!$I$17='MATRIZ DE RIESGOS DE SST'!X152,X152&lt;'MAPAS DE RIESGOS INHER Y RESID'!$J$17+1),'MAPAS DE RIESGOS INHER Y RESID'!$M$17,'MAPAS DE RIESGOS INHER Y RESID'!$M$16)))</f>
        <v>BAJO</v>
      </c>
      <c r="Z152" s="82" t="s">
        <v>200</v>
      </c>
    </row>
    <row r="153" spans="1:26" ht="165" customHeight="1" x14ac:dyDescent="0.2">
      <c r="A153" s="166"/>
      <c r="B153" s="173"/>
      <c r="C153" s="114"/>
      <c r="D153" s="114"/>
      <c r="E153" s="114"/>
      <c r="F153" s="114"/>
      <c r="G153" s="114"/>
      <c r="H153" s="115"/>
      <c r="I153" s="119" t="s">
        <v>93</v>
      </c>
      <c r="J153" s="119" t="s">
        <v>94</v>
      </c>
      <c r="K153" s="119" t="s">
        <v>95</v>
      </c>
      <c r="L153" s="124" t="s">
        <v>185</v>
      </c>
      <c r="M153" s="73">
        <f>VLOOKUP('MATRIZ DE RIESGOS DE SST'!L153,'MAPAS DE RIESGOS INHER Y RESID'!$E$3:$F$7,2,FALSE)</f>
        <v>2</v>
      </c>
      <c r="N153" s="124" t="s">
        <v>188</v>
      </c>
      <c r="O153" s="73">
        <f>VLOOKUP('MATRIZ DE RIESGOS DE SST'!N153,'MAPAS DE RIESGOS INHER Y RESID'!$O$3:$P$7,2,FALSE)</f>
        <v>4</v>
      </c>
      <c r="P153" s="73">
        <f t="shared" si="22"/>
        <v>8</v>
      </c>
      <c r="Q153" s="124" t="str">
        <f>IF(OR('MAPAS DE RIESGOS INHER Y RESID'!$G$7='MATRIZ DE RIESGOS DE SST'!P153,P153&lt;'MAPAS DE RIESGOS INHER Y RESID'!$G$3+1),'MAPAS DE RIESGOS INHER Y RESID'!$M$6,IF(OR('MAPAS DE RIESGOS INHER Y RESID'!$H$5='MATRIZ DE RIESGOS DE SST'!P153,P153&lt;'MAPAS DE RIESGOS INHER Y RESID'!$I$5+1),'MAPAS DE RIESGOS INHER Y RESID'!$M$5,IF(OR('MAPAS DE RIESGOS INHER Y RESID'!$I$4='MATRIZ DE RIESGOS DE SST'!P153,P153&lt;'MAPAS DE RIESGOS INHER Y RESID'!$J$4+1),'MAPAS DE RIESGOS INHER Y RESID'!$M$4,'MAPAS DE RIESGOS INHER Y RESID'!$M$3)))</f>
        <v>BAJO</v>
      </c>
      <c r="R153" s="81"/>
      <c r="S153" s="125" t="s">
        <v>267</v>
      </c>
      <c r="T153" s="125" t="s">
        <v>320</v>
      </c>
      <c r="U153" s="125" t="s">
        <v>269</v>
      </c>
      <c r="V153" s="124" t="s">
        <v>180</v>
      </c>
      <c r="W153" s="127">
        <f>VLOOKUP(V153,'MAPAS DE RIESGOS INHER Y RESID'!$E$16:$F$18,2,FALSE)</f>
        <v>0.9</v>
      </c>
      <c r="X153" s="74">
        <f t="shared" si="23"/>
        <v>0.79999999999999982</v>
      </c>
      <c r="Y153" s="124" t="str">
        <f>IF(OR('MAPAS DE RIESGOS INHER Y RESID'!$G$18='MATRIZ DE RIESGOS DE SST'!X153,X153&lt;'MAPAS DE RIESGOS INHER Y RESID'!$G$16+1),'MAPAS DE RIESGOS INHER Y RESID'!$M$19,IF(OR('MAPAS DE RIESGOS INHER Y RESID'!$H$17='MATRIZ DE RIESGOS DE SST'!X153,X153&lt;'MAPAS DE RIESGOS INHER Y RESID'!$I$18+1),'MAPAS DE RIESGOS INHER Y RESID'!$M$18,IF(OR('MAPAS DE RIESGOS INHER Y RESID'!$I$17='MATRIZ DE RIESGOS DE SST'!X153,X153&lt;'MAPAS DE RIESGOS INHER Y RESID'!$J$17+1),'MAPAS DE RIESGOS INHER Y RESID'!$M$17,'MAPAS DE RIESGOS INHER Y RESID'!$M$16)))</f>
        <v>BAJO</v>
      </c>
      <c r="Z153" s="82" t="s">
        <v>200</v>
      </c>
    </row>
    <row r="154" spans="1:26" ht="165" customHeight="1" x14ac:dyDescent="0.2">
      <c r="A154" s="166"/>
      <c r="B154" s="173"/>
      <c r="C154" s="114"/>
      <c r="D154" s="114"/>
      <c r="E154" s="114"/>
      <c r="F154" s="114"/>
      <c r="G154" s="114"/>
      <c r="H154" s="115"/>
      <c r="I154" s="119" t="s">
        <v>96</v>
      </c>
      <c r="J154" s="119" t="s">
        <v>214</v>
      </c>
      <c r="K154" s="119" t="s">
        <v>95</v>
      </c>
      <c r="L154" s="124" t="s">
        <v>185</v>
      </c>
      <c r="M154" s="73">
        <f>VLOOKUP('MATRIZ DE RIESGOS DE SST'!L154,'MAPAS DE RIESGOS INHER Y RESID'!$E$3:$F$7,2,FALSE)</f>
        <v>2</v>
      </c>
      <c r="N154" s="124" t="s">
        <v>188</v>
      </c>
      <c r="O154" s="73">
        <f>VLOOKUP('MATRIZ DE RIESGOS DE SST'!N154,'MAPAS DE RIESGOS INHER Y RESID'!$O$3:$P$7,2,FALSE)</f>
        <v>4</v>
      </c>
      <c r="P154" s="73">
        <f t="shared" si="22"/>
        <v>8</v>
      </c>
      <c r="Q154" s="124" t="str">
        <f>IF(OR('MAPAS DE RIESGOS INHER Y RESID'!$G$7='MATRIZ DE RIESGOS DE SST'!P154,P154&lt;'MAPAS DE RIESGOS INHER Y RESID'!$G$3+1),'MAPAS DE RIESGOS INHER Y RESID'!$M$6,IF(OR('MAPAS DE RIESGOS INHER Y RESID'!$H$5='MATRIZ DE RIESGOS DE SST'!P154,P154&lt;'MAPAS DE RIESGOS INHER Y RESID'!$I$5+1),'MAPAS DE RIESGOS INHER Y RESID'!$M$5,IF(OR('MAPAS DE RIESGOS INHER Y RESID'!$I$4='MATRIZ DE RIESGOS DE SST'!P154,P154&lt;'MAPAS DE RIESGOS INHER Y RESID'!$J$4+1),'MAPAS DE RIESGOS INHER Y RESID'!$M$4,'MAPAS DE RIESGOS INHER Y RESID'!$M$3)))</f>
        <v>BAJO</v>
      </c>
      <c r="R154" s="81"/>
      <c r="S154" s="125" t="s">
        <v>267</v>
      </c>
      <c r="T154" s="125" t="s">
        <v>320</v>
      </c>
      <c r="U154" s="125" t="s">
        <v>269</v>
      </c>
      <c r="V154" s="124" t="s">
        <v>180</v>
      </c>
      <c r="W154" s="127">
        <f>VLOOKUP(V154,'MAPAS DE RIESGOS INHER Y RESID'!$E$16:$F$18,2,FALSE)</f>
        <v>0.9</v>
      </c>
      <c r="X154" s="74">
        <f t="shared" si="23"/>
        <v>0.79999999999999982</v>
      </c>
      <c r="Y154" s="124" t="str">
        <f>IF(OR('MAPAS DE RIESGOS INHER Y RESID'!$G$18='MATRIZ DE RIESGOS DE SST'!X154,X154&lt;'MAPAS DE RIESGOS INHER Y RESID'!$G$16+1),'MAPAS DE RIESGOS INHER Y RESID'!$M$19,IF(OR('MAPAS DE RIESGOS INHER Y RESID'!$H$17='MATRIZ DE RIESGOS DE SST'!X154,X154&lt;'MAPAS DE RIESGOS INHER Y RESID'!$I$18+1),'MAPAS DE RIESGOS INHER Y RESID'!$M$18,IF(OR('MAPAS DE RIESGOS INHER Y RESID'!$I$17='MATRIZ DE RIESGOS DE SST'!X154,X154&lt;'MAPAS DE RIESGOS INHER Y RESID'!$J$17+1),'MAPAS DE RIESGOS INHER Y RESID'!$M$17,'MAPAS DE RIESGOS INHER Y RESID'!$M$16)))</f>
        <v>BAJO</v>
      </c>
      <c r="Z154" s="82" t="s">
        <v>200</v>
      </c>
    </row>
    <row r="155" spans="1:26" ht="165" customHeight="1" x14ac:dyDescent="0.2">
      <c r="A155" s="166"/>
      <c r="B155" s="173"/>
      <c r="C155" s="114"/>
      <c r="D155" s="114"/>
      <c r="E155" s="114"/>
      <c r="F155" s="114"/>
      <c r="G155" s="114"/>
      <c r="H155" s="115"/>
      <c r="I155" s="119" t="s">
        <v>99</v>
      </c>
      <c r="J155" s="119" t="s">
        <v>223</v>
      </c>
      <c r="K155" s="119" t="s">
        <v>100</v>
      </c>
      <c r="L155" s="124" t="s">
        <v>179</v>
      </c>
      <c r="M155" s="73">
        <f>VLOOKUP('MATRIZ DE RIESGOS DE SST'!L155,'MAPAS DE RIESGOS INHER Y RESID'!$E$3:$F$7,2,FALSE)</f>
        <v>3</v>
      </c>
      <c r="N155" s="124" t="s">
        <v>189</v>
      </c>
      <c r="O155" s="73">
        <f>VLOOKUP('MATRIZ DE RIESGOS DE SST'!N155,'MAPAS DE RIESGOS INHER Y RESID'!$O$3:$P$7,2,FALSE)</f>
        <v>16</v>
      </c>
      <c r="P155" s="73">
        <f t="shared" si="22"/>
        <v>48</v>
      </c>
      <c r="Q155" s="124" t="str">
        <f>IF(OR('MAPAS DE RIESGOS INHER Y RESID'!$G$7='MATRIZ DE RIESGOS DE SST'!P155,P155&lt;'MAPAS DE RIESGOS INHER Y RESID'!$G$3+1),'MAPAS DE RIESGOS INHER Y RESID'!$M$6,IF(OR('MAPAS DE RIESGOS INHER Y RESID'!$H$5='MATRIZ DE RIESGOS DE SST'!P155,P155&lt;'MAPAS DE RIESGOS INHER Y RESID'!$I$5+1),'MAPAS DE RIESGOS INHER Y RESID'!$M$5,IF(OR('MAPAS DE RIESGOS INHER Y RESID'!$I$4='MATRIZ DE RIESGOS DE SST'!P155,P155&lt;'MAPAS DE RIESGOS INHER Y RESID'!$J$4+1),'MAPAS DE RIESGOS INHER Y RESID'!$M$4,'MAPAS DE RIESGOS INHER Y RESID'!$M$3)))</f>
        <v>MODERADO</v>
      </c>
      <c r="R155" s="81"/>
      <c r="S155" s="81"/>
      <c r="T155" s="81" t="s">
        <v>322</v>
      </c>
      <c r="U155" s="125" t="s">
        <v>321</v>
      </c>
      <c r="V155" s="124" t="s">
        <v>180</v>
      </c>
      <c r="W155" s="127">
        <f>VLOOKUP(V155,'MAPAS DE RIESGOS INHER Y RESID'!$E$16:$F$18,2,FALSE)</f>
        <v>0.9</v>
      </c>
      <c r="X155" s="74">
        <f t="shared" si="23"/>
        <v>4.7999999999999972</v>
      </c>
      <c r="Y155" s="124" t="str">
        <f>IF(OR('MAPAS DE RIESGOS INHER Y RESID'!$G$18='MATRIZ DE RIESGOS DE SST'!X155,X155&lt;'MAPAS DE RIESGOS INHER Y RESID'!$G$16+1),'MAPAS DE RIESGOS INHER Y RESID'!$M$19,IF(OR('MAPAS DE RIESGOS INHER Y RESID'!$H$17='MATRIZ DE RIESGOS DE SST'!X155,X155&lt;'MAPAS DE RIESGOS INHER Y RESID'!$I$18+1),'MAPAS DE RIESGOS INHER Y RESID'!$M$18,IF(OR('MAPAS DE RIESGOS INHER Y RESID'!$I$17='MATRIZ DE RIESGOS DE SST'!X155,X155&lt;'MAPAS DE RIESGOS INHER Y RESID'!$J$17+1),'MAPAS DE RIESGOS INHER Y RESID'!$M$17,'MAPAS DE RIESGOS INHER Y RESID'!$M$16)))</f>
        <v>BAJO</v>
      </c>
      <c r="Z155" s="82" t="s">
        <v>200</v>
      </c>
    </row>
    <row r="156" spans="1:26" ht="165" customHeight="1" x14ac:dyDescent="0.2">
      <c r="A156" s="166"/>
      <c r="B156" s="173"/>
      <c r="C156" s="114"/>
      <c r="D156" s="114"/>
      <c r="E156" s="114"/>
      <c r="F156" s="114"/>
      <c r="G156" s="114"/>
      <c r="H156" s="115"/>
      <c r="I156" s="119" t="s">
        <v>216</v>
      </c>
      <c r="J156" s="119" t="s">
        <v>234</v>
      </c>
      <c r="K156" s="119" t="s">
        <v>120</v>
      </c>
      <c r="L156" s="124" t="s">
        <v>185</v>
      </c>
      <c r="M156" s="73">
        <f>VLOOKUP('MATRIZ DE RIESGOS DE SST'!L156,'MAPAS DE RIESGOS INHER Y RESID'!$E$3:$F$7,2,FALSE)</f>
        <v>2</v>
      </c>
      <c r="N156" s="124" t="s">
        <v>189</v>
      </c>
      <c r="O156" s="73">
        <f>VLOOKUP('MATRIZ DE RIESGOS DE SST'!N156,'MAPAS DE RIESGOS INHER Y RESID'!$O$3:$P$7,2,FALSE)</f>
        <v>16</v>
      </c>
      <c r="P156" s="73">
        <f t="shared" si="22"/>
        <v>32</v>
      </c>
      <c r="Q156" s="124" t="str">
        <f>IF(OR('MAPAS DE RIESGOS INHER Y RESID'!$G$7='MATRIZ DE RIESGOS DE SST'!P156,P156&lt;'MAPAS DE RIESGOS INHER Y RESID'!$G$3+1),'MAPAS DE RIESGOS INHER Y RESID'!$M$6,IF(OR('MAPAS DE RIESGOS INHER Y RESID'!$H$5='MATRIZ DE RIESGOS DE SST'!P156,P156&lt;'MAPAS DE RIESGOS INHER Y RESID'!$I$5+1),'MAPAS DE RIESGOS INHER Y RESID'!$M$5,IF(OR('MAPAS DE RIESGOS INHER Y RESID'!$I$4='MATRIZ DE RIESGOS DE SST'!P156,P156&lt;'MAPAS DE RIESGOS INHER Y RESID'!$J$4+1),'MAPAS DE RIESGOS INHER Y RESID'!$M$4,'MAPAS DE RIESGOS INHER Y RESID'!$M$3)))</f>
        <v>MODERADO</v>
      </c>
      <c r="R156" s="81"/>
      <c r="S156" s="81" t="s">
        <v>314</v>
      </c>
      <c r="T156" s="125"/>
      <c r="U156" s="81" t="s">
        <v>313</v>
      </c>
      <c r="V156" s="124" t="s">
        <v>180</v>
      </c>
      <c r="W156" s="127">
        <f>VLOOKUP(V156,'MAPAS DE RIESGOS INHER Y RESID'!$E$16:$F$18,2,FALSE)</f>
        <v>0.9</v>
      </c>
      <c r="X156" s="74">
        <f t="shared" si="23"/>
        <v>3.1999999999999993</v>
      </c>
      <c r="Y156" s="124" t="str">
        <f>IF(OR('MAPAS DE RIESGOS INHER Y RESID'!$G$18='MATRIZ DE RIESGOS DE SST'!X156,X156&lt;'MAPAS DE RIESGOS INHER Y RESID'!$G$16+1),'MAPAS DE RIESGOS INHER Y RESID'!$M$19,IF(OR('MAPAS DE RIESGOS INHER Y RESID'!$H$17='MATRIZ DE RIESGOS DE SST'!X156,X156&lt;'MAPAS DE RIESGOS INHER Y RESID'!$I$18+1),'MAPAS DE RIESGOS INHER Y RESID'!$M$18,IF(OR('MAPAS DE RIESGOS INHER Y RESID'!$I$17='MATRIZ DE RIESGOS DE SST'!X156,X156&lt;'MAPAS DE RIESGOS INHER Y RESID'!$J$17+1),'MAPAS DE RIESGOS INHER Y RESID'!$M$17,'MAPAS DE RIESGOS INHER Y RESID'!$M$16)))</f>
        <v>BAJO</v>
      </c>
      <c r="Z156" s="82" t="s">
        <v>200</v>
      </c>
    </row>
    <row r="157" spans="1:26" ht="165" customHeight="1" x14ac:dyDescent="0.2">
      <c r="A157" s="166"/>
      <c r="B157" s="173"/>
      <c r="C157" s="114"/>
      <c r="D157" s="114"/>
      <c r="E157" s="114"/>
      <c r="F157" s="114"/>
      <c r="G157" s="114"/>
      <c r="H157" s="115"/>
      <c r="I157" s="119" t="s">
        <v>217</v>
      </c>
      <c r="J157" s="119" t="s">
        <v>236</v>
      </c>
      <c r="K157" s="119" t="s">
        <v>120</v>
      </c>
      <c r="L157" s="124" t="s">
        <v>185</v>
      </c>
      <c r="M157" s="73">
        <f>VLOOKUP('MATRIZ DE RIESGOS DE SST'!L157,'MAPAS DE RIESGOS INHER Y RESID'!$E$3:$F$7,2,FALSE)</f>
        <v>2</v>
      </c>
      <c r="N157" s="124" t="s">
        <v>189</v>
      </c>
      <c r="O157" s="73">
        <f>VLOOKUP('MATRIZ DE RIESGOS DE SST'!N157,'MAPAS DE RIESGOS INHER Y RESID'!$O$3:$P$7,2,FALSE)</f>
        <v>16</v>
      </c>
      <c r="P157" s="73">
        <f t="shared" si="22"/>
        <v>32</v>
      </c>
      <c r="Q157" s="124" t="str">
        <f>IF(OR('MAPAS DE RIESGOS INHER Y RESID'!$G$7='MATRIZ DE RIESGOS DE SST'!P157,P157&lt;'MAPAS DE RIESGOS INHER Y RESID'!$G$3+1),'MAPAS DE RIESGOS INHER Y RESID'!$M$6,IF(OR('MAPAS DE RIESGOS INHER Y RESID'!$H$5='MATRIZ DE RIESGOS DE SST'!P157,P157&lt;'MAPAS DE RIESGOS INHER Y RESID'!$I$5+1),'MAPAS DE RIESGOS INHER Y RESID'!$M$5,IF(OR('MAPAS DE RIESGOS INHER Y RESID'!$I$4='MATRIZ DE RIESGOS DE SST'!P157,P157&lt;'MAPAS DE RIESGOS INHER Y RESID'!$J$4+1),'MAPAS DE RIESGOS INHER Y RESID'!$M$4,'MAPAS DE RIESGOS INHER Y RESID'!$M$3)))</f>
        <v>MODERADO</v>
      </c>
      <c r="R157" s="81"/>
      <c r="S157" s="81"/>
      <c r="T157" s="81"/>
      <c r="U157" s="81" t="s">
        <v>315</v>
      </c>
      <c r="V157" s="124" t="s">
        <v>180</v>
      </c>
      <c r="W157" s="127">
        <f>VLOOKUP(V157,'MAPAS DE RIESGOS INHER Y RESID'!$E$16:$F$18,2,FALSE)</f>
        <v>0.9</v>
      </c>
      <c r="X157" s="74">
        <f t="shared" si="23"/>
        <v>3.1999999999999993</v>
      </c>
      <c r="Y157" s="124" t="str">
        <f>IF(OR('MAPAS DE RIESGOS INHER Y RESID'!$G$18='MATRIZ DE RIESGOS DE SST'!X157,X157&lt;'MAPAS DE RIESGOS INHER Y RESID'!$G$16+1),'MAPAS DE RIESGOS INHER Y RESID'!$M$19,IF(OR('MAPAS DE RIESGOS INHER Y RESID'!$H$17='MATRIZ DE RIESGOS DE SST'!X157,X157&lt;'MAPAS DE RIESGOS INHER Y RESID'!$I$18+1),'MAPAS DE RIESGOS INHER Y RESID'!$M$18,IF(OR('MAPAS DE RIESGOS INHER Y RESID'!$I$17='MATRIZ DE RIESGOS DE SST'!X157,X157&lt;'MAPAS DE RIESGOS INHER Y RESID'!$J$17+1),'MAPAS DE RIESGOS INHER Y RESID'!$M$17,'MAPAS DE RIESGOS INHER Y RESID'!$M$16)))</f>
        <v>BAJO</v>
      </c>
      <c r="Z157" s="82" t="s">
        <v>200</v>
      </c>
    </row>
    <row r="158" spans="1:26" ht="165" customHeight="1" x14ac:dyDescent="0.2">
      <c r="A158" s="167"/>
      <c r="B158" s="174"/>
      <c r="C158" s="114"/>
      <c r="D158" s="114"/>
      <c r="E158" s="114"/>
      <c r="F158" s="114"/>
      <c r="G158" s="114"/>
      <c r="H158" s="115"/>
      <c r="I158" s="119" t="s">
        <v>218</v>
      </c>
      <c r="J158" s="119" t="s">
        <v>227</v>
      </c>
      <c r="K158" s="119" t="s">
        <v>120</v>
      </c>
      <c r="L158" s="124" t="s">
        <v>185</v>
      </c>
      <c r="M158" s="73">
        <f>VLOOKUP('MATRIZ DE RIESGOS DE SST'!L158,'MAPAS DE RIESGOS INHER Y RESID'!$E$3:$F$7,2,FALSE)</f>
        <v>2</v>
      </c>
      <c r="N158" s="124" t="s">
        <v>188</v>
      </c>
      <c r="O158" s="73">
        <f>VLOOKUP('MATRIZ DE RIESGOS DE SST'!N158,'MAPAS DE RIESGOS INHER Y RESID'!$O$3:$P$7,2,FALSE)</f>
        <v>4</v>
      </c>
      <c r="P158" s="73">
        <f t="shared" si="22"/>
        <v>8</v>
      </c>
      <c r="Q158" s="124" t="str">
        <f>IF(OR('MAPAS DE RIESGOS INHER Y RESID'!$G$7='MATRIZ DE RIESGOS DE SST'!P158,P158&lt;'MAPAS DE RIESGOS INHER Y RESID'!$G$3+1),'MAPAS DE RIESGOS INHER Y RESID'!$M$6,IF(OR('MAPAS DE RIESGOS INHER Y RESID'!$H$5='MATRIZ DE RIESGOS DE SST'!P158,P158&lt;'MAPAS DE RIESGOS INHER Y RESID'!$I$5+1),'MAPAS DE RIESGOS INHER Y RESID'!$M$5,IF(OR('MAPAS DE RIESGOS INHER Y RESID'!$I$4='MATRIZ DE RIESGOS DE SST'!P158,P158&lt;'MAPAS DE RIESGOS INHER Y RESID'!$J$4+1),'MAPAS DE RIESGOS INHER Y RESID'!$M$4,'MAPAS DE RIESGOS INHER Y RESID'!$M$3)))</f>
        <v>BAJO</v>
      </c>
      <c r="R158" s="81"/>
      <c r="S158" s="81"/>
      <c r="T158" s="81"/>
      <c r="U158" s="81" t="s">
        <v>315</v>
      </c>
      <c r="V158" s="124" t="s">
        <v>180</v>
      </c>
      <c r="W158" s="127">
        <f>VLOOKUP(V158,'MAPAS DE RIESGOS INHER Y RESID'!$E$16:$F$18,2,FALSE)</f>
        <v>0.9</v>
      </c>
      <c r="X158" s="74">
        <f t="shared" si="23"/>
        <v>0.79999999999999982</v>
      </c>
      <c r="Y158" s="124" t="str">
        <f>IF(OR('MAPAS DE RIESGOS INHER Y RESID'!$G$18='MATRIZ DE RIESGOS DE SST'!X158,X158&lt;'MAPAS DE RIESGOS INHER Y RESID'!$G$16+1),'MAPAS DE RIESGOS INHER Y RESID'!$M$19,IF(OR('MAPAS DE RIESGOS INHER Y RESID'!$H$17='MATRIZ DE RIESGOS DE SST'!X158,X158&lt;'MAPAS DE RIESGOS INHER Y RESID'!$I$18+1),'MAPAS DE RIESGOS INHER Y RESID'!$M$18,IF(OR('MAPAS DE RIESGOS INHER Y RESID'!$I$17='MATRIZ DE RIESGOS DE SST'!X158,X158&lt;'MAPAS DE RIESGOS INHER Y RESID'!$J$17+1),'MAPAS DE RIESGOS INHER Y RESID'!$M$17,'MAPAS DE RIESGOS INHER Y RESID'!$M$16)))</f>
        <v>BAJO</v>
      </c>
      <c r="Z158" s="82" t="s">
        <v>200</v>
      </c>
    </row>
    <row r="159" spans="1:26" ht="165" customHeight="1" x14ac:dyDescent="0.2">
      <c r="A159" s="85"/>
      <c r="B159" s="85"/>
      <c r="C159" s="85"/>
    </row>
  </sheetData>
  <autoFilter ref="A5:Z144"/>
  <mergeCells count="25">
    <mergeCell ref="A88:A128"/>
    <mergeCell ref="A129:A158"/>
    <mergeCell ref="A47:A87"/>
    <mergeCell ref="A6:A46"/>
    <mergeCell ref="B47:B87"/>
    <mergeCell ref="B6:B46"/>
    <mergeCell ref="B88:B158"/>
    <mergeCell ref="C1:Y1"/>
    <mergeCell ref="A1:B1"/>
    <mergeCell ref="B2:Z2"/>
    <mergeCell ref="B3:Z3"/>
    <mergeCell ref="J4:J5"/>
    <mergeCell ref="K4:K5"/>
    <mergeCell ref="Q4:Q5"/>
    <mergeCell ref="R4:U4"/>
    <mergeCell ref="V4:V5"/>
    <mergeCell ref="Y4:Y5"/>
    <mergeCell ref="L4:O4"/>
    <mergeCell ref="A4:A5"/>
    <mergeCell ref="B4:C4"/>
    <mergeCell ref="D4:G4"/>
    <mergeCell ref="H4:H5"/>
    <mergeCell ref="I4:I5"/>
    <mergeCell ref="X4:X5"/>
    <mergeCell ref="Z4:Z5"/>
  </mergeCells>
  <printOptions horizontalCentered="1"/>
  <pageMargins left="0.39370078740157483" right="0.39370078740157483" top="0.39370078740157483" bottom="0.39370078740157483" header="0.31496062992125984" footer="0.31496062992125984"/>
  <pageSetup scale="55" orientation="landscape" r:id="rId1"/>
  <headerFooter alignWithMargins="0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024" operator="equal" id="{D6440164-8CD3-4855-8F73-064FD84562DB}">
            <xm:f>'MAPAS DE RIESGOS INHER Y RESID'!$E$7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025" operator="equal" id="{5BBA0A20-DC91-4F2C-A03C-41CCB65B91E8}">
            <xm:f>'MAPAS DE RIESGOS INHER Y RESID'!$E$6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026" operator="equal" id="{DC670425-9755-4CA0-847C-767592FB5543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027" operator="equal" id="{04644A2D-C146-4CFD-9BFD-1884ABDE5580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028" operator="equal" id="{04D804E3-4503-479F-BBFF-E08B565465AC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L134 L41:L46 L23:L28 L6:L14 L143:L158</xm:sqref>
        </x14:conditionalFormatting>
        <x14:conditionalFormatting xmlns:xm="http://schemas.microsoft.com/office/excel/2006/main">
          <x14:cfRule type="cellIs" priority="2019" operator="equal" id="{3E4CDF7E-5550-4D57-9D85-0A7DE829F879}">
            <xm:f>'MAPAS DE RIESGOS INHER Y RESID'!$O$6</xm:f>
            <x14:dxf>
              <font>
                <b/>
                <i val="0"/>
                <color auto="1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020" operator="equal" id="{E0004973-6D6D-43C2-8DC8-36DDC079D069}">
            <xm:f>'MAPAS DE RIESGOS INHER Y RESID'!$O$3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021" operator="equal" id="{2F45840A-0085-43AC-9AF0-701A19231CC4}">
            <xm:f>'MAPAS DE RIESGOS INHER Y RESID'!$O$4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022" operator="equal" id="{80FF7A91-0BFA-4752-8E2F-C37A6B9D013C}">
            <xm:f>'MAPAS DE RIESGOS INHER Y RESID'!$O$5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023" operator="equal" id="{39B3A32D-AC04-452F-81A4-724491F2981C}">
            <xm:f>'MAPAS DE RIESGOS INHER Y RESID'!$O$7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N134 N41:N46 N23:N28 N6:N14 N143:N158</xm:sqref>
        </x14:conditionalFormatting>
        <x14:conditionalFormatting xmlns:xm="http://schemas.microsoft.com/office/excel/2006/main">
          <x14:cfRule type="cellIs" priority="2125" operator="equal" id="{712895BE-B728-4008-9339-AEECB3F7B8B5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126" operator="equal" id="{BB4B1026-88FB-4426-982C-E5834819DD08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131" operator="equal" id="{2F7FA46E-9E3D-46F5-BBB0-62E12C1C0EFE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132" operator="equal" id="{0B501C9D-934B-479F-A7AF-41870AB13D28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Q134 Q41:Q46 V41:V46 Q23:Q28 V23:V28 Q6:Q14 V6:V14 Y6:Y46 Y129:Y158 V129:V158 Q143:Q158</xm:sqref>
        </x14:conditionalFormatting>
        <x14:conditionalFormatting xmlns:xm="http://schemas.microsoft.com/office/excel/2006/main">
          <x14:cfRule type="cellIs" priority="884" operator="equal" id="{8EDAC42C-6A85-4D88-ACD2-08591F2D8325}">
            <xm:f>'MAPAS DE RIESGOS INHER Y RESID'!$E$7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85" operator="equal" id="{0402ED1C-4423-4912-AACE-7A90F2C79F1F}">
            <xm:f>'MAPAS DE RIESGOS INHER Y RESID'!$E$6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86" operator="equal" id="{832B1873-8F8A-40AD-B565-2B682D63BE75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87" operator="equal" id="{D8C49F1E-1995-4C66-AD50-C9F0F0A8A6F7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88" operator="equal" id="{8843A965-14D6-4189-B33D-4B8300961010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L17</xm:sqref>
        </x14:conditionalFormatting>
        <x14:conditionalFormatting xmlns:xm="http://schemas.microsoft.com/office/excel/2006/main">
          <x14:cfRule type="cellIs" priority="879" operator="equal" id="{F6DC71AD-1957-4E29-8949-9DF26BCA89C3}">
            <xm:f>'MAPAS DE RIESGOS INHER Y RESID'!$O$6</xm:f>
            <x14:dxf>
              <font>
                <b/>
                <i val="0"/>
                <color auto="1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80" operator="equal" id="{01196F99-AB00-4FF9-ADEB-DCE6B0E9DC43}">
            <xm:f>'MAPAS DE RIESGOS INHER Y RESID'!$O$3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81" operator="equal" id="{08EA23F1-AFC6-4EF6-A355-5B669AF7235B}">
            <xm:f>'MAPAS DE RIESGOS INHER Y RESID'!$O$4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82" operator="equal" id="{3464BC8E-41D0-4C27-A12A-E5A53BD384F7}">
            <xm:f>'MAPAS DE RIESGOS INHER Y RESID'!$O$5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83" operator="equal" id="{8C3E7F03-7F39-499A-A51A-9E822AEEA0A9}">
            <xm:f>'MAPAS DE RIESGOS INHER Y RESID'!$O$7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N17</xm:sqref>
        </x14:conditionalFormatting>
        <x14:conditionalFormatting xmlns:xm="http://schemas.microsoft.com/office/excel/2006/main">
          <x14:cfRule type="cellIs" priority="889" operator="equal" id="{72A75B9B-8D94-431D-85C8-0E65EB18DEDA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90" operator="equal" id="{BB689666-5E95-42B4-B88E-FCA1BADE0DEF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91" operator="equal" id="{FC947A0B-CA60-4B47-859F-22C381C574C5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92" operator="equal" id="{5E874774-A5E2-413A-A730-7ADE27953261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V17 Q17</xm:sqref>
        </x14:conditionalFormatting>
        <x14:conditionalFormatting xmlns:xm="http://schemas.microsoft.com/office/excel/2006/main">
          <x14:cfRule type="cellIs" priority="870" operator="equal" id="{0C5D068B-6487-4649-B482-8A63F7F16ECB}">
            <xm:f>'MAPAS DE RIESGOS INHER Y RESID'!$E$7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71" operator="equal" id="{37F3AD7B-DA3F-4D9D-B389-726D84732892}">
            <xm:f>'MAPAS DE RIESGOS INHER Y RESID'!$E$6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72" operator="equal" id="{B47EC7BE-4AEB-46DE-9BB2-F84FE3ED02EF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73" operator="equal" id="{CBED2C09-7ABD-432A-91CF-B549956D132B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74" operator="equal" id="{E49E709D-23FF-4F1A-9EAE-DD6775EDDBF6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L15:L16</xm:sqref>
        </x14:conditionalFormatting>
        <x14:conditionalFormatting xmlns:xm="http://schemas.microsoft.com/office/excel/2006/main">
          <x14:cfRule type="cellIs" priority="865" operator="equal" id="{D5124F6D-BEF3-4C3A-8F04-D96CD9527798}">
            <xm:f>'MAPAS DE RIESGOS INHER Y RESID'!$O$6</xm:f>
            <x14:dxf>
              <font>
                <b/>
                <i val="0"/>
                <color auto="1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66" operator="equal" id="{6CFECD85-C5D0-4B48-8EBC-0EC1A5A6A4C8}">
            <xm:f>'MAPAS DE RIESGOS INHER Y RESID'!$O$3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67" operator="equal" id="{0D9EEA1C-1E72-4EAC-9F5E-B585C649A564}">
            <xm:f>'MAPAS DE RIESGOS INHER Y RESID'!$O$4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68" operator="equal" id="{EC2ABE55-8E3A-40AE-9A31-A84618C510A6}">
            <xm:f>'MAPAS DE RIESGOS INHER Y RESID'!$O$5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69" operator="equal" id="{2B8C8273-0EE1-4CE1-B76A-D01E689E66D5}">
            <xm:f>'MAPAS DE RIESGOS INHER Y RESID'!$O$7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N15:N16</xm:sqref>
        </x14:conditionalFormatting>
        <x14:conditionalFormatting xmlns:xm="http://schemas.microsoft.com/office/excel/2006/main">
          <x14:cfRule type="cellIs" priority="875" operator="equal" id="{3030AF37-BB90-441A-B77D-9F68E9069A9D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76" operator="equal" id="{8057AE0D-3D7A-4DB3-B087-1E452964985D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77" operator="equal" id="{8847E871-7498-4FD4-A43B-1230237EEBBB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78" operator="equal" id="{50373AEB-40DF-4971-9501-E1E6E82664F8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V15:V16 Q15:Q16</xm:sqref>
        </x14:conditionalFormatting>
        <x14:conditionalFormatting xmlns:xm="http://schemas.microsoft.com/office/excel/2006/main">
          <x14:cfRule type="cellIs" priority="856" operator="equal" id="{A650E1C2-4611-43EA-A09D-5F27BAB13FE5}">
            <xm:f>'MAPAS DE RIESGOS INHER Y RESID'!$E$7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57" operator="equal" id="{69DCF551-44B2-40EB-8072-3F4FEA6FFAE3}">
            <xm:f>'MAPAS DE RIESGOS INHER Y RESID'!$E$6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58" operator="equal" id="{266305C4-6990-4FEA-B916-D9F0ADF6ED8E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59" operator="equal" id="{823C5620-A94B-471E-96CB-D5A5D2FA9394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60" operator="equal" id="{727B4F7E-82BA-45A8-A606-CA440064B091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L21</xm:sqref>
        </x14:conditionalFormatting>
        <x14:conditionalFormatting xmlns:xm="http://schemas.microsoft.com/office/excel/2006/main">
          <x14:cfRule type="cellIs" priority="851" operator="equal" id="{AB374ADE-7792-4D80-BE2D-285D905A81A3}">
            <xm:f>'MAPAS DE RIESGOS INHER Y RESID'!$O$6</xm:f>
            <x14:dxf>
              <font>
                <b/>
                <i val="0"/>
                <color auto="1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52" operator="equal" id="{FF19CAF1-088F-4C33-952B-E426ACE7C279}">
            <xm:f>'MAPAS DE RIESGOS INHER Y RESID'!$O$3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53" operator="equal" id="{202B5986-0A60-40AD-8538-0AE61C2EEED5}">
            <xm:f>'MAPAS DE RIESGOS INHER Y RESID'!$O$4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54" operator="equal" id="{C17824A0-638D-4E00-B2AA-811B7864360D}">
            <xm:f>'MAPAS DE RIESGOS INHER Y RESID'!$O$5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55" operator="equal" id="{E0FA67DF-4CB0-4ED3-AD66-EB699E396AE2}">
            <xm:f>'MAPAS DE RIESGOS INHER Y RESID'!$O$7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N21</xm:sqref>
        </x14:conditionalFormatting>
        <x14:conditionalFormatting xmlns:xm="http://schemas.microsoft.com/office/excel/2006/main">
          <x14:cfRule type="cellIs" priority="861" operator="equal" id="{D837E8E1-8791-4E2B-8ABF-C6C420C7B3FF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62" operator="equal" id="{DB1C9A9A-FD7D-4745-9E6C-C8B18E245025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63" operator="equal" id="{A725FEEE-1319-4BA7-9F16-D474FE05305F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64" operator="equal" id="{BC316E46-C10A-4634-B74F-B6CBCE5C3082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Q21 V21</xm:sqref>
        </x14:conditionalFormatting>
        <x14:conditionalFormatting xmlns:xm="http://schemas.microsoft.com/office/excel/2006/main">
          <x14:cfRule type="cellIs" priority="842" operator="equal" id="{E0E0AC49-EFE2-4BDB-8056-A7BDB2AF5741}">
            <xm:f>'MAPAS DE RIESGOS INHER Y RESID'!$E$7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43" operator="equal" id="{52C4A371-0A19-429C-9C71-193C608AEC89}">
            <xm:f>'MAPAS DE RIESGOS INHER Y RESID'!$E$6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44" operator="equal" id="{F32BC0B9-5709-4104-9281-F5919D0C3C91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45" operator="equal" id="{BF0DD02E-962E-47EC-8C6E-91467F18C923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46" operator="equal" id="{28E73A16-6B41-4DB7-A191-0FFD04C525E2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L19:L20</xm:sqref>
        </x14:conditionalFormatting>
        <x14:conditionalFormatting xmlns:xm="http://schemas.microsoft.com/office/excel/2006/main">
          <x14:cfRule type="cellIs" priority="837" operator="equal" id="{0994D182-D335-4BBF-BF4B-0C4730B30AE3}">
            <xm:f>'MAPAS DE RIESGOS INHER Y RESID'!$O$6</xm:f>
            <x14:dxf>
              <font>
                <b/>
                <i val="0"/>
                <color auto="1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38" operator="equal" id="{02EE8B28-9E61-422C-A604-72B159002195}">
            <xm:f>'MAPAS DE RIESGOS INHER Y RESID'!$O$3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39" operator="equal" id="{68C11AEF-35E7-4749-99EE-3A1CBBB2A402}">
            <xm:f>'MAPAS DE RIESGOS INHER Y RESID'!$O$4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40" operator="equal" id="{9272DAF2-8B8E-4DF7-9A27-D9DD21B17A5D}">
            <xm:f>'MAPAS DE RIESGOS INHER Y RESID'!$O$5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41" operator="equal" id="{B65863D5-6569-4D5F-90FB-44EC66886017}">
            <xm:f>'MAPAS DE RIESGOS INHER Y RESID'!$O$7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N19:N20</xm:sqref>
        </x14:conditionalFormatting>
        <x14:conditionalFormatting xmlns:xm="http://schemas.microsoft.com/office/excel/2006/main">
          <x14:cfRule type="cellIs" priority="847" operator="equal" id="{186FCDA0-B1E8-4CE6-8609-3ED4361FBA6D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48" operator="equal" id="{3A36D48D-5AF8-410D-A449-67F159686FCC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49" operator="equal" id="{0AEB138F-CC3A-4D59-A255-7E4D962F0B2D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50" operator="equal" id="{DE6A0EC1-9897-49AB-A850-EA49A027733A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Q19:Q20 V19:V20</xm:sqref>
        </x14:conditionalFormatting>
        <x14:conditionalFormatting xmlns:xm="http://schemas.microsoft.com/office/excel/2006/main">
          <x14:cfRule type="cellIs" priority="828" operator="equal" id="{08810CC1-F7FB-4B66-B6B0-EEFA461E4C2A}">
            <xm:f>'MAPAS DE RIESGOS INHER Y RESID'!$E$7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29" operator="equal" id="{02DE04D1-5660-4408-8D3C-C326A0205E21}">
            <xm:f>'MAPAS DE RIESGOS INHER Y RESID'!$E$6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30" operator="equal" id="{5C116AE2-4AE5-4B00-86FA-E518D269D1A6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31" operator="equal" id="{D260F98E-5706-45E4-A026-00687F427E4E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32" operator="equal" id="{96786887-D922-48D2-965F-6F58389E3041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L18</xm:sqref>
        </x14:conditionalFormatting>
        <x14:conditionalFormatting xmlns:xm="http://schemas.microsoft.com/office/excel/2006/main">
          <x14:cfRule type="cellIs" priority="823" operator="equal" id="{165E41D3-98CE-41B0-A571-DB2AE70E7768}">
            <xm:f>'MAPAS DE RIESGOS INHER Y RESID'!$O$6</xm:f>
            <x14:dxf>
              <font>
                <b/>
                <i val="0"/>
                <color auto="1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24" operator="equal" id="{80402A9D-8915-46CB-8B04-16740CA0B712}">
            <xm:f>'MAPAS DE RIESGOS INHER Y RESID'!$O$3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25" operator="equal" id="{50CA3236-D2B4-4683-A9CF-50AB3284E9A7}">
            <xm:f>'MAPAS DE RIESGOS INHER Y RESID'!$O$4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26" operator="equal" id="{176D2F99-7466-49DC-A0F1-533AB622BFEF}">
            <xm:f>'MAPAS DE RIESGOS INHER Y RESID'!$O$5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27" operator="equal" id="{8EFA2D82-56A2-486C-84DD-7E3994B40EA9}">
            <xm:f>'MAPAS DE RIESGOS INHER Y RESID'!$O$7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N18</xm:sqref>
        </x14:conditionalFormatting>
        <x14:conditionalFormatting xmlns:xm="http://schemas.microsoft.com/office/excel/2006/main">
          <x14:cfRule type="cellIs" priority="833" operator="equal" id="{19F1F770-AEB1-449F-94A0-BEBA62F874B2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34" operator="equal" id="{BD52A8CB-E182-442C-8DE8-319C636F79E1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35" operator="equal" id="{3C1867D3-CE8E-4868-B99E-7A92BAB62D2D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36" operator="equal" id="{8095B236-BFF5-4AAF-A5EC-9130CD2346D9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Q18 V18</xm:sqref>
        </x14:conditionalFormatting>
        <x14:conditionalFormatting xmlns:xm="http://schemas.microsoft.com/office/excel/2006/main">
          <x14:cfRule type="cellIs" priority="814" operator="equal" id="{B6823B45-A3B1-4204-A743-7D65F7BB5EB1}">
            <xm:f>'MAPAS DE RIESGOS INHER Y RESID'!$E$7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15" operator="equal" id="{79179FAA-58DE-476C-95EE-75E9F0D6006D}">
            <xm:f>'MAPAS DE RIESGOS INHER Y RESID'!$E$6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16" operator="equal" id="{B086BF75-CE48-4AF7-A389-A17F735AE059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17" operator="equal" id="{C0B4B541-1AA9-4F50-A075-CC6DFF7AF5F7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18" operator="equal" id="{E9936795-0446-4FEB-BB89-FDB4292C2957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L29:L40</xm:sqref>
        </x14:conditionalFormatting>
        <x14:conditionalFormatting xmlns:xm="http://schemas.microsoft.com/office/excel/2006/main">
          <x14:cfRule type="cellIs" priority="809" operator="equal" id="{82D13343-1C46-447D-A10D-BB4F6F765DB8}">
            <xm:f>'MAPAS DE RIESGOS INHER Y RESID'!$O$6</xm:f>
            <x14:dxf>
              <font>
                <b/>
                <i val="0"/>
                <color auto="1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10" operator="equal" id="{D241556B-94FA-4D0C-94BF-E819E72C0D74}">
            <xm:f>'MAPAS DE RIESGOS INHER Y RESID'!$O$3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11" operator="equal" id="{1F480CA4-152F-4C41-9628-AB49C696A022}">
            <xm:f>'MAPAS DE RIESGOS INHER Y RESID'!$O$4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12" operator="equal" id="{D0926F53-CBE0-40BD-AE48-9B0A5A6FDF1A}">
            <xm:f>'MAPAS DE RIESGOS INHER Y RESID'!$O$5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13" operator="equal" id="{A23ADE2B-04D3-492D-9B81-5528A07ED22E}">
            <xm:f>'MAPAS DE RIESGOS INHER Y RESID'!$O$7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N29:N40</xm:sqref>
        </x14:conditionalFormatting>
        <x14:conditionalFormatting xmlns:xm="http://schemas.microsoft.com/office/excel/2006/main">
          <x14:cfRule type="cellIs" priority="819" operator="equal" id="{9BAAE079-DF7B-49AB-9D87-E62FC6171FDC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20" operator="equal" id="{49BF831E-BC69-43AD-82F7-EDA0494DFAFC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21" operator="equal" id="{3D6B064E-DE2C-45F4-BB93-FA62F22B385E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22" operator="equal" id="{B1B04721-AA89-4220-8BB0-FD9858A395C7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Q29:Q40 V29:V40</xm:sqref>
        </x14:conditionalFormatting>
        <x14:conditionalFormatting xmlns:xm="http://schemas.microsoft.com/office/excel/2006/main">
          <x14:cfRule type="cellIs" priority="786" operator="equal" id="{7C5F72E5-9781-40F3-9D8F-37650CE8DA8C}">
            <xm:f>'MAPAS DE RIESGOS INHER Y RESID'!$E$7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787" operator="equal" id="{BE4627BE-54DF-4748-92B2-472EA2835B36}">
            <xm:f>'MAPAS DE RIESGOS INHER Y RESID'!$E$6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788" operator="equal" id="{FFAE8489-A251-4C0A-A296-269C41E3C82D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789" operator="equal" id="{B07A5AC4-0A2B-4D73-BAF7-E6AACE1DB630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790" operator="equal" id="{E0A5FE90-3454-45BC-95A2-9ED1D2203180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L22</xm:sqref>
        </x14:conditionalFormatting>
        <x14:conditionalFormatting xmlns:xm="http://schemas.microsoft.com/office/excel/2006/main">
          <x14:cfRule type="cellIs" priority="781" operator="equal" id="{75EFB9CB-F6EE-4C22-B835-477CFA61C252}">
            <xm:f>'MAPAS DE RIESGOS INHER Y RESID'!$O$6</xm:f>
            <x14:dxf>
              <font>
                <b/>
                <i val="0"/>
                <color auto="1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782" operator="equal" id="{A0981151-97BC-44A6-B8C8-05D27EB742C5}">
            <xm:f>'MAPAS DE RIESGOS INHER Y RESID'!$O$3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783" operator="equal" id="{E09F1792-ECD1-4EF8-9E5C-C944A61483B1}">
            <xm:f>'MAPAS DE RIESGOS INHER Y RESID'!$O$4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784" operator="equal" id="{35212BA2-0FFA-4E5D-B836-94E12F98248D}">
            <xm:f>'MAPAS DE RIESGOS INHER Y RESID'!$O$5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785" operator="equal" id="{6C2B23D5-62A9-4126-BC47-DD6F952853F2}">
            <xm:f>'MAPAS DE RIESGOS INHER Y RESID'!$O$7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N22</xm:sqref>
        </x14:conditionalFormatting>
        <x14:conditionalFormatting xmlns:xm="http://schemas.microsoft.com/office/excel/2006/main">
          <x14:cfRule type="cellIs" priority="791" operator="equal" id="{E8491AC0-1923-4C2A-B085-CCAE82473A73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792" operator="equal" id="{EEB9F284-7394-41CF-A160-376A85F8312B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793" operator="equal" id="{94A35B8D-93ED-40A8-A175-899765061E5B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794" operator="equal" id="{7E643E69-7582-4633-B77F-A4B29DE9E9B0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Q22 V22</xm:sqref>
        </x14:conditionalFormatting>
        <x14:conditionalFormatting xmlns:xm="http://schemas.microsoft.com/office/excel/2006/main">
          <x14:cfRule type="cellIs" priority="470" operator="equal" id="{5DAF6E16-0C9D-4BDA-AA5E-B745FB48F0EE}">
            <xm:f>'MAPAS DE RIESGOS INHER Y RESID'!$E$7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471" operator="equal" id="{C6DE63E3-1292-4B4D-A95E-B93F2389B0E1}">
            <xm:f>'MAPAS DE RIESGOS INHER Y RESID'!$E$6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472" operator="equal" id="{D2C1E96C-BEC4-4B31-9AF3-610C7FE32FF9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473" operator="equal" id="{1273B16E-B4DC-425E-A0FB-B91B05867AF8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474" operator="equal" id="{D739024F-5361-4ADC-99C4-949C698FD944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L129:L131</xm:sqref>
        </x14:conditionalFormatting>
        <x14:conditionalFormatting xmlns:xm="http://schemas.microsoft.com/office/excel/2006/main">
          <x14:cfRule type="cellIs" priority="465" operator="equal" id="{89CBA200-97D4-4D41-855C-0CD0317D42B6}">
            <xm:f>'MAPAS DE RIESGOS INHER Y RESID'!$O$6</xm:f>
            <x14:dxf>
              <font>
                <b/>
                <i val="0"/>
                <color auto="1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466" operator="equal" id="{54213871-C3B9-41B0-8642-66472F2F1BF3}">
            <xm:f>'MAPAS DE RIESGOS INHER Y RESID'!$O$3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467" operator="equal" id="{0A442750-54E3-4753-9C64-EDA636AF7F10}">
            <xm:f>'MAPAS DE RIESGOS INHER Y RESID'!$O$4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468" operator="equal" id="{892CB97B-B179-4CAD-85F2-848F4B18A727}">
            <xm:f>'MAPAS DE RIESGOS INHER Y RESID'!$O$5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469" operator="equal" id="{9187C4E2-35DD-4F91-A619-370F9135B364}">
            <xm:f>'MAPAS DE RIESGOS INHER Y RESID'!$O$7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N129:N131</xm:sqref>
        </x14:conditionalFormatting>
        <x14:conditionalFormatting xmlns:xm="http://schemas.microsoft.com/office/excel/2006/main">
          <x14:cfRule type="cellIs" priority="475" operator="equal" id="{C624020E-1C9E-4672-BF0A-7AF3A0B3D3EB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476" operator="equal" id="{264AF600-1CD5-4977-A17A-0B7A6DF51278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477" operator="equal" id="{E17E12A9-407A-412A-BCCA-EF3EBE2400C4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478" operator="equal" id="{F2E30DF5-5944-4EF7-88A0-C98A3376A7FD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Q129:Q131</xm:sqref>
        </x14:conditionalFormatting>
        <x14:conditionalFormatting xmlns:xm="http://schemas.microsoft.com/office/excel/2006/main">
          <x14:cfRule type="cellIs" priority="456" operator="equal" id="{08B515CE-D0C7-42C2-B7C9-8EF1CF6CBE87}">
            <xm:f>'MAPAS DE RIESGOS INHER Y RESID'!$E$7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457" operator="equal" id="{7050ADC5-66BB-4A32-BB01-13F6ABF6DD82}">
            <xm:f>'MAPAS DE RIESGOS INHER Y RESID'!$E$6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458" operator="equal" id="{D40D481B-7C38-4FCB-BD84-95A9CBC5EDD5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459" operator="equal" id="{FB9EB9E6-A2A4-424E-BC16-74F1216473B5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460" operator="equal" id="{B5E80DF0-9EDB-4FD9-8447-F129965032ED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L132:L133</xm:sqref>
        </x14:conditionalFormatting>
        <x14:conditionalFormatting xmlns:xm="http://schemas.microsoft.com/office/excel/2006/main">
          <x14:cfRule type="cellIs" priority="451" operator="equal" id="{0C0A38E8-9885-45AC-BCFE-8A09B71EF5BD}">
            <xm:f>'MAPAS DE RIESGOS INHER Y RESID'!$O$6</xm:f>
            <x14:dxf>
              <font>
                <b/>
                <i val="0"/>
                <color auto="1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452" operator="equal" id="{36905B4F-6CCC-463F-871B-0F4E0B42EDAE}">
            <xm:f>'MAPAS DE RIESGOS INHER Y RESID'!$O$3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453" operator="equal" id="{C108003C-81B6-441C-BF71-024FC96702C5}">
            <xm:f>'MAPAS DE RIESGOS INHER Y RESID'!$O$4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454" operator="equal" id="{98882EA9-7729-419B-88E0-D054E1375F8A}">
            <xm:f>'MAPAS DE RIESGOS INHER Y RESID'!$O$5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455" operator="equal" id="{307CB655-CD06-4FCE-ABB2-08A760FEC2AE}">
            <xm:f>'MAPAS DE RIESGOS INHER Y RESID'!$O$7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N132:N133</xm:sqref>
        </x14:conditionalFormatting>
        <x14:conditionalFormatting xmlns:xm="http://schemas.microsoft.com/office/excel/2006/main">
          <x14:cfRule type="cellIs" priority="461" operator="equal" id="{2EB79D5A-3962-41E9-9DA5-8F605EB0FB18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462" operator="equal" id="{094AE4B1-7B23-431B-ACC7-6C3DE1AF6E01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463" operator="equal" id="{04E9CD76-8F3B-4912-9931-E02A722F8F5D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464" operator="equal" id="{3BC1919A-75F7-4D8D-B784-B0920FDAF092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Q132:Q133</xm:sqref>
        </x14:conditionalFormatting>
        <x14:conditionalFormatting xmlns:xm="http://schemas.microsoft.com/office/excel/2006/main">
          <x14:cfRule type="cellIs" priority="428" operator="equal" id="{37D7A542-EB26-4ECF-B758-AFA3CD1D899B}">
            <xm:f>'MAPAS DE RIESGOS INHER Y RESID'!$E$7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429" operator="equal" id="{CD0EA50D-30D1-4083-9571-D77A2345A18C}">
            <xm:f>'MAPAS DE RIESGOS INHER Y RESID'!$E$6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430" operator="equal" id="{99D0F89F-5265-4FC5-81B7-F71C5E1E6239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431" operator="equal" id="{DBBE8279-C4B6-4164-9A59-2A760A0E1D43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432" operator="equal" id="{0D9E6473-BDB3-4C39-B00D-82BFB4698E45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L135:L136</xm:sqref>
        </x14:conditionalFormatting>
        <x14:conditionalFormatting xmlns:xm="http://schemas.microsoft.com/office/excel/2006/main">
          <x14:cfRule type="cellIs" priority="423" operator="equal" id="{CCDE6D29-39BE-4426-9EC0-FA32321BFD36}">
            <xm:f>'MAPAS DE RIESGOS INHER Y RESID'!$O$6</xm:f>
            <x14:dxf>
              <font>
                <b/>
                <i val="0"/>
                <color auto="1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424" operator="equal" id="{C27AD2E6-D150-46E1-8F94-AAEA57DE01E5}">
            <xm:f>'MAPAS DE RIESGOS INHER Y RESID'!$O$3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425" operator="equal" id="{B21934BD-7F88-4424-B28E-629A054FA86E}">
            <xm:f>'MAPAS DE RIESGOS INHER Y RESID'!$O$4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426" operator="equal" id="{B364629E-50A1-41F2-A96E-7613E4A593C1}">
            <xm:f>'MAPAS DE RIESGOS INHER Y RESID'!$O$5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427" operator="equal" id="{E8B2A4C7-B1F2-462A-A781-902BED6A296D}">
            <xm:f>'MAPAS DE RIESGOS INHER Y RESID'!$O$7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N135:N136</xm:sqref>
        </x14:conditionalFormatting>
        <x14:conditionalFormatting xmlns:xm="http://schemas.microsoft.com/office/excel/2006/main">
          <x14:cfRule type="cellIs" priority="433" operator="equal" id="{464A0486-57A1-4234-BA2F-4EA120F84C63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434" operator="equal" id="{4009702B-0408-4830-ADA0-87BA3D841562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435" operator="equal" id="{2E7E1085-7684-42F0-AC89-955A6D411D1A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436" operator="equal" id="{FFF9A54A-F3E0-44F6-85FC-9720E86F1114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Q135:Q136</xm:sqref>
        </x14:conditionalFormatting>
        <x14:conditionalFormatting xmlns:xm="http://schemas.microsoft.com/office/excel/2006/main">
          <x14:cfRule type="cellIs" priority="414" operator="equal" id="{E4F4C7A0-0F11-4930-9AAC-2DB946AE534C}">
            <xm:f>'MAPAS DE RIESGOS INHER Y RESID'!$E$7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415" operator="equal" id="{6577E364-EBAE-450C-9798-CB6A5CF1BEDE}">
            <xm:f>'MAPAS DE RIESGOS INHER Y RESID'!$E$6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416" operator="equal" id="{D43224E7-A421-47A0-B549-A74D9D00AE23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417" operator="equal" id="{A8AA485D-3E83-496C-858A-FF31BCCAEDC6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418" operator="equal" id="{6D7845A1-15F6-41B1-A054-4A3F0AEA7868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L137:L138</xm:sqref>
        </x14:conditionalFormatting>
        <x14:conditionalFormatting xmlns:xm="http://schemas.microsoft.com/office/excel/2006/main">
          <x14:cfRule type="cellIs" priority="409" operator="equal" id="{D6EE8EEC-F87B-4217-B29C-E66CEA38ABD2}">
            <xm:f>'MAPAS DE RIESGOS INHER Y RESID'!$O$6</xm:f>
            <x14:dxf>
              <font>
                <b/>
                <i val="0"/>
                <color auto="1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410" operator="equal" id="{7A9424F8-87E6-4E68-ABA0-B64C8A47ACAA}">
            <xm:f>'MAPAS DE RIESGOS INHER Y RESID'!$O$3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411" operator="equal" id="{0A0AB0D6-70D7-4982-9EC6-54EBD4B7E177}">
            <xm:f>'MAPAS DE RIESGOS INHER Y RESID'!$O$4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412" operator="equal" id="{3706F427-04F4-45F4-8BD7-F8C9C018BFA6}">
            <xm:f>'MAPAS DE RIESGOS INHER Y RESID'!$O$5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413" operator="equal" id="{93FFB9C9-9719-4A99-B269-9B46C85C4A89}">
            <xm:f>'MAPAS DE RIESGOS INHER Y RESID'!$O$7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N137:N138</xm:sqref>
        </x14:conditionalFormatting>
        <x14:conditionalFormatting xmlns:xm="http://schemas.microsoft.com/office/excel/2006/main">
          <x14:cfRule type="cellIs" priority="419" operator="equal" id="{372EC2BA-9A18-49E0-8F27-02C367CA8C81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420" operator="equal" id="{8870F1C9-C091-4068-9F62-545C34E8F168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421" operator="equal" id="{0233922A-E9A5-4B78-BB17-8B7A737C224A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422" operator="equal" id="{4E3174F8-A099-4181-ACAD-888C378B5634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Q137:Q138</xm:sqref>
        </x14:conditionalFormatting>
        <x14:conditionalFormatting xmlns:xm="http://schemas.microsoft.com/office/excel/2006/main">
          <x14:cfRule type="cellIs" priority="400" operator="equal" id="{60808669-9AD5-40E0-83E0-D60C3DBB6A72}">
            <xm:f>'MAPAS DE RIESGOS INHER Y RESID'!$E$7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401" operator="equal" id="{75332CE1-8D6A-4AA2-AEDF-31116E2B05DB}">
            <xm:f>'MAPAS DE RIESGOS INHER Y RESID'!$E$6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402" operator="equal" id="{F4EE8EE9-9786-449E-86B0-E2103455A765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403" operator="equal" id="{15A3DCB2-0E8A-49C9-A437-B088CD732DC4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404" operator="equal" id="{EB9771DC-3CE9-47DC-914B-E899C27591AB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L139:L140</xm:sqref>
        </x14:conditionalFormatting>
        <x14:conditionalFormatting xmlns:xm="http://schemas.microsoft.com/office/excel/2006/main">
          <x14:cfRule type="cellIs" priority="395" operator="equal" id="{A6E3090C-A1CB-4390-AEBA-52FE523EDF44}">
            <xm:f>'MAPAS DE RIESGOS INHER Y RESID'!$O$6</xm:f>
            <x14:dxf>
              <font>
                <b/>
                <i val="0"/>
                <color auto="1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96" operator="equal" id="{08AD8BD6-07BE-4CA5-A6BC-00E2D3864B8E}">
            <xm:f>'MAPAS DE RIESGOS INHER Y RESID'!$O$3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97" operator="equal" id="{D7DDBAE5-54F6-4B43-8CA0-B69D8D170FDA}">
            <xm:f>'MAPAS DE RIESGOS INHER Y RESID'!$O$4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98" operator="equal" id="{71211BBD-7621-45CC-A538-4D42CF0BABC6}">
            <xm:f>'MAPAS DE RIESGOS INHER Y RESID'!$O$5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99" operator="equal" id="{F8CFF9B3-9A10-46AD-AE4E-02478E139BEE}">
            <xm:f>'MAPAS DE RIESGOS INHER Y RESID'!$O$7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N139:N140</xm:sqref>
        </x14:conditionalFormatting>
        <x14:conditionalFormatting xmlns:xm="http://schemas.microsoft.com/office/excel/2006/main">
          <x14:cfRule type="cellIs" priority="405" operator="equal" id="{619A1051-59FC-4AAC-977D-0F85B4E59E15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406" operator="equal" id="{79167404-8DE7-4804-81E2-95A7CEBFBC44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407" operator="equal" id="{1CA1DE55-70B8-4BC4-81A3-C9A690303F33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408" operator="equal" id="{3D7A175B-EFAF-4504-87C4-4C410A196A41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Q139:Q140</xm:sqref>
        </x14:conditionalFormatting>
        <x14:conditionalFormatting xmlns:xm="http://schemas.microsoft.com/office/excel/2006/main">
          <x14:cfRule type="cellIs" priority="386" operator="equal" id="{7EE40DF8-C595-445B-99E9-A9C9B3E607E5}">
            <xm:f>'MAPAS DE RIESGOS INHER Y RESID'!$E$7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87" operator="equal" id="{402D9C61-6EF3-48A7-A205-998E537606B4}">
            <xm:f>'MAPAS DE RIESGOS INHER Y RESID'!$E$6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88" operator="equal" id="{1D3B0E60-169A-43FF-AA78-69CC0B5406F3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89" operator="equal" id="{ED330562-23EB-4C57-A1F3-F4F32BB45488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90" operator="equal" id="{184F7CFD-9A88-4453-95E4-7E2437581355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L141:L142</xm:sqref>
        </x14:conditionalFormatting>
        <x14:conditionalFormatting xmlns:xm="http://schemas.microsoft.com/office/excel/2006/main">
          <x14:cfRule type="cellIs" priority="381" operator="equal" id="{257CE973-F3F7-49A7-91C9-B4FC4541A6F5}">
            <xm:f>'MAPAS DE RIESGOS INHER Y RESID'!$O$6</xm:f>
            <x14:dxf>
              <font>
                <b/>
                <i val="0"/>
                <color auto="1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82" operator="equal" id="{6B99856E-331A-43E6-AAA6-605CD821120D}">
            <xm:f>'MAPAS DE RIESGOS INHER Y RESID'!$O$3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83" operator="equal" id="{6E5402CB-1CE4-45CE-B610-574F42F5F0AE}">
            <xm:f>'MAPAS DE RIESGOS INHER Y RESID'!$O$4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84" operator="equal" id="{015CDE3D-5CBB-4632-9B9A-2ECE795B3E2B}">
            <xm:f>'MAPAS DE RIESGOS INHER Y RESID'!$O$5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85" operator="equal" id="{AF92D24B-52D1-46ED-BA7C-34E275F93B64}">
            <xm:f>'MAPAS DE RIESGOS INHER Y RESID'!$O$7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N141:N142</xm:sqref>
        </x14:conditionalFormatting>
        <x14:conditionalFormatting xmlns:xm="http://schemas.microsoft.com/office/excel/2006/main">
          <x14:cfRule type="cellIs" priority="391" operator="equal" id="{66490ABC-6A9F-4E79-8FE5-F351A2091795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92" operator="equal" id="{8CE21761-D8C4-4F04-8423-AAF0B0D11522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93" operator="equal" id="{7F49F766-6274-441F-9E6C-31F414C10379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94" operator="equal" id="{49F7A850-CB22-48F7-87DE-D74014FE17C8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Q141:Q142</xm:sqref>
        </x14:conditionalFormatting>
        <x14:conditionalFormatting xmlns:xm="http://schemas.microsoft.com/office/excel/2006/main">
          <x14:cfRule type="cellIs" priority="216" operator="equal" id="{BC4555F2-D906-4DDE-A687-D5251F0680D1}">
            <xm:f>'MAPAS DE RIESGOS INHER Y RESID'!$E$7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17" operator="equal" id="{E7F9FCF2-6B6A-43F5-989D-389F5A0729DA}">
            <xm:f>'MAPAS DE RIESGOS INHER Y RESID'!$E$6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18" operator="equal" id="{88099FF8-C944-4202-AA4B-D0BB1D33A948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19" operator="equal" id="{0FA58160-FE77-4963-AC4F-2615194F1D17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20" operator="equal" id="{7610E486-066D-40A7-88E7-885C2BC2BD13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L82:L87 L64:L69 L47:L55</xm:sqref>
        </x14:conditionalFormatting>
        <x14:conditionalFormatting xmlns:xm="http://schemas.microsoft.com/office/excel/2006/main">
          <x14:cfRule type="cellIs" priority="211" operator="equal" id="{F5525473-AD9E-496E-A98A-D1F7B652EB16}">
            <xm:f>'MAPAS DE RIESGOS INHER Y RESID'!$O$6</xm:f>
            <x14:dxf>
              <font>
                <b/>
                <i val="0"/>
                <color auto="1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12" operator="equal" id="{354ED14D-19C5-4C21-A2C4-784F1190EC34}">
            <xm:f>'MAPAS DE RIESGOS INHER Y RESID'!$O$3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13" operator="equal" id="{E95CE483-1B0E-4091-9FEC-11F0CBAD004F}">
            <xm:f>'MAPAS DE RIESGOS INHER Y RESID'!$O$4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14" operator="equal" id="{46F674B5-1645-407C-9A28-159142F9EE99}">
            <xm:f>'MAPAS DE RIESGOS INHER Y RESID'!$O$5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15" operator="equal" id="{A60C099C-EFB9-4101-86D6-D6CB68586707}">
            <xm:f>'MAPAS DE RIESGOS INHER Y RESID'!$O$7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N82:N87 N64:N69 N47:N55</xm:sqref>
        </x14:conditionalFormatting>
        <x14:conditionalFormatting xmlns:xm="http://schemas.microsoft.com/office/excel/2006/main">
          <x14:cfRule type="cellIs" priority="221" operator="equal" id="{896329F9-8FB6-4696-A930-DDA62FA9349E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22" operator="equal" id="{7C0988DE-18EC-4D97-B518-5623C6CC16EC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23" operator="equal" id="{9375446F-11C8-4629-8D52-27B06ECFA778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24" operator="equal" id="{5F1DBCA5-E655-4E80-BB2B-53A751810E27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Q82:Q87 V82:V87 Q64:Q69 V64:V69 Q47:Q55 V47:V55 Y47:Y87</xm:sqref>
        </x14:conditionalFormatting>
        <x14:conditionalFormatting xmlns:xm="http://schemas.microsoft.com/office/excel/2006/main">
          <x14:cfRule type="cellIs" priority="202" operator="equal" id="{45EF8D62-B3B8-4947-8D4F-8ED9156F2FF1}">
            <xm:f>'MAPAS DE RIESGOS INHER Y RESID'!$E$7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03" operator="equal" id="{89DE7376-7A8F-4F44-8E6C-E143536A1C61}">
            <xm:f>'MAPAS DE RIESGOS INHER Y RESID'!$E$6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04" operator="equal" id="{56E4B92E-53AD-4684-AEDB-D833B8A2B12B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05" operator="equal" id="{DC874F87-F0F0-4A98-9EA2-2B6E27CBA33C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06" operator="equal" id="{BB979B8A-3F5F-4ADB-A5AE-077B83841FE2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L58</xm:sqref>
        </x14:conditionalFormatting>
        <x14:conditionalFormatting xmlns:xm="http://schemas.microsoft.com/office/excel/2006/main">
          <x14:cfRule type="cellIs" priority="197" operator="equal" id="{639E0EB6-4271-463D-B1F3-2DFFB8504A24}">
            <xm:f>'MAPAS DE RIESGOS INHER Y RESID'!$O$6</xm:f>
            <x14:dxf>
              <font>
                <b/>
                <i val="0"/>
                <color auto="1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98" operator="equal" id="{0F7F920A-79D7-4560-B51E-92C76B769760}">
            <xm:f>'MAPAS DE RIESGOS INHER Y RESID'!$O$3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99" operator="equal" id="{DB34959F-2042-4A20-A939-DBFEFEBD86D2}">
            <xm:f>'MAPAS DE RIESGOS INHER Y RESID'!$O$4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00" operator="equal" id="{4690202D-DD65-4611-A9D1-B711899E2579}">
            <xm:f>'MAPAS DE RIESGOS INHER Y RESID'!$O$5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01" operator="equal" id="{00E2ABB4-BBB1-4CED-8051-BA872C5A1C0E}">
            <xm:f>'MAPAS DE RIESGOS INHER Y RESID'!$O$7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N58</xm:sqref>
        </x14:conditionalFormatting>
        <x14:conditionalFormatting xmlns:xm="http://schemas.microsoft.com/office/excel/2006/main">
          <x14:cfRule type="cellIs" priority="207" operator="equal" id="{4FF2816B-B9CD-4AD6-90F5-74D8AEE90C2C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08" operator="equal" id="{D9C097B7-CB5C-469B-BBD5-77EC636048F7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09" operator="equal" id="{8355DD01-BFDD-4521-8FA8-D30BAACB658E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10" operator="equal" id="{4ACE43F0-FC15-4869-BE5F-9A8625825292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V58 Q58</xm:sqref>
        </x14:conditionalFormatting>
        <x14:conditionalFormatting xmlns:xm="http://schemas.microsoft.com/office/excel/2006/main">
          <x14:cfRule type="cellIs" priority="188" operator="equal" id="{ABCFCA35-DB62-4D5D-9236-C0B93BC3CEC2}">
            <xm:f>'MAPAS DE RIESGOS INHER Y RESID'!$E$7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89" operator="equal" id="{BE2BA0D9-BF7A-47AE-AA56-F75C5FB4313D}">
            <xm:f>'MAPAS DE RIESGOS INHER Y RESID'!$E$6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90" operator="equal" id="{C31DF349-7E88-40DF-9484-E8CCB2AE68E2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91" operator="equal" id="{5012A035-79F8-463B-999C-8C2BFE93AFFF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92" operator="equal" id="{748E2202-1CD7-417B-ACCD-567F20C61A6C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L56:L57</xm:sqref>
        </x14:conditionalFormatting>
        <x14:conditionalFormatting xmlns:xm="http://schemas.microsoft.com/office/excel/2006/main">
          <x14:cfRule type="cellIs" priority="183" operator="equal" id="{D90ADB83-A792-42D1-87B0-DB8AD684497F}">
            <xm:f>'MAPAS DE RIESGOS INHER Y RESID'!$O$6</xm:f>
            <x14:dxf>
              <font>
                <b/>
                <i val="0"/>
                <color auto="1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84" operator="equal" id="{1949AF44-72A9-4324-A2CD-96F0314B942F}">
            <xm:f>'MAPAS DE RIESGOS INHER Y RESID'!$O$3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85" operator="equal" id="{14E8D009-32FB-44BE-9E61-B645A57DCE82}">
            <xm:f>'MAPAS DE RIESGOS INHER Y RESID'!$O$4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86" operator="equal" id="{DACEE6DD-9879-491E-8D0B-2520AF44D0CD}">
            <xm:f>'MAPAS DE RIESGOS INHER Y RESID'!$O$5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87" operator="equal" id="{C22E6F12-81AA-43B5-AB1C-9BF006009341}">
            <xm:f>'MAPAS DE RIESGOS INHER Y RESID'!$O$7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N56:N57</xm:sqref>
        </x14:conditionalFormatting>
        <x14:conditionalFormatting xmlns:xm="http://schemas.microsoft.com/office/excel/2006/main">
          <x14:cfRule type="cellIs" priority="193" operator="equal" id="{CE288B02-71BF-4799-9FD5-ED0AFA910E63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94" operator="equal" id="{89F2F707-AC5B-449E-AB91-3D7E8AE600C2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95" operator="equal" id="{511733EB-2980-4A30-AFA8-4175317DFCB7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96" operator="equal" id="{BD55BCEA-C6F2-4578-8C53-D1E4C3DAE7BE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V56:V57 Q56:Q57</xm:sqref>
        </x14:conditionalFormatting>
        <x14:conditionalFormatting xmlns:xm="http://schemas.microsoft.com/office/excel/2006/main">
          <x14:cfRule type="cellIs" priority="174" operator="equal" id="{8A560E38-2D43-4E23-9FBF-BA0EC604DCEF}">
            <xm:f>'MAPAS DE RIESGOS INHER Y RESID'!$E$7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75" operator="equal" id="{81BF3248-804F-4A2E-A167-AB9BB62C9031}">
            <xm:f>'MAPAS DE RIESGOS INHER Y RESID'!$E$6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76" operator="equal" id="{D7ACC778-F74D-42C6-889D-F6431B05F0F2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77" operator="equal" id="{2353F8B7-FAA1-4A6F-981F-B1F08C56CEDA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78" operator="equal" id="{85821DE4-D710-433E-9D19-A803E06311C7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L62</xm:sqref>
        </x14:conditionalFormatting>
        <x14:conditionalFormatting xmlns:xm="http://schemas.microsoft.com/office/excel/2006/main">
          <x14:cfRule type="cellIs" priority="169" operator="equal" id="{A9665C7E-8581-4CEF-9185-14D3B4EAD57B}">
            <xm:f>'MAPAS DE RIESGOS INHER Y RESID'!$O$6</xm:f>
            <x14:dxf>
              <font>
                <b/>
                <i val="0"/>
                <color auto="1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70" operator="equal" id="{12F967CE-32EA-4484-B6D0-E8E2848C0DC8}">
            <xm:f>'MAPAS DE RIESGOS INHER Y RESID'!$O$3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71" operator="equal" id="{A16034F5-6522-4115-8F17-93A91FF5B341}">
            <xm:f>'MAPAS DE RIESGOS INHER Y RESID'!$O$4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72" operator="equal" id="{0CEA6AA2-ED83-4760-8189-91FF36070734}">
            <xm:f>'MAPAS DE RIESGOS INHER Y RESID'!$O$5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73" operator="equal" id="{00031948-5E7A-4361-B6EE-124B3DBF55F8}">
            <xm:f>'MAPAS DE RIESGOS INHER Y RESID'!$O$7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N62</xm:sqref>
        </x14:conditionalFormatting>
        <x14:conditionalFormatting xmlns:xm="http://schemas.microsoft.com/office/excel/2006/main">
          <x14:cfRule type="cellIs" priority="179" operator="equal" id="{BBE8D1AD-C7EA-4404-A888-A32245568F09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80" operator="equal" id="{A97ADF02-E8E0-4FE3-A661-DBBDCBA899B3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81" operator="equal" id="{9C6DE827-CC70-45E4-8D5E-0D1E8517402F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82" operator="equal" id="{2B411AC5-28F7-4E6B-A030-2862703A67E8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Q62 V62</xm:sqref>
        </x14:conditionalFormatting>
        <x14:conditionalFormatting xmlns:xm="http://schemas.microsoft.com/office/excel/2006/main">
          <x14:cfRule type="cellIs" priority="160" operator="equal" id="{6E55ADB6-B1EA-4158-9D77-DBD87E99BC60}">
            <xm:f>'MAPAS DE RIESGOS INHER Y RESID'!$E$7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61" operator="equal" id="{86DF6343-2A7E-444F-8422-CCA956A6388A}">
            <xm:f>'MAPAS DE RIESGOS INHER Y RESID'!$E$6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62" operator="equal" id="{8A57B0EB-C1ED-497D-9921-7ADE355CE871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63" operator="equal" id="{F24DBD70-D9FC-487A-9C60-DD6C0C3F94B6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64" operator="equal" id="{5EF59AB1-DC7F-4A51-B333-5E434C761ACD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L60:L61</xm:sqref>
        </x14:conditionalFormatting>
        <x14:conditionalFormatting xmlns:xm="http://schemas.microsoft.com/office/excel/2006/main">
          <x14:cfRule type="cellIs" priority="155" operator="equal" id="{D997CA3D-EF8D-4227-B92C-A0DDADA0FAD8}">
            <xm:f>'MAPAS DE RIESGOS INHER Y RESID'!$O$6</xm:f>
            <x14:dxf>
              <font>
                <b/>
                <i val="0"/>
                <color auto="1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56" operator="equal" id="{2FCA5751-4E3B-4798-B266-FBCBA77B4C3F}">
            <xm:f>'MAPAS DE RIESGOS INHER Y RESID'!$O$3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57" operator="equal" id="{0E974F77-5AB5-4AC2-91EF-ACCC6018A48D}">
            <xm:f>'MAPAS DE RIESGOS INHER Y RESID'!$O$4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58" operator="equal" id="{C508F66D-43DD-4E33-B7FB-DF46BE249D49}">
            <xm:f>'MAPAS DE RIESGOS INHER Y RESID'!$O$5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59" operator="equal" id="{E62C0AC0-415A-4261-B8E8-DF8380CCD3D3}">
            <xm:f>'MAPAS DE RIESGOS INHER Y RESID'!$O$7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N60:N61</xm:sqref>
        </x14:conditionalFormatting>
        <x14:conditionalFormatting xmlns:xm="http://schemas.microsoft.com/office/excel/2006/main">
          <x14:cfRule type="cellIs" priority="165" operator="equal" id="{EE3734C7-21C9-4971-9F2C-12F9D2E8AD96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66" operator="equal" id="{2FEF17B6-A76D-4518-A538-17E423BB7FFE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67" operator="equal" id="{248C7B61-4619-4CE0-B51A-0F32BF7BF705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68" operator="equal" id="{1007E7A3-0400-4D36-91DC-22026B2B15E6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Q60:Q61 V60:V61</xm:sqref>
        </x14:conditionalFormatting>
        <x14:conditionalFormatting xmlns:xm="http://schemas.microsoft.com/office/excel/2006/main">
          <x14:cfRule type="cellIs" priority="146" operator="equal" id="{FB95224B-5668-4D65-9639-D9567AE3AB88}">
            <xm:f>'MAPAS DE RIESGOS INHER Y RESID'!$E$7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47" operator="equal" id="{07122946-4D60-47CC-AF86-AED2B017CDBA}">
            <xm:f>'MAPAS DE RIESGOS INHER Y RESID'!$E$6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48" operator="equal" id="{54E462EA-379B-45F5-BEE9-825D367EB7E5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49" operator="equal" id="{EE9F0C48-BF7B-40F0-A86E-A1A58A2DC404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50" operator="equal" id="{53728081-1327-4B97-95B8-795195E35351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L59</xm:sqref>
        </x14:conditionalFormatting>
        <x14:conditionalFormatting xmlns:xm="http://schemas.microsoft.com/office/excel/2006/main">
          <x14:cfRule type="cellIs" priority="141" operator="equal" id="{B1B696EF-FCF8-4765-8EFB-FD985AA49E06}">
            <xm:f>'MAPAS DE RIESGOS INHER Y RESID'!$O$6</xm:f>
            <x14:dxf>
              <font>
                <b/>
                <i val="0"/>
                <color auto="1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42" operator="equal" id="{5AC9DF07-79F4-4E5C-943D-6B06B89977C2}">
            <xm:f>'MAPAS DE RIESGOS INHER Y RESID'!$O$3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43" operator="equal" id="{F768F475-C409-4FDA-B3D0-C1A86D422684}">
            <xm:f>'MAPAS DE RIESGOS INHER Y RESID'!$O$4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44" operator="equal" id="{D076F843-0C4E-432D-8B0A-31066B9E2967}">
            <xm:f>'MAPAS DE RIESGOS INHER Y RESID'!$O$5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45" operator="equal" id="{1530E901-6F22-40BA-A67A-0D67B241FE54}">
            <xm:f>'MAPAS DE RIESGOS INHER Y RESID'!$O$7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N59</xm:sqref>
        </x14:conditionalFormatting>
        <x14:conditionalFormatting xmlns:xm="http://schemas.microsoft.com/office/excel/2006/main">
          <x14:cfRule type="cellIs" priority="151" operator="equal" id="{8B8EB128-FA36-4BEE-966E-90BDA9C3252E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52" operator="equal" id="{DFF2BCE5-DD71-46DA-A6A9-948E29345928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53" operator="equal" id="{14A11154-ECCF-4BA4-934C-A7F6511BCDB3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54" operator="equal" id="{928BFC88-621D-41FA-B527-F961FB6DB14E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Q59 V59</xm:sqref>
        </x14:conditionalFormatting>
        <x14:conditionalFormatting xmlns:xm="http://schemas.microsoft.com/office/excel/2006/main">
          <x14:cfRule type="cellIs" priority="132" operator="equal" id="{696A6575-CD43-4FEE-B6FE-C4F833468E9B}">
            <xm:f>'MAPAS DE RIESGOS INHER Y RESID'!$E$7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33" operator="equal" id="{CE9CE1AB-33BE-48C8-971B-1E00430B32F9}">
            <xm:f>'MAPAS DE RIESGOS INHER Y RESID'!$E$6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34" operator="equal" id="{C4F43EBF-4C35-44CF-9658-3932E9E171C1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35" operator="equal" id="{03BE9E5F-3924-453B-B6DC-94F7CE612147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36" operator="equal" id="{D8DFEEAF-7A51-488C-9EAC-2538C8379C09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L70:L81</xm:sqref>
        </x14:conditionalFormatting>
        <x14:conditionalFormatting xmlns:xm="http://schemas.microsoft.com/office/excel/2006/main">
          <x14:cfRule type="cellIs" priority="127" operator="equal" id="{28B5B3F9-1561-4BB7-9BD7-84E886FC783F}">
            <xm:f>'MAPAS DE RIESGOS INHER Y RESID'!$O$6</xm:f>
            <x14:dxf>
              <font>
                <b/>
                <i val="0"/>
                <color auto="1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28" operator="equal" id="{1750ECF1-8F87-4820-877A-45D01635B626}">
            <xm:f>'MAPAS DE RIESGOS INHER Y RESID'!$O$3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29" operator="equal" id="{78BA37CD-35DF-4CEC-8EB2-4E06142C42C8}">
            <xm:f>'MAPAS DE RIESGOS INHER Y RESID'!$O$4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30" operator="equal" id="{E2353A51-777D-4FA8-823A-EFB48AC8C708}">
            <xm:f>'MAPAS DE RIESGOS INHER Y RESID'!$O$5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31" operator="equal" id="{0CB01CA1-A60E-4CEC-A5D5-B2CEBAC44A5A}">
            <xm:f>'MAPAS DE RIESGOS INHER Y RESID'!$O$7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N70:N81</xm:sqref>
        </x14:conditionalFormatting>
        <x14:conditionalFormatting xmlns:xm="http://schemas.microsoft.com/office/excel/2006/main">
          <x14:cfRule type="cellIs" priority="137" operator="equal" id="{567B756C-F137-43B6-8FF3-5D2CA9159D54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38" operator="equal" id="{A9544DBD-9491-410A-99EF-B644F22C52C0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39" operator="equal" id="{C77F5D7B-0B6A-4354-98B7-FC58C82829A5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40" operator="equal" id="{F8ACC1C0-CAC2-41C7-BF22-B7CE201A0100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Q70:Q81 V70:V81</xm:sqref>
        </x14:conditionalFormatting>
        <x14:conditionalFormatting xmlns:xm="http://schemas.microsoft.com/office/excel/2006/main">
          <x14:cfRule type="cellIs" priority="118" operator="equal" id="{3CBAC0E0-BE43-47DC-B015-675A6054EA5A}">
            <xm:f>'MAPAS DE RIESGOS INHER Y RESID'!$E$7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19" operator="equal" id="{18600BEB-F7C5-4626-9BB7-0B788E9B16BC}">
            <xm:f>'MAPAS DE RIESGOS INHER Y RESID'!$E$6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20" operator="equal" id="{E16656D4-7698-4915-924D-30F7C6DFB25F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21" operator="equal" id="{B756F8CA-61B8-4EFA-BA33-E0CA1754E061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22" operator="equal" id="{97A8F67B-3B98-47F4-A2AD-F3B922000481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L63</xm:sqref>
        </x14:conditionalFormatting>
        <x14:conditionalFormatting xmlns:xm="http://schemas.microsoft.com/office/excel/2006/main">
          <x14:cfRule type="cellIs" priority="113" operator="equal" id="{C47CCC8E-71F6-4483-A171-D7596CF08D3C}">
            <xm:f>'MAPAS DE RIESGOS INHER Y RESID'!$O$6</xm:f>
            <x14:dxf>
              <font>
                <b/>
                <i val="0"/>
                <color auto="1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14" operator="equal" id="{01D7FF4D-02D0-42C8-BCC6-94021CED222F}">
            <xm:f>'MAPAS DE RIESGOS INHER Y RESID'!$O$3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15" operator="equal" id="{87BAFF42-18D0-46FB-A4CE-2D7C6779B92F}">
            <xm:f>'MAPAS DE RIESGOS INHER Y RESID'!$O$4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16" operator="equal" id="{E66733B6-B348-43C5-A54B-0CE8A5930585}">
            <xm:f>'MAPAS DE RIESGOS INHER Y RESID'!$O$5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17" operator="equal" id="{FAA0342E-6119-46B8-9B49-9765DAA558D1}">
            <xm:f>'MAPAS DE RIESGOS INHER Y RESID'!$O$7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N63</xm:sqref>
        </x14:conditionalFormatting>
        <x14:conditionalFormatting xmlns:xm="http://schemas.microsoft.com/office/excel/2006/main">
          <x14:cfRule type="cellIs" priority="123" operator="equal" id="{B765E08F-EA48-48A8-B39D-50C23C0C5C2D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24" operator="equal" id="{64CE3A79-1439-4F05-B4F6-97F011764F63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25" operator="equal" id="{BECF60A5-4C4E-40F4-A3B6-F32D816B4103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26" operator="equal" id="{C71E5F44-ECDB-43CA-91BA-352BD112ACDF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Q63 V63</xm:sqref>
        </x14:conditionalFormatting>
        <x14:conditionalFormatting xmlns:xm="http://schemas.microsoft.com/office/excel/2006/main">
          <x14:cfRule type="cellIs" priority="104" operator="equal" id="{FFCC73AF-D804-4512-B2CA-FF8912D0C37D}">
            <xm:f>'MAPAS DE RIESGOS INHER Y RESID'!$E$7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05" operator="equal" id="{9111B264-9010-44E8-A042-0015F3F313A5}">
            <xm:f>'MAPAS DE RIESGOS INHER Y RESID'!$E$6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06" operator="equal" id="{8514448C-8F98-4824-B956-DCF0F3F09874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07" operator="equal" id="{313355E4-4870-43F8-8009-DBA7C64D1A60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08" operator="equal" id="{4B1593A8-2A77-4DBB-89B2-2B640F3B0D13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L123:L128 L105:L110 L88:L96</xm:sqref>
        </x14:conditionalFormatting>
        <x14:conditionalFormatting xmlns:xm="http://schemas.microsoft.com/office/excel/2006/main">
          <x14:cfRule type="cellIs" priority="99" operator="equal" id="{2125E74E-A090-4396-A3A3-D4FD7A5030D0}">
            <xm:f>'MAPAS DE RIESGOS INHER Y RESID'!$O$6</xm:f>
            <x14:dxf>
              <font>
                <b/>
                <i val="0"/>
                <color auto="1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00" operator="equal" id="{2E567034-23C6-48B6-9668-292F420C9177}">
            <xm:f>'MAPAS DE RIESGOS INHER Y RESID'!$O$3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01" operator="equal" id="{8E5D0D1D-5A8C-4FC8-805D-2B20A3E2E4A9}">
            <xm:f>'MAPAS DE RIESGOS INHER Y RESID'!$O$4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02" operator="equal" id="{D5B84734-05B9-48EA-8DDC-743AEDD5676B}">
            <xm:f>'MAPAS DE RIESGOS INHER Y RESID'!$O$5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03" operator="equal" id="{C241DE3A-4C05-4A06-AD60-DDB923CDEB9E}">
            <xm:f>'MAPAS DE RIESGOS INHER Y RESID'!$O$7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N123:N128 N105:N110 N88:N96</xm:sqref>
        </x14:conditionalFormatting>
        <x14:conditionalFormatting xmlns:xm="http://schemas.microsoft.com/office/excel/2006/main">
          <x14:cfRule type="cellIs" priority="109" operator="equal" id="{33446533-C4D0-4309-A8D5-601164B1E331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10" operator="equal" id="{932F3238-3CA6-4910-8D5D-D3CAF0E47AD4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11" operator="equal" id="{62CB109C-7E0E-4202-B39A-B556257DD477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12" operator="equal" id="{879E9473-F471-4A60-9A19-49112435A968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Q123:Q128 V123:V128 Q105:Q110 V105:V110 Q88:Q96 V88:V96 Y88:Y128</xm:sqref>
        </x14:conditionalFormatting>
        <x14:conditionalFormatting xmlns:xm="http://schemas.microsoft.com/office/excel/2006/main">
          <x14:cfRule type="cellIs" priority="90" operator="equal" id="{3728D605-BEB1-4BBA-ACE7-DABB1289E2A0}">
            <xm:f>'MAPAS DE RIESGOS INHER Y RESID'!$E$7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91" operator="equal" id="{10952096-5B3B-481B-9A22-D4E3F7D797D9}">
            <xm:f>'MAPAS DE RIESGOS INHER Y RESID'!$E$6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92" operator="equal" id="{6A0371B3-C482-4091-A717-2B6C3B91C055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93" operator="equal" id="{3B56CC48-4308-4DA2-A263-D9F20FC4A203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94" operator="equal" id="{78EA8DDF-CF5B-49E3-93BB-B2F29F7AA96D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L99</xm:sqref>
        </x14:conditionalFormatting>
        <x14:conditionalFormatting xmlns:xm="http://schemas.microsoft.com/office/excel/2006/main">
          <x14:cfRule type="cellIs" priority="85" operator="equal" id="{357B4E07-6AA4-4E58-A116-B3C038AD3BFE}">
            <xm:f>'MAPAS DE RIESGOS INHER Y RESID'!$O$6</xm:f>
            <x14:dxf>
              <font>
                <b/>
                <i val="0"/>
                <color auto="1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6" operator="equal" id="{49B40422-1415-4B5E-A303-16118767644D}">
            <xm:f>'MAPAS DE RIESGOS INHER Y RESID'!$O$3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7" operator="equal" id="{DF214022-9716-434B-8C5D-4B7A3E22895A}">
            <xm:f>'MAPAS DE RIESGOS INHER Y RESID'!$O$4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8" operator="equal" id="{DE871B61-A7F4-43F5-850D-EC3924AED439}">
            <xm:f>'MAPAS DE RIESGOS INHER Y RESID'!$O$5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9" operator="equal" id="{325919CD-7B91-4D5E-B0B6-838325CA080A}">
            <xm:f>'MAPAS DE RIESGOS INHER Y RESID'!$O$7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N99</xm:sqref>
        </x14:conditionalFormatting>
        <x14:conditionalFormatting xmlns:xm="http://schemas.microsoft.com/office/excel/2006/main">
          <x14:cfRule type="cellIs" priority="95" operator="equal" id="{F964C989-614C-4A97-B947-0303EB69DB71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96" operator="equal" id="{32E30959-A83E-49BB-9FF6-05678E20EDFF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97" operator="equal" id="{D8D0E293-344E-47D0-8365-A9EE4BCD320C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98" operator="equal" id="{7A613C2B-90E5-4EF9-9214-9B80E8465AB6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V99 Q99</xm:sqref>
        </x14:conditionalFormatting>
        <x14:conditionalFormatting xmlns:xm="http://schemas.microsoft.com/office/excel/2006/main">
          <x14:cfRule type="cellIs" priority="76" operator="equal" id="{82A77A3C-71D4-4A55-A52E-6F9E4E4819C4}">
            <xm:f>'MAPAS DE RIESGOS INHER Y RESID'!$E$7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77" operator="equal" id="{0E6A6C6B-D5F3-4E16-98FA-6DE12249F68A}">
            <xm:f>'MAPAS DE RIESGOS INHER Y RESID'!$E$6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78" operator="equal" id="{99C089B2-913C-40DB-A4A7-306D9988FF26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79" operator="equal" id="{5B94D621-F81E-4B9B-93E7-9B0DF73D328E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0" operator="equal" id="{A5A3528A-8CE1-430C-BCE8-4FE831A5A221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L97:L98</xm:sqref>
        </x14:conditionalFormatting>
        <x14:conditionalFormatting xmlns:xm="http://schemas.microsoft.com/office/excel/2006/main">
          <x14:cfRule type="cellIs" priority="71" operator="equal" id="{8FE61750-E971-4E68-97A0-785DC4DB8114}">
            <xm:f>'MAPAS DE RIESGOS INHER Y RESID'!$O$6</xm:f>
            <x14:dxf>
              <font>
                <b/>
                <i val="0"/>
                <color auto="1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72" operator="equal" id="{8A26EB0A-4721-4259-A147-A09505F8FC23}">
            <xm:f>'MAPAS DE RIESGOS INHER Y RESID'!$O$3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73" operator="equal" id="{078E87C7-671E-4DAF-B704-242145AF7D93}">
            <xm:f>'MAPAS DE RIESGOS INHER Y RESID'!$O$4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74" operator="equal" id="{8D45EDDA-305C-4FCC-81A2-364CF0C98123}">
            <xm:f>'MAPAS DE RIESGOS INHER Y RESID'!$O$5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75" operator="equal" id="{2455B456-9A84-40B1-9AB6-7F7B9F4D8A41}">
            <xm:f>'MAPAS DE RIESGOS INHER Y RESID'!$O$7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N97:N98</xm:sqref>
        </x14:conditionalFormatting>
        <x14:conditionalFormatting xmlns:xm="http://schemas.microsoft.com/office/excel/2006/main">
          <x14:cfRule type="cellIs" priority="81" operator="equal" id="{F3A83D74-B218-4D69-AF20-3AB2AA1FE336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2" operator="equal" id="{52036E72-ACAB-4C2D-85BB-448A6E57EF1A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3" operator="equal" id="{D42AE5C0-B1A8-4D7E-B76B-A1C3EE32D04F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4" operator="equal" id="{EA985995-F2C5-46FD-BC33-FF168ABEBB39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V97:V98 Q97:Q98</xm:sqref>
        </x14:conditionalFormatting>
        <x14:conditionalFormatting xmlns:xm="http://schemas.microsoft.com/office/excel/2006/main">
          <x14:cfRule type="cellIs" priority="62" operator="equal" id="{7854C398-CE73-42AA-8672-3352EB9A5B3D}">
            <xm:f>'MAPAS DE RIESGOS INHER Y RESID'!$E$7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63" operator="equal" id="{53497EA4-DDF4-463E-9566-3AD384F351E7}">
            <xm:f>'MAPAS DE RIESGOS INHER Y RESID'!$E$6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64" operator="equal" id="{E4B9E5AD-E456-4A32-9CEB-E39086E1A301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65" operator="equal" id="{773F4738-D362-4CB7-8857-FF0FA4EB0FF7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66" operator="equal" id="{86A3930B-3226-4978-9312-AEA7356D421B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L103</xm:sqref>
        </x14:conditionalFormatting>
        <x14:conditionalFormatting xmlns:xm="http://schemas.microsoft.com/office/excel/2006/main">
          <x14:cfRule type="cellIs" priority="57" operator="equal" id="{3A6DAD08-1E38-469D-AC09-BCE7D94F61F1}">
            <xm:f>'MAPAS DE RIESGOS INHER Y RESID'!$O$6</xm:f>
            <x14:dxf>
              <font>
                <b/>
                <i val="0"/>
                <color auto="1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58" operator="equal" id="{0FA9E109-9BCC-424D-B489-BB300778DF81}">
            <xm:f>'MAPAS DE RIESGOS INHER Y RESID'!$O$3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59" operator="equal" id="{4116E922-8FB0-4624-AF28-761042970881}">
            <xm:f>'MAPAS DE RIESGOS INHER Y RESID'!$O$4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60" operator="equal" id="{6A88A1F5-2EE5-4F96-8689-E7B410845269}">
            <xm:f>'MAPAS DE RIESGOS INHER Y RESID'!$O$5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61" operator="equal" id="{43D300CB-274D-4891-B293-313C5C8FD843}">
            <xm:f>'MAPAS DE RIESGOS INHER Y RESID'!$O$7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N103</xm:sqref>
        </x14:conditionalFormatting>
        <x14:conditionalFormatting xmlns:xm="http://schemas.microsoft.com/office/excel/2006/main">
          <x14:cfRule type="cellIs" priority="67" operator="equal" id="{A43E21CC-047E-49AE-9FDC-51198E6D55BA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68" operator="equal" id="{F0A91222-619B-4CD7-9B63-5BB2A68BC856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69" operator="equal" id="{25750E4B-816F-4D04-A21F-0C2FDD462223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70" operator="equal" id="{21EB5CD2-3291-4E72-8486-51CACEB1DB4F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Q103 V103</xm:sqref>
        </x14:conditionalFormatting>
        <x14:conditionalFormatting xmlns:xm="http://schemas.microsoft.com/office/excel/2006/main">
          <x14:cfRule type="cellIs" priority="48" operator="equal" id="{BB013AF3-F714-4639-88E5-8D4A4E94F3F8}">
            <xm:f>'MAPAS DE RIESGOS INHER Y RESID'!$E$7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49" operator="equal" id="{56E86CC7-C4F4-42AF-8753-D8CF4C3FF103}">
            <xm:f>'MAPAS DE RIESGOS INHER Y RESID'!$E$6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50" operator="equal" id="{90DD9F85-CA18-4E1F-89E2-D982B13D743A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51" operator="equal" id="{ED929CBB-58E5-459E-BAF7-6FDB6F3A823E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52" operator="equal" id="{4ADE074C-AC48-476E-94C9-26C14185439F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L101:L102</xm:sqref>
        </x14:conditionalFormatting>
        <x14:conditionalFormatting xmlns:xm="http://schemas.microsoft.com/office/excel/2006/main">
          <x14:cfRule type="cellIs" priority="43" operator="equal" id="{87D7A0F2-162C-4F29-8029-2EEC6CB0B5F4}">
            <xm:f>'MAPAS DE RIESGOS INHER Y RESID'!$O$6</xm:f>
            <x14:dxf>
              <font>
                <b/>
                <i val="0"/>
                <color auto="1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44" operator="equal" id="{B210F410-1F8A-4CD7-AF33-D899BC5B6A1C}">
            <xm:f>'MAPAS DE RIESGOS INHER Y RESID'!$O$3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45" operator="equal" id="{4B82D99B-8BB0-4157-892C-4E24187B0203}">
            <xm:f>'MAPAS DE RIESGOS INHER Y RESID'!$O$4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46" operator="equal" id="{576D0C6D-AC0C-4F74-9A8D-AF6E151D9927}">
            <xm:f>'MAPAS DE RIESGOS INHER Y RESID'!$O$5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47" operator="equal" id="{ADF126FA-34F4-4480-902E-BAE58740DAF7}">
            <xm:f>'MAPAS DE RIESGOS INHER Y RESID'!$O$7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N101:N102</xm:sqref>
        </x14:conditionalFormatting>
        <x14:conditionalFormatting xmlns:xm="http://schemas.microsoft.com/office/excel/2006/main">
          <x14:cfRule type="cellIs" priority="53" operator="equal" id="{00DB5231-0553-4A18-9833-BED811518EB0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54" operator="equal" id="{2B494651-7DE1-4C91-908C-27536AF0D2A3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55" operator="equal" id="{08ED7F74-7C85-40B8-8923-42979C9713ED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56" operator="equal" id="{B933B557-A5E6-4DF3-A38E-E3D78A7166EC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Q101:Q102 V101:V102</xm:sqref>
        </x14:conditionalFormatting>
        <x14:conditionalFormatting xmlns:xm="http://schemas.microsoft.com/office/excel/2006/main">
          <x14:cfRule type="cellIs" priority="34" operator="equal" id="{A3962564-83E2-43C2-96CC-4C0D22402326}">
            <xm:f>'MAPAS DE RIESGOS INHER Y RESID'!$E$7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5" operator="equal" id="{1B988B9D-548C-4546-B967-B6A2CF9BE314}">
            <xm:f>'MAPAS DE RIESGOS INHER Y RESID'!$E$6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6" operator="equal" id="{B3EA9D05-AFCF-42F6-85B8-79B1E4DF868A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7" operator="equal" id="{1D522EAB-04F5-4355-ABAD-117BD26436AD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8" operator="equal" id="{43A9E954-ECBB-4B6C-B247-5EFA63DBC2E4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L100</xm:sqref>
        </x14:conditionalFormatting>
        <x14:conditionalFormatting xmlns:xm="http://schemas.microsoft.com/office/excel/2006/main">
          <x14:cfRule type="cellIs" priority="29" operator="equal" id="{65A6D2B0-F9EC-4320-8E4C-8EBF65382F1C}">
            <xm:f>'MAPAS DE RIESGOS INHER Y RESID'!$O$6</xm:f>
            <x14:dxf>
              <font>
                <b/>
                <i val="0"/>
                <color auto="1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0" operator="equal" id="{9A6DFE6A-9C19-4280-8FCE-C3806FE9E394}">
            <xm:f>'MAPAS DE RIESGOS INHER Y RESID'!$O$3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1" operator="equal" id="{82DC4D67-035E-4F82-ABFA-1803810EB5FE}">
            <xm:f>'MAPAS DE RIESGOS INHER Y RESID'!$O$4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2" operator="equal" id="{1703FE57-1E96-427B-8053-7564D55FA0F5}">
            <xm:f>'MAPAS DE RIESGOS INHER Y RESID'!$O$5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3" operator="equal" id="{480AC756-5620-4CFE-A098-D5CA02BC1171}">
            <xm:f>'MAPAS DE RIESGOS INHER Y RESID'!$O$7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N100</xm:sqref>
        </x14:conditionalFormatting>
        <x14:conditionalFormatting xmlns:xm="http://schemas.microsoft.com/office/excel/2006/main">
          <x14:cfRule type="cellIs" priority="39" operator="equal" id="{722AB8F7-136B-47D1-B185-7B0EA45156A1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40" operator="equal" id="{5568BD8D-9868-485D-8F8F-E34DBA8714A2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41" operator="equal" id="{D34124B9-B8B3-44F0-9B1A-7732340C868A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42" operator="equal" id="{70E5A2AC-A95F-4079-A22E-D6ADAAB90B31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Q100 V100</xm:sqref>
        </x14:conditionalFormatting>
        <x14:conditionalFormatting xmlns:xm="http://schemas.microsoft.com/office/excel/2006/main">
          <x14:cfRule type="cellIs" priority="20" operator="equal" id="{5CA21F95-25BD-41D1-8EE2-CB5506F55A4E}">
            <xm:f>'MAPAS DE RIESGOS INHER Y RESID'!$E$7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1" operator="equal" id="{72588ABE-C71E-423C-AB5F-26143791036A}">
            <xm:f>'MAPAS DE RIESGOS INHER Y RESID'!$E$6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2" operator="equal" id="{EA6D11DC-D846-4A7C-BC8B-F1AFDE2C5F5A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3" operator="equal" id="{102512B9-09D0-4EAB-9950-D09320F91AEA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4" operator="equal" id="{2F4F8CAE-8EEA-4650-A529-2AE38936B6EE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L111:L122</xm:sqref>
        </x14:conditionalFormatting>
        <x14:conditionalFormatting xmlns:xm="http://schemas.microsoft.com/office/excel/2006/main">
          <x14:cfRule type="cellIs" priority="15" operator="equal" id="{D150811F-E583-4E70-A547-48E26F184459}">
            <xm:f>'MAPAS DE RIESGOS INHER Y RESID'!$O$6</xm:f>
            <x14:dxf>
              <font>
                <b/>
                <i val="0"/>
                <color auto="1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6" operator="equal" id="{B0F0DEB3-605E-4687-83F0-E399C5471D29}">
            <xm:f>'MAPAS DE RIESGOS INHER Y RESID'!$O$3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7" operator="equal" id="{CA334D28-AF80-4FAC-8BA1-599066713687}">
            <xm:f>'MAPAS DE RIESGOS INHER Y RESID'!$O$4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8" operator="equal" id="{52DA1CAF-9427-4EF8-9F13-20EA5896239B}">
            <xm:f>'MAPAS DE RIESGOS INHER Y RESID'!$O$5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9" operator="equal" id="{E09D67F7-9B93-4316-8CC3-315E1C918ADA}">
            <xm:f>'MAPAS DE RIESGOS INHER Y RESID'!$O$7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N111:N122</xm:sqref>
        </x14:conditionalFormatting>
        <x14:conditionalFormatting xmlns:xm="http://schemas.microsoft.com/office/excel/2006/main">
          <x14:cfRule type="cellIs" priority="25" operator="equal" id="{3B072638-EB2C-4063-99FC-B6D3C74A2E1B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6" operator="equal" id="{40C6B1A7-D3DF-44EB-90B7-D9B582520971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7" operator="equal" id="{136BD171-F30D-4F04-8EDC-F7D0C56C58CE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8" operator="equal" id="{B4F1A259-4BFF-435A-8011-D2423E2E3C71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Q111:Q122 V111:V122</xm:sqref>
        </x14:conditionalFormatting>
        <x14:conditionalFormatting xmlns:xm="http://schemas.microsoft.com/office/excel/2006/main">
          <x14:cfRule type="cellIs" priority="6" operator="equal" id="{425B6A8F-BB0B-48BF-8E66-F852B016D377}">
            <xm:f>'MAPAS DE RIESGOS INHER Y RESID'!$E$7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7" operator="equal" id="{5CDE6686-3EAC-4AEC-9BDD-D95F8142979F}">
            <xm:f>'MAPAS DE RIESGOS INHER Y RESID'!$E$6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" operator="equal" id="{E0946146-C81D-456D-B171-B9D306C1095D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9" operator="equal" id="{08FF711A-19B4-41F1-90D4-3D6A10C81103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0" operator="equal" id="{73EC6ADD-3FC4-4C1C-B136-D09FD880034E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L104</xm:sqref>
        </x14:conditionalFormatting>
        <x14:conditionalFormatting xmlns:xm="http://schemas.microsoft.com/office/excel/2006/main">
          <x14:cfRule type="cellIs" priority="1" operator="equal" id="{E44EE8E9-9DCD-4590-96EA-359119D7E1DE}">
            <xm:f>'MAPAS DE RIESGOS INHER Y RESID'!$O$6</xm:f>
            <x14:dxf>
              <font>
                <b/>
                <i val="0"/>
                <color auto="1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" operator="equal" id="{11D5C399-D5DC-4163-94EF-7627EB40917E}">
            <xm:f>'MAPAS DE RIESGOS INHER Y RESID'!$O$3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" operator="equal" id="{FAC33386-40E8-4318-9C5E-8BD0AB910A07}">
            <xm:f>'MAPAS DE RIESGOS INHER Y RESID'!$O$4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4" operator="equal" id="{1AFCB254-BE37-45CC-846A-5825D23AD323}">
            <xm:f>'MAPAS DE RIESGOS INHER Y RESID'!$O$5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5" operator="equal" id="{7370CB3C-48D4-4F8F-8EEA-18025DAA86AE}">
            <xm:f>'MAPAS DE RIESGOS INHER Y RESID'!$O$7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N104</xm:sqref>
        </x14:conditionalFormatting>
        <x14:conditionalFormatting xmlns:xm="http://schemas.microsoft.com/office/excel/2006/main">
          <x14:cfRule type="cellIs" priority="11" operator="equal" id="{EFFEEBCB-1EAE-403E-80B5-94A434CB83A4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2" operator="equal" id="{2D4E7F82-40F1-4378-A8E3-82896C193B20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3" operator="equal" id="{DEA6D5C4-0D6F-4FC0-AB79-C7575E103454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4" operator="equal" id="{7E86330D-818D-4788-BE8C-B5E01EF05FC5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Q104 V104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'MAPAS DE RIESGOS INHER Y RESID'!$E$16:$E$18</xm:f>
          </x14:formula1>
          <xm:sqref>V6:V158</xm:sqref>
        </x14:dataValidation>
        <x14:dataValidation type="list" allowBlank="1" showInputMessage="1" showErrorMessage="1">
          <x14:formula1>
            <xm:f>'MAPAS DE RIESGOS INHER Y RESID'!$E$3:$E$7</xm:f>
          </x14:formula1>
          <xm:sqref>L6:L158</xm:sqref>
        </x14:dataValidation>
        <x14:dataValidation type="list" allowBlank="1" showInputMessage="1" showErrorMessage="1">
          <x14:formula1>
            <xm:f>'MAPAS DE RIESGOS INHER Y RESID'!$G$9:$K$9</xm:f>
          </x14:formula1>
          <xm:sqref>N6:N158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"/>
  <sheetViews>
    <sheetView topLeftCell="A22" zoomScaleNormal="100" workbookViewId="0">
      <selection activeCell="B26" sqref="B26"/>
    </sheetView>
  </sheetViews>
  <sheetFormatPr baseColWidth="10" defaultColWidth="10.85546875" defaultRowHeight="11.25" x14ac:dyDescent="0.15"/>
  <cols>
    <col min="1" max="1" width="21.28515625" style="15" customWidth="1"/>
    <col min="2" max="2" width="43.42578125" style="15" customWidth="1"/>
    <col min="3" max="3" width="4.85546875" style="15" customWidth="1"/>
    <col min="4" max="4" width="19.42578125" style="15" customWidth="1"/>
    <col min="5" max="5" width="13" style="15" customWidth="1"/>
    <col min="6" max="16384" width="10.85546875" style="15"/>
  </cols>
  <sheetData>
    <row r="1" spans="1:2" ht="21" customHeight="1" x14ac:dyDescent="0.15">
      <c r="A1" s="154" t="s">
        <v>128</v>
      </c>
      <c r="B1" s="154"/>
    </row>
    <row r="2" spans="1:2" ht="57" customHeight="1" x14ac:dyDescent="0.15">
      <c r="A2" s="46" t="s">
        <v>172</v>
      </c>
      <c r="B2" s="16" t="s">
        <v>129</v>
      </c>
    </row>
    <row r="3" spans="1:2" ht="51.95" customHeight="1" x14ac:dyDescent="0.15">
      <c r="A3" s="17" t="s">
        <v>130</v>
      </c>
      <c r="B3" s="16" t="s">
        <v>131</v>
      </c>
    </row>
    <row r="4" spans="1:2" ht="56.1" customHeight="1" x14ac:dyDescent="0.15">
      <c r="A4" s="18" t="s">
        <v>173</v>
      </c>
      <c r="B4" s="16" t="s">
        <v>132</v>
      </c>
    </row>
    <row r="5" spans="1:2" ht="53.1" customHeight="1" x14ac:dyDescent="0.15">
      <c r="A5" s="47" t="s">
        <v>133</v>
      </c>
      <c r="B5" s="16" t="s">
        <v>134</v>
      </c>
    </row>
    <row r="6" spans="1:2" ht="63.95" customHeight="1" x14ac:dyDescent="0.15">
      <c r="A6" s="19" t="s">
        <v>135</v>
      </c>
      <c r="B6" s="16" t="s">
        <v>136</v>
      </c>
    </row>
    <row r="8" spans="1:2" ht="30" customHeight="1" x14ac:dyDescent="0.15">
      <c r="A8" s="152" t="s">
        <v>137</v>
      </c>
      <c r="B8" s="153"/>
    </row>
    <row r="9" spans="1:2" ht="41.1" customHeight="1" x14ac:dyDescent="0.15">
      <c r="A9" s="48" t="s">
        <v>138</v>
      </c>
      <c r="B9" s="20" t="s">
        <v>139</v>
      </c>
    </row>
    <row r="10" spans="1:2" ht="45" customHeight="1" x14ac:dyDescent="0.15">
      <c r="A10" s="17" t="s">
        <v>174</v>
      </c>
      <c r="B10" s="20" t="s">
        <v>140</v>
      </c>
    </row>
    <row r="11" spans="1:2" ht="50.1" customHeight="1" x14ac:dyDescent="0.15">
      <c r="A11" s="21" t="s">
        <v>175</v>
      </c>
      <c r="B11" s="20" t="s">
        <v>141</v>
      </c>
    </row>
    <row r="12" spans="1:2" ht="45" customHeight="1" x14ac:dyDescent="0.15">
      <c r="A12" s="49" t="s">
        <v>176</v>
      </c>
      <c r="B12" s="20" t="s">
        <v>142</v>
      </c>
    </row>
    <row r="13" spans="1:2" ht="54.95" customHeight="1" x14ac:dyDescent="0.15">
      <c r="A13" s="22" t="s">
        <v>177</v>
      </c>
      <c r="B13" s="20" t="s">
        <v>143</v>
      </c>
    </row>
    <row r="15" spans="1:2" ht="330" customHeight="1" x14ac:dyDescent="0.15"/>
    <row r="17" spans="1:2" ht="27.95" customHeight="1" x14ac:dyDescent="0.15">
      <c r="A17" s="155" t="s">
        <v>159</v>
      </c>
      <c r="B17" s="156"/>
    </row>
    <row r="18" spans="1:2" ht="51.95" customHeight="1" x14ac:dyDescent="0.15">
      <c r="A18" s="55" t="s">
        <v>160</v>
      </c>
      <c r="B18" s="56" t="s">
        <v>163</v>
      </c>
    </row>
    <row r="19" spans="1:2" ht="48" customHeight="1" x14ac:dyDescent="0.15">
      <c r="A19" s="23" t="s">
        <v>161</v>
      </c>
      <c r="B19" s="56" t="s">
        <v>164</v>
      </c>
    </row>
    <row r="20" spans="1:2" ht="42.95" customHeight="1" x14ac:dyDescent="0.15">
      <c r="A20" s="24" t="s">
        <v>162</v>
      </c>
      <c r="B20" s="56" t="s">
        <v>165</v>
      </c>
    </row>
    <row r="24" spans="1:2" ht="26.1" customHeight="1" x14ac:dyDescent="0.15">
      <c r="A24" s="50" t="s">
        <v>145</v>
      </c>
      <c r="B24" s="53" t="s">
        <v>146</v>
      </c>
    </row>
    <row r="25" spans="1:2" ht="60" customHeight="1" x14ac:dyDescent="0.15">
      <c r="A25" s="57" t="s">
        <v>166</v>
      </c>
      <c r="B25" s="58" t="s">
        <v>298</v>
      </c>
    </row>
    <row r="26" spans="1:2" ht="60" customHeight="1" x14ac:dyDescent="0.15">
      <c r="A26" s="51" t="s">
        <v>167</v>
      </c>
      <c r="B26" s="54" t="s">
        <v>147</v>
      </c>
    </row>
    <row r="27" spans="1:2" ht="60" customHeight="1" x14ac:dyDescent="0.15">
      <c r="A27" s="59" t="s">
        <v>168</v>
      </c>
      <c r="B27" s="60" t="s">
        <v>170</v>
      </c>
    </row>
    <row r="28" spans="1:2" ht="60" customHeight="1" x14ac:dyDescent="0.15">
      <c r="A28" s="25" t="s">
        <v>169</v>
      </c>
      <c r="B28" s="52" t="s">
        <v>171</v>
      </c>
    </row>
  </sheetData>
  <mergeCells count="3">
    <mergeCell ref="A8:B8"/>
    <mergeCell ref="A1:B1"/>
    <mergeCell ref="A17:B17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C65"/>
  <sheetViews>
    <sheetView zoomScale="59" zoomScaleNormal="59" workbookViewId="0">
      <pane ySplit="1" topLeftCell="A12" activePane="bottomLeft" state="frozen"/>
      <selection pane="bottomLeft" activeCell="A16" sqref="A16:C16"/>
    </sheetView>
  </sheetViews>
  <sheetFormatPr baseColWidth="10" defaultColWidth="10.85546875" defaultRowHeight="19.5" x14ac:dyDescent="0.25"/>
  <cols>
    <col min="1" max="1" width="41.42578125" style="13" customWidth="1"/>
    <col min="2" max="2" width="51.42578125" style="70" customWidth="1"/>
    <col min="3" max="3" width="56.28515625" style="14" customWidth="1"/>
    <col min="4" max="16384" width="10.85546875" style="10"/>
  </cols>
  <sheetData>
    <row r="1" spans="1:3" ht="38.1" customHeight="1" x14ac:dyDescent="0.25">
      <c r="A1" s="9" t="s">
        <v>205</v>
      </c>
      <c r="B1" s="9" t="s">
        <v>204</v>
      </c>
      <c r="C1" s="9" t="s">
        <v>144</v>
      </c>
    </row>
    <row r="2" spans="1:3" ht="78" x14ac:dyDescent="0.25">
      <c r="A2" s="11" t="s">
        <v>9</v>
      </c>
      <c r="B2" s="71" t="s">
        <v>221</v>
      </c>
      <c r="C2" s="72" t="s">
        <v>10</v>
      </c>
    </row>
    <row r="3" spans="1:3" ht="58.5" x14ac:dyDescent="0.25">
      <c r="A3" s="11" t="s">
        <v>11</v>
      </c>
      <c r="B3" s="69" t="s">
        <v>12</v>
      </c>
      <c r="C3" s="11" t="s">
        <v>10</v>
      </c>
    </row>
    <row r="4" spans="1:3" ht="409.5" x14ac:dyDescent="0.25">
      <c r="A4" s="11" t="s">
        <v>13</v>
      </c>
      <c r="B4" s="69" t="s">
        <v>238</v>
      </c>
      <c r="C4" s="11" t="s">
        <v>14</v>
      </c>
    </row>
    <row r="5" spans="1:3" ht="97.5" x14ac:dyDescent="0.25">
      <c r="A5" s="11" t="s">
        <v>15</v>
      </c>
      <c r="B5" s="69" t="s">
        <v>16</v>
      </c>
      <c r="C5" s="11" t="s">
        <v>17</v>
      </c>
    </row>
    <row r="6" spans="1:3" ht="97.5" x14ac:dyDescent="0.25">
      <c r="A6" s="11" t="s">
        <v>18</v>
      </c>
      <c r="B6" s="69" t="s">
        <v>19</v>
      </c>
      <c r="C6" s="11" t="s">
        <v>14</v>
      </c>
    </row>
    <row r="7" spans="1:3" ht="327.75" customHeight="1" x14ac:dyDescent="0.25">
      <c r="A7" s="11" t="s">
        <v>20</v>
      </c>
      <c r="B7" s="69" t="s">
        <v>237</v>
      </c>
      <c r="C7" s="11" t="s">
        <v>14</v>
      </c>
    </row>
    <row r="8" spans="1:3" ht="97.5" x14ac:dyDescent="0.25">
      <c r="A8" s="11" t="s">
        <v>21</v>
      </c>
      <c r="B8" s="69" t="s">
        <v>282</v>
      </c>
      <c r="C8" s="11" t="s">
        <v>23</v>
      </c>
    </row>
    <row r="9" spans="1:3" ht="97.5" x14ac:dyDescent="0.25">
      <c r="A9" s="11" t="s">
        <v>24</v>
      </c>
      <c r="B9" s="69" t="s">
        <v>22</v>
      </c>
      <c r="C9" s="11" t="s">
        <v>23</v>
      </c>
    </row>
    <row r="10" spans="1:3" ht="136.5" x14ac:dyDescent="0.25">
      <c r="A10" s="11" t="s">
        <v>25</v>
      </c>
      <c r="B10" s="69" t="s">
        <v>26</v>
      </c>
      <c r="C10" s="11" t="s">
        <v>23</v>
      </c>
    </row>
    <row r="11" spans="1:3" ht="117" x14ac:dyDescent="0.25">
      <c r="A11" s="11" t="s">
        <v>27</v>
      </c>
      <c r="B11" s="69" t="s">
        <v>233</v>
      </c>
      <c r="C11" s="11" t="s">
        <v>28</v>
      </c>
    </row>
    <row r="12" spans="1:3" ht="97.5" x14ac:dyDescent="0.25">
      <c r="A12" s="11" t="s">
        <v>29</v>
      </c>
      <c r="B12" s="69" t="s">
        <v>30</v>
      </c>
      <c r="C12" s="11" t="s">
        <v>23</v>
      </c>
    </row>
    <row r="13" spans="1:3" ht="97.5" x14ac:dyDescent="0.25">
      <c r="A13" s="11" t="s">
        <v>31</v>
      </c>
      <c r="B13" s="69" t="s">
        <v>212</v>
      </c>
      <c r="C13" s="11" t="s">
        <v>23</v>
      </c>
    </row>
    <row r="14" spans="1:3" ht="39" x14ac:dyDescent="0.25">
      <c r="A14" s="11" t="s">
        <v>32</v>
      </c>
      <c r="B14" s="69" t="s">
        <v>33</v>
      </c>
      <c r="C14" s="11" t="s">
        <v>34</v>
      </c>
    </row>
    <row r="15" spans="1:3" ht="78" x14ac:dyDescent="0.25">
      <c r="A15" s="11" t="s">
        <v>35</v>
      </c>
      <c r="B15" s="69" t="s">
        <v>36</v>
      </c>
      <c r="C15" s="11" t="s">
        <v>37</v>
      </c>
    </row>
    <row r="16" spans="1:3" ht="39" x14ac:dyDescent="0.25">
      <c r="A16" s="11" t="s">
        <v>38</v>
      </c>
      <c r="B16" s="69" t="s">
        <v>33</v>
      </c>
      <c r="C16" s="11" t="s">
        <v>34</v>
      </c>
    </row>
    <row r="17" spans="1:3" ht="97.5" x14ac:dyDescent="0.25">
      <c r="A17" s="11" t="s">
        <v>39</v>
      </c>
      <c r="B17" s="69" t="s">
        <v>40</v>
      </c>
      <c r="C17" s="11" t="s">
        <v>34</v>
      </c>
    </row>
    <row r="18" spans="1:3" ht="117" x14ac:dyDescent="0.25">
      <c r="A18" s="11" t="s">
        <v>41</v>
      </c>
      <c r="B18" s="69" t="s">
        <v>42</v>
      </c>
      <c r="C18" s="11" t="s">
        <v>34</v>
      </c>
    </row>
    <row r="19" spans="1:3" ht="58.5" x14ac:dyDescent="0.25">
      <c r="A19" s="11" t="s">
        <v>43</v>
      </c>
      <c r="B19" s="69" t="s">
        <v>44</v>
      </c>
      <c r="C19" s="11" t="s">
        <v>45</v>
      </c>
    </row>
    <row r="20" spans="1:3" ht="39" x14ac:dyDescent="0.25">
      <c r="A20" s="11" t="s">
        <v>46</v>
      </c>
      <c r="B20" s="69" t="s">
        <v>44</v>
      </c>
      <c r="C20" s="11" t="s">
        <v>37</v>
      </c>
    </row>
    <row r="21" spans="1:3" ht="78" x14ac:dyDescent="0.25">
      <c r="A21" s="11" t="s">
        <v>47</v>
      </c>
      <c r="B21" s="69" t="s">
        <v>48</v>
      </c>
      <c r="C21" s="11" t="s">
        <v>49</v>
      </c>
    </row>
    <row r="22" spans="1:3" ht="78" x14ac:dyDescent="0.25">
      <c r="A22" s="11" t="s">
        <v>50</v>
      </c>
      <c r="B22" s="69" t="s">
        <v>48</v>
      </c>
      <c r="C22" s="11" t="s">
        <v>49</v>
      </c>
    </row>
    <row r="23" spans="1:3" ht="58.5" x14ac:dyDescent="0.25">
      <c r="A23" s="11" t="s">
        <v>51</v>
      </c>
      <c r="B23" s="69" t="s">
        <v>209</v>
      </c>
      <c r="C23" s="11" t="s">
        <v>52</v>
      </c>
    </row>
    <row r="24" spans="1:3" ht="214.5" x14ac:dyDescent="0.25">
      <c r="A24" s="11" t="s">
        <v>53</v>
      </c>
      <c r="B24" s="69" t="s">
        <v>222</v>
      </c>
      <c r="C24" s="11" t="s">
        <v>54</v>
      </c>
    </row>
    <row r="25" spans="1:3" ht="136.5" x14ac:dyDescent="0.25">
      <c r="A25" s="11" t="s">
        <v>55</v>
      </c>
      <c r="B25" s="69" t="s">
        <v>208</v>
      </c>
      <c r="C25" s="11" t="s">
        <v>56</v>
      </c>
    </row>
    <row r="26" spans="1:3" ht="97.5" x14ac:dyDescent="0.25">
      <c r="A26" s="11" t="s">
        <v>57</v>
      </c>
      <c r="B26" s="69" t="s">
        <v>201</v>
      </c>
      <c r="C26" s="11" t="s">
        <v>58</v>
      </c>
    </row>
    <row r="27" spans="1:3" ht="370.5" x14ac:dyDescent="0.25">
      <c r="A27" s="11" t="s">
        <v>59</v>
      </c>
      <c r="B27" s="69" t="s">
        <v>229</v>
      </c>
      <c r="C27" s="11" t="s">
        <v>60</v>
      </c>
    </row>
    <row r="28" spans="1:3" ht="156" x14ac:dyDescent="0.25">
      <c r="A28" s="11" t="s">
        <v>61</v>
      </c>
      <c r="B28" s="69" t="s">
        <v>243</v>
      </c>
      <c r="C28" s="11" t="s">
        <v>62</v>
      </c>
    </row>
    <row r="29" spans="1:3" ht="195" x14ac:dyDescent="0.25">
      <c r="A29" s="11" t="s">
        <v>63</v>
      </c>
      <c r="B29" s="69" t="s">
        <v>64</v>
      </c>
      <c r="C29" s="11" t="s">
        <v>65</v>
      </c>
    </row>
    <row r="30" spans="1:3" ht="97.5" x14ac:dyDescent="0.25">
      <c r="A30" s="118" t="s">
        <v>66</v>
      </c>
      <c r="B30" s="69" t="s">
        <v>67</v>
      </c>
      <c r="C30" s="11" t="s">
        <v>68</v>
      </c>
    </row>
    <row r="31" spans="1:3" ht="173.1" customHeight="1" x14ac:dyDescent="0.25">
      <c r="A31" s="118" t="s">
        <v>69</v>
      </c>
      <c r="B31" s="69" t="s">
        <v>70</v>
      </c>
      <c r="C31" s="11" t="s">
        <v>71</v>
      </c>
    </row>
    <row r="32" spans="1:3" ht="105" customHeight="1" x14ac:dyDescent="0.25">
      <c r="A32" s="118" t="s">
        <v>211</v>
      </c>
      <c r="B32" s="69" t="s">
        <v>72</v>
      </c>
      <c r="C32" s="11" t="s">
        <v>71</v>
      </c>
    </row>
    <row r="33" spans="1:3" ht="195" x14ac:dyDescent="0.25">
      <c r="A33" s="118" t="s">
        <v>73</v>
      </c>
      <c r="B33" s="69" t="s">
        <v>74</v>
      </c>
      <c r="C33" s="11" t="s">
        <v>75</v>
      </c>
    </row>
    <row r="34" spans="1:3" ht="136.5" x14ac:dyDescent="0.25">
      <c r="A34" s="118" t="s">
        <v>76</v>
      </c>
      <c r="B34" s="69" t="s">
        <v>231</v>
      </c>
      <c r="C34" s="11" t="s">
        <v>75</v>
      </c>
    </row>
    <row r="35" spans="1:3" ht="97.5" x14ac:dyDescent="0.25">
      <c r="A35" s="11" t="s">
        <v>78</v>
      </c>
      <c r="B35" s="69" t="s">
        <v>77</v>
      </c>
      <c r="C35" s="11" t="s">
        <v>75</v>
      </c>
    </row>
    <row r="36" spans="1:3" ht="273" x14ac:dyDescent="0.25">
      <c r="A36" s="11" t="s">
        <v>79</v>
      </c>
      <c r="B36" s="69" t="s">
        <v>219</v>
      </c>
      <c r="C36" s="11" t="s">
        <v>80</v>
      </c>
    </row>
    <row r="37" spans="1:3" ht="409.5" x14ac:dyDescent="0.25">
      <c r="A37" s="106" t="s">
        <v>81</v>
      </c>
      <c r="B37" s="69" t="s">
        <v>275</v>
      </c>
      <c r="C37" s="11" t="s">
        <v>80</v>
      </c>
    </row>
    <row r="38" spans="1:3" ht="156" x14ac:dyDescent="0.25">
      <c r="A38" s="11" t="s">
        <v>82</v>
      </c>
      <c r="B38" s="69" t="s">
        <v>244</v>
      </c>
      <c r="C38" s="11" t="s">
        <v>80</v>
      </c>
    </row>
    <row r="39" spans="1:3" ht="273" x14ac:dyDescent="0.25">
      <c r="A39" s="11" t="s">
        <v>83</v>
      </c>
      <c r="B39" s="69" t="s">
        <v>245</v>
      </c>
      <c r="C39" s="11" t="s">
        <v>80</v>
      </c>
    </row>
    <row r="40" spans="1:3" ht="156" x14ac:dyDescent="0.25">
      <c r="A40" s="11" t="s">
        <v>84</v>
      </c>
      <c r="B40" s="69" t="s">
        <v>246</v>
      </c>
      <c r="C40" s="11" t="s">
        <v>80</v>
      </c>
    </row>
    <row r="41" spans="1:3" ht="156" x14ac:dyDescent="0.25">
      <c r="A41" s="107" t="s">
        <v>220</v>
      </c>
      <c r="B41" s="69" t="s">
        <v>283</v>
      </c>
      <c r="C41" s="11" t="s">
        <v>80</v>
      </c>
    </row>
    <row r="42" spans="1:3" ht="409.5" x14ac:dyDescent="0.25">
      <c r="A42" s="11" t="s">
        <v>85</v>
      </c>
      <c r="B42" s="69" t="s">
        <v>213</v>
      </c>
      <c r="C42" s="11" t="s">
        <v>86</v>
      </c>
    </row>
    <row r="43" spans="1:3" ht="136.5" x14ac:dyDescent="0.25">
      <c r="A43" s="11" t="s">
        <v>87</v>
      </c>
      <c r="B43" s="69" t="s">
        <v>230</v>
      </c>
      <c r="C43" s="11" t="s">
        <v>88</v>
      </c>
    </row>
    <row r="44" spans="1:3" ht="88.5" customHeight="1" x14ac:dyDescent="0.25">
      <c r="A44" s="11" t="s">
        <v>121</v>
      </c>
      <c r="B44" s="69" t="s">
        <v>122</v>
      </c>
      <c r="C44" s="11" t="s">
        <v>123</v>
      </c>
    </row>
    <row r="45" spans="1:3" ht="78" x14ac:dyDescent="0.25">
      <c r="A45" s="11" t="s">
        <v>89</v>
      </c>
      <c r="B45" s="69" t="s">
        <v>90</v>
      </c>
      <c r="C45" s="11" t="s">
        <v>91</v>
      </c>
    </row>
    <row r="46" spans="1:3" ht="175.5" x14ac:dyDescent="0.25">
      <c r="A46" s="11" t="s">
        <v>92</v>
      </c>
      <c r="B46" s="69" t="s">
        <v>225</v>
      </c>
      <c r="C46" s="11" t="s">
        <v>279</v>
      </c>
    </row>
    <row r="47" spans="1:3" ht="78" x14ac:dyDescent="0.25">
      <c r="A47" s="11" t="s">
        <v>93</v>
      </c>
      <c r="B47" s="69" t="s">
        <v>94</v>
      </c>
      <c r="C47" s="11" t="s">
        <v>95</v>
      </c>
    </row>
    <row r="48" spans="1:3" ht="78" x14ac:dyDescent="0.25">
      <c r="A48" s="11" t="s">
        <v>96</v>
      </c>
      <c r="B48" s="69" t="s">
        <v>214</v>
      </c>
      <c r="C48" s="11" t="s">
        <v>95</v>
      </c>
    </row>
    <row r="49" spans="1:3" ht="97.5" x14ac:dyDescent="0.25">
      <c r="A49" s="11" t="s">
        <v>228</v>
      </c>
      <c r="B49" s="69" t="s">
        <v>207</v>
      </c>
      <c r="C49" s="12" t="s">
        <v>98</v>
      </c>
    </row>
    <row r="50" spans="1:3" ht="156" x14ac:dyDescent="0.25">
      <c r="A50" s="11" t="s">
        <v>99</v>
      </c>
      <c r="B50" s="69" t="s">
        <v>223</v>
      </c>
      <c r="C50" s="11" t="s">
        <v>100</v>
      </c>
    </row>
    <row r="51" spans="1:3" ht="39" x14ac:dyDescent="0.25">
      <c r="A51" s="11" t="s">
        <v>101</v>
      </c>
      <c r="B51" s="69" t="s">
        <v>102</v>
      </c>
      <c r="C51" s="11" t="s">
        <v>103</v>
      </c>
    </row>
    <row r="52" spans="1:3" ht="175.5" x14ac:dyDescent="0.25">
      <c r="A52" s="11" t="s">
        <v>104</v>
      </c>
      <c r="B52" s="69" t="s">
        <v>105</v>
      </c>
      <c r="C52" s="11" t="s">
        <v>106</v>
      </c>
    </row>
    <row r="53" spans="1:3" ht="156" x14ac:dyDescent="0.25">
      <c r="A53" s="11" t="s">
        <v>107</v>
      </c>
      <c r="B53" s="69" t="s">
        <v>232</v>
      </c>
      <c r="C53" s="11" t="s">
        <v>108</v>
      </c>
    </row>
    <row r="54" spans="1:3" ht="175.5" x14ac:dyDescent="0.25">
      <c r="A54" s="11" t="s">
        <v>210</v>
      </c>
      <c r="B54" s="69" t="s">
        <v>224</v>
      </c>
      <c r="C54" s="11" t="s">
        <v>109</v>
      </c>
    </row>
    <row r="55" spans="1:3" ht="58.5" x14ac:dyDescent="0.25">
      <c r="A55" s="11" t="s">
        <v>110</v>
      </c>
      <c r="B55" s="69" t="s">
        <v>111</v>
      </c>
      <c r="C55" s="11" t="s">
        <v>112</v>
      </c>
    </row>
    <row r="56" spans="1:3" ht="58.5" x14ac:dyDescent="0.25">
      <c r="A56" s="11" t="s">
        <v>113</v>
      </c>
      <c r="B56" s="69" t="s">
        <v>114</v>
      </c>
      <c r="C56" s="11" t="s">
        <v>112</v>
      </c>
    </row>
    <row r="57" spans="1:3" ht="214.5" x14ac:dyDescent="0.25">
      <c r="A57" s="11" t="s">
        <v>115</v>
      </c>
      <c r="B57" s="69" t="s">
        <v>226</v>
      </c>
      <c r="C57" s="11" t="s">
        <v>116</v>
      </c>
    </row>
    <row r="58" spans="1:3" ht="58.5" x14ac:dyDescent="0.25">
      <c r="A58" s="11" t="s">
        <v>117</v>
      </c>
      <c r="B58" s="69" t="s">
        <v>118</v>
      </c>
      <c r="C58" s="11" t="s">
        <v>119</v>
      </c>
    </row>
    <row r="59" spans="1:3" ht="370.5" x14ac:dyDescent="0.25">
      <c r="A59" s="11" t="s">
        <v>215</v>
      </c>
      <c r="B59" s="69" t="s">
        <v>235</v>
      </c>
      <c r="C59" s="11" t="s">
        <v>120</v>
      </c>
    </row>
    <row r="60" spans="1:3" ht="390" x14ac:dyDescent="0.25">
      <c r="A60" s="11" t="s">
        <v>216</v>
      </c>
      <c r="B60" s="69" t="s">
        <v>234</v>
      </c>
      <c r="C60" s="11" t="s">
        <v>120</v>
      </c>
    </row>
    <row r="61" spans="1:3" ht="234" x14ac:dyDescent="0.25">
      <c r="A61" s="11" t="s">
        <v>217</v>
      </c>
      <c r="B61" s="69" t="s">
        <v>236</v>
      </c>
      <c r="C61" s="11" t="s">
        <v>120</v>
      </c>
    </row>
    <row r="62" spans="1:3" ht="195" x14ac:dyDescent="0.25">
      <c r="A62" s="11" t="s">
        <v>218</v>
      </c>
      <c r="B62" s="69" t="s">
        <v>227</v>
      </c>
      <c r="C62" s="11" t="s">
        <v>120</v>
      </c>
    </row>
    <row r="63" spans="1:3" ht="39" x14ac:dyDescent="0.25">
      <c r="A63" s="11" t="s">
        <v>124</v>
      </c>
      <c r="B63" s="69" t="s">
        <v>97</v>
      </c>
      <c r="C63" s="12" t="s">
        <v>37</v>
      </c>
    </row>
    <row r="64" spans="1:3" ht="156" x14ac:dyDescent="0.25">
      <c r="A64" s="11" t="s">
        <v>127</v>
      </c>
      <c r="B64" s="69" t="s">
        <v>125</v>
      </c>
      <c r="C64" s="11" t="s">
        <v>126</v>
      </c>
    </row>
    <row r="65" ht="137.1" customHeight="1" x14ac:dyDescent="0.25"/>
  </sheetData>
  <autoFilter ref="A1:C66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showGridLines="0" zoomScale="90" zoomScaleNormal="90" workbookViewId="0">
      <selection activeCell="M16" sqref="M16"/>
    </sheetView>
  </sheetViews>
  <sheetFormatPr baseColWidth="10" defaultColWidth="10.85546875" defaultRowHeight="14.25" x14ac:dyDescent="0.2"/>
  <cols>
    <col min="1" max="3" width="2.7109375" style="27" customWidth="1"/>
    <col min="4" max="4" width="6.42578125" style="27" customWidth="1"/>
    <col min="5" max="5" width="13.7109375" style="27" customWidth="1"/>
    <col min="6" max="6" width="6.7109375" style="27" customWidth="1"/>
    <col min="7" max="7" width="15.140625" style="27" customWidth="1"/>
    <col min="8" max="11" width="13.85546875" style="27" customWidth="1"/>
    <col min="12" max="12" width="2.7109375" style="27" customWidth="1"/>
    <col min="13" max="13" width="13.85546875" style="27" customWidth="1"/>
    <col min="14" max="14" width="10.85546875" style="27"/>
    <col min="15" max="15" width="15" style="27" bestFit="1" customWidth="1"/>
    <col min="16" max="16384" width="10.85546875" style="27"/>
  </cols>
  <sheetData>
    <row r="1" spans="1:16" ht="33.950000000000003" customHeight="1" x14ac:dyDescent="0.3">
      <c r="A1" s="26"/>
      <c r="B1" s="26"/>
      <c r="C1" s="26"/>
      <c r="D1" s="26"/>
      <c r="E1" s="26"/>
      <c r="F1" s="26"/>
      <c r="G1" s="159" t="s">
        <v>156</v>
      </c>
      <c r="H1" s="159"/>
      <c r="I1" s="159"/>
      <c r="J1" s="159"/>
      <c r="K1" s="159"/>
      <c r="L1" s="26"/>
      <c r="M1" s="26"/>
      <c r="O1" s="158" t="s">
        <v>144</v>
      </c>
      <c r="P1" s="158"/>
    </row>
    <row r="2" spans="1:16" ht="15" x14ac:dyDescent="0.2">
      <c r="A2" s="28"/>
      <c r="B2" s="26"/>
      <c r="C2" s="26"/>
      <c r="D2" s="26"/>
      <c r="E2" s="28"/>
      <c r="F2" s="28"/>
      <c r="G2" s="26"/>
      <c r="H2" s="26"/>
      <c r="I2" s="26"/>
      <c r="J2" s="26"/>
      <c r="K2" s="26"/>
      <c r="L2" s="26"/>
      <c r="M2" s="26"/>
    </row>
    <row r="3" spans="1:16" ht="50.1" customHeight="1" x14ac:dyDescent="0.2">
      <c r="A3" s="160"/>
      <c r="B3" s="29"/>
      <c r="C3" s="26"/>
      <c r="D3" s="163" t="s">
        <v>128</v>
      </c>
      <c r="E3" s="30" t="s">
        <v>193</v>
      </c>
      <c r="F3" s="31">
        <v>5</v>
      </c>
      <c r="G3" s="32">
        <f>+$F3*G$8</f>
        <v>10</v>
      </c>
      <c r="H3" s="33">
        <f t="shared" ref="H3:K6" si="0">+$F3*H$8</f>
        <v>20</v>
      </c>
      <c r="I3" s="34">
        <f t="shared" si="0"/>
        <v>80</v>
      </c>
      <c r="J3" s="35">
        <f t="shared" si="0"/>
        <v>1280</v>
      </c>
      <c r="K3" s="35">
        <f t="shared" si="0"/>
        <v>327680</v>
      </c>
      <c r="L3" s="26"/>
      <c r="M3" s="61" t="s">
        <v>183</v>
      </c>
      <c r="O3" s="66" t="s">
        <v>187</v>
      </c>
      <c r="P3" s="67">
        <v>2</v>
      </c>
    </row>
    <row r="4" spans="1:16" ht="50.1" customHeight="1" x14ac:dyDescent="0.2">
      <c r="A4" s="160"/>
      <c r="B4" s="29"/>
      <c r="C4" s="26"/>
      <c r="D4" s="163"/>
      <c r="E4" s="30" t="s">
        <v>184</v>
      </c>
      <c r="F4" s="31">
        <v>4</v>
      </c>
      <c r="G4" s="32">
        <f>+$F4*G$8</f>
        <v>8</v>
      </c>
      <c r="H4" s="33">
        <f t="shared" si="0"/>
        <v>16</v>
      </c>
      <c r="I4" s="34">
        <f t="shared" si="0"/>
        <v>64</v>
      </c>
      <c r="J4" s="34">
        <f t="shared" si="0"/>
        <v>1024</v>
      </c>
      <c r="K4" s="35">
        <f t="shared" si="0"/>
        <v>262144</v>
      </c>
      <c r="L4" s="26"/>
      <c r="M4" s="62" t="s">
        <v>168</v>
      </c>
      <c r="O4" s="66" t="s">
        <v>188</v>
      </c>
      <c r="P4" s="67">
        <v>4</v>
      </c>
    </row>
    <row r="5" spans="1:16" ht="50.1" customHeight="1" x14ac:dyDescent="0.2">
      <c r="A5" s="160"/>
      <c r="B5" s="29"/>
      <c r="C5" s="30"/>
      <c r="D5" s="163"/>
      <c r="E5" s="30" t="s">
        <v>179</v>
      </c>
      <c r="F5" s="31">
        <v>3</v>
      </c>
      <c r="G5" s="32">
        <f>+$F5*G$8</f>
        <v>6</v>
      </c>
      <c r="H5" s="33">
        <f t="shared" si="0"/>
        <v>12</v>
      </c>
      <c r="I5" s="33">
        <f t="shared" si="0"/>
        <v>48</v>
      </c>
      <c r="J5" s="34">
        <f t="shared" si="0"/>
        <v>768</v>
      </c>
      <c r="K5" s="35">
        <f t="shared" si="0"/>
        <v>196608</v>
      </c>
      <c r="L5" s="26"/>
      <c r="M5" s="63" t="s">
        <v>167</v>
      </c>
      <c r="O5" s="66" t="s">
        <v>189</v>
      </c>
      <c r="P5" s="67">
        <v>16</v>
      </c>
    </row>
    <row r="6" spans="1:16" ht="50.1" customHeight="1" x14ac:dyDescent="0.2">
      <c r="A6" s="160"/>
      <c r="B6" s="29"/>
      <c r="C6" s="26"/>
      <c r="D6" s="163"/>
      <c r="E6" s="30" t="s">
        <v>185</v>
      </c>
      <c r="F6" s="31">
        <v>2</v>
      </c>
      <c r="G6" s="32">
        <f>+$F6*G$8</f>
        <v>4</v>
      </c>
      <c r="H6" s="32">
        <f t="shared" si="0"/>
        <v>8</v>
      </c>
      <c r="I6" s="33">
        <f t="shared" si="0"/>
        <v>32</v>
      </c>
      <c r="J6" s="34">
        <f t="shared" si="0"/>
        <v>512</v>
      </c>
      <c r="K6" s="35">
        <f t="shared" si="0"/>
        <v>131072</v>
      </c>
      <c r="L6" s="26"/>
      <c r="M6" s="64" t="s">
        <v>166</v>
      </c>
      <c r="O6" s="66" t="s">
        <v>190</v>
      </c>
      <c r="P6" s="67">
        <v>256</v>
      </c>
    </row>
    <row r="7" spans="1:16" ht="50.1" customHeight="1" x14ac:dyDescent="0.2">
      <c r="A7" s="160"/>
      <c r="B7" s="29"/>
      <c r="C7" s="30"/>
      <c r="D7" s="163"/>
      <c r="E7" s="30" t="s">
        <v>186</v>
      </c>
      <c r="F7" s="31">
        <v>1</v>
      </c>
      <c r="G7" s="32">
        <f>+$F7*G$8</f>
        <v>2</v>
      </c>
      <c r="H7" s="32">
        <f>+$F7*H$8</f>
        <v>4</v>
      </c>
      <c r="I7" s="33">
        <f>+$F7*I$8</f>
        <v>16</v>
      </c>
      <c r="J7" s="34">
        <f>+$F7*J$8</f>
        <v>256</v>
      </c>
      <c r="K7" s="35">
        <f>+$F7*K$8</f>
        <v>65536</v>
      </c>
      <c r="L7" s="26"/>
      <c r="M7" s="26"/>
      <c r="O7" s="66" t="s">
        <v>191</v>
      </c>
      <c r="P7" s="67">
        <v>65536</v>
      </c>
    </row>
    <row r="8" spans="1:16" ht="27" customHeight="1" x14ac:dyDescent="0.2">
      <c r="A8" s="26"/>
      <c r="B8" s="26"/>
      <c r="C8" s="26"/>
      <c r="D8" s="26"/>
      <c r="E8" s="26"/>
      <c r="F8" s="26"/>
      <c r="G8" s="36">
        <v>2</v>
      </c>
      <c r="H8" s="36">
        <v>4</v>
      </c>
      <c r="I8" s="36">
        <v>16</v>
      </c>
      <c r="J8" s="36">
        <v>256</v>
      </c>
      <c r="K8" s="36">
        <v>65536</v>
      </c>
      <c r="L8" s="26"/>
      <c r="M8" s="26"/>
    </row>
    <row r="9" spans="1:16" ht="27" customHeight="1" x14ac:dyDescent="0.2">
      <c r="A9" s="26"/>
      <c r="B9" s="26"/>
      <c r="C9" s="26"/>
      <c r="D9" s="26"/>
      <c r="E9" s="26"/>
      <c r="F9" s="26"/>
      <c r="G9" s="65" t="s">
        <v>187</v>
      </c>
      <c r="H9" s="65" t="s">
        <v>188</v>
      </c>
      <c r="I9" s="65" t="s">
        <v>189</v>
      </c>
      <c r="J9" s="65" t="s">
        <v>190</v>
      </c>
      <c r="K9" s="65" t="s">
        <v>191</v>
      </c>
      <c r="L9" s="26"/>
      <c r="M9" s="26"/>
    </row>
    <row r="10" spans="1:16" ht="26.1" customHeight="1" x14ac:dyDescent="0.2">
      <c r="A10" s="26"/>
      <c r="B10" s="26"/>
      <c r="C10" s="26"/>
      <c r="D10" s="26"/>
      <c r="E10" s="26"/>
      <c r="F10" s="26"/>
      <c r="G10" s="161" t="s">
        <v>144</v>
      </c>
      <c r="H10" s="161"/>
      <c r="I10" s="161"/>
      <c r="J10" s="161"/>
      <c r="K10" s="161"/>
      <c r="L10" s="26"/>
      <c r="M10" s="26"/>
    </row>
    <row r="11" spans="1:16" ht="15" x14ac:dyDescent="0.2">
      <c r="A11" s="26"/>
      <c r="B11" s="26"/>
      <c r="C11" s="26"/>
      <c r="D11" s="26"/>
      <c r="E11" s="26"/>
      <c r="F11" s="26"/>
      <c r="G11" s="157"/>
      <c r="H11" s="157"/>
      <c r="I11" s="157"/>
      <c r="J11" s="157"/>
      <c r="K11" s="157"/>
      <c r="L11" s="26"/>
      <c r="M11" s="26"/>
    </row>
    <row r="12" spans="1:16" ht="15" x14ac:dyDescent="0.2">
      <c r="A12" s="26"/>
      <c r="B12" s="26"/>
      <c r="C12" s="26"/>
      <c r="D12" s="26"/>
      <c r="E12" s="26"/>
      <c r="F12" s="26"/>
      <c r="G12" s="37"/>
      <c r="H12" s="37"/>
      <c r="I12" s="37"/>
      <c r="J12" s="37"/>
      <c r="K12" s="37"/>
      <c r="L12" s="26"/>
      <c r="M12" s="26"/>
    </row>
    <row r="13" spans="1:16" ht="15" x14ac:dyDescent="0.2">
      <c r="A13" s="26"/>
      <c r="B13" s="26"/>
      <c r="C13" s="26"/>
      <c r="D13" s="26"/>
      <c r="E13" s="26"/>
      <c r="F13" s="26"/>
      <c r="G13" s="38"/>
      <c r="H13" s="38"/>
      <c r="I13" s="38"/>
      <c r="J13" s="38"/>
      <c r="K13" s="38"/>
      <c r="L13" s="26"/>
      <c r="M13" s="26"/>
    </row>
    <row r="14" spans="1:16" ht="33.950000000000003" customHeight="1" x14ac:dyDescent="0.3">
      <c r="A14" s="26"/>
      <c r="B14" s="26"/>
      <c r="C14" s="26"/>
      <c r="D14" s="26"/>
      <c r="E14" s="26"/>
      <c r="F14" s="26"/>
      <c r="G14" s="159" t="s">
        <v>157</v>
      </c>
      <c r="H14" s="159"/>
      <c r="I14" s="159"/>
      <c r="J14" s="159"/>
      <c r="K14" s="159"/>
      <c r="L14" s="26"/>
      <c r="M14" s="26"/>
    </row>
    <row r="15" spans="1:16" ht="15" x14ac:dyDescent="0.2">
      <c r="A15" s="162"/>
      <c r="B15" s="39"/>
      <c r="C15" s="160"/>
      <c r="D15" s="160"/>
      <c r="E15" s="160"/>
      <c r="F15" s="40"/>
      <c r="G15" s="41"/>
      <c r="H15" s="41"/>
      <c r="I15" s="41"/>
      <c r="J15" s="41"/>
      <c r="K15" s="26"/>
      <c r="L15" s="26"/>
      <c r="M15" s="26"/>
    </row>
    <row r="16" spans="1:16" ht="50.1" customHeight="1" x14ac:dyDescent="0.2">
      <c r="A16" s="162"/>
      <c r="B16" s="29"/>
      <c r="C16" s="42"/>
      <c r="D16" s="164" t="s">
        <v>159</v>
      </c>
      <c r="E16" s="68" t="s">
        <v>178</v>
      </c>
      <c r="F16" s="43">
        <v>0.15</v>
      </c>
      <c r="G16" s="44">
        <f t="shared" ref="G16:J18" si="1">G$19-$F16*G$19</f>
        <v>8.5</v>
      </c>
      <c r="H16" s="33">
        <f t="shared" si="1"/>
        <v>40.799999999999997</v>
      </c>
      <c r="I16" s="34">
        <f t="shared" si="1"/>
        <v>870.4</v>
      </c>
      <c r="J16" s="35">
        <f t="shared" si="1"/>
        <v>278528</v>
      </c>
      <c r="K16" s="26"/>
      <c r="L16" s="26"/>
      <c r="M16" s="35" t="s">
        <v>183</v>
      </c>
    </row>
    <row r="17" spans="1:13" ht="50.1" customHeight="1" x14ac:dyDescent="0.2">
      <c r="A17" s="162"/>
      <c r="B17" s="29"/>
      <c r="C17" s="42"/>
      <c r="D17" s="164"/>
      <c r="E17" s="68" t="s">
        <v>179</v>
      </c>
      <c r="F17" s="43">
        <v>0.4</v>
      </c>
      <c r="G17" s="44">
        <f t="shared" si="1"/>
        <v>6</v>
      </c>
      <c r="H17" s="33">
        <f t="shared" si="1"/>
        <v>28.799999999999997</v>
      </c>
      <c r="I17" s="34">
        <f t="shared" si="1"/>
        <v>614.4</v>
      </c>
      <c r="J17" s="34">
        <f t="shared" si="1"/>
        <v>196608</v>
      </c>
      <c r="K17" s="26"/>
      <c r="L17" s="26"/>
      <c r="M17" s="34" t="s">
        <v>168</v>
      </c>
    </row>
    <row r="18" spans="1:13" ht="50.1" customHeight="1" x14ac:dyDescent="0.2">
      <c r="A18" s="162"/>
      <c r="B18" s="29"/>
      <c r="C18" s="42"/>
      <c r="D18" s="164"/>
      <c r="E18" s="68" t="s">
        <v>180</v>
      </c>
      <c r="F18" s="43">
        <v>0.9</v>
      </c>
      <c r="G18" s="44">
        <f t="shared" si="1"/>
        <v>1</v>
      </c>
      <c r="H18" s="44">
        <f t="shared" si="1"/>
        <v>4.7999999999999972</v>
      </c>
      <c r="I18" s="33">
        <f t="shared" si="1"/>
        <v>102.39999999999998</v>
      </c>
      <c r="J18" s="34">
        <f t="shared" si="1"/>
        <v>32768</v>
      </c>
      <c r="K18" s="26"/>
      <c r="L18" s="26"/>
      <c r="M18" s="33" t="s">
        <v>167</v>
      </c>
    </row>
    <row r="19" spans="1:13" ht="30" customHeight="1" x14ac:dyDescent="0.2">
      <c r="A19" s="26"/>
      <c r="B19" s="26"/>
      <c r="C19" s="26"/>
      <c r="D19" s="26"/>
      <c r="E19" s="26"/>
      <c r="F19" s="43"/>
      <c r="G19" s="45">
        <v>10</v>
      </c>
      <c r="H19" s="45">
        <v>48</v>
      </c>
      <c r="I19" s="45">
        <v>1024</v>
      </c>
      <c r="J19" s="45">
        <v>327680</v>
      </c>
      <c r="K19" s="26"/>
      <c r="L19" s="26"/>
      <c r="M19" s="32" t="s">
        <v>166</v>
      </c>
    </row>
    <row r="20" spans="1:13" ht="26.25" customHeight="1" x14ac:dyDescent="0.2">
      <c r="A20" s="26"/>
      <c r="B20" s="26"/>
      <c r="C20" s="26"/>
      <c r="D20" s="26"/>
      <c r="E20" s="26"/>
      <c r="F20" s="43"/>
      <c r="G20" s="68" t="s">
        <v>181</v>
      </c>
      <c r="H20" s="68" t="s">
        <v>167</v>
      </c>
      <c r="I20" s="68" t="s">
        <v>182</v>
      </c>
      <c r="J20" s="68" t="s">
        <v>169</v>
      </c>
      <c r="K20" s="26"/>
      <c r="L20" s="26"/>
      <c r="M20" s="26"/>
    </row>
    <row r="21" spans="1:13" ht="26.1" customHeight="1" x14ac:dyDescent="0.2">
      <c r="A21" s="26"/>
      <c r="B21" s="26"/>
      <c r="C21" s="26"/>
      <c r="D21" s="26"/>
      <c r="E21" s="26"/>
      <c r="F21" s="43"/>
      <c r="G21" s="161" t="s">
        <v>158</v>
      </c>
      <c r="H21" s="161"/>
      <c r="I21" s="161"/>
      <c r="J21" s="161"/>
      <c r="K21" s="26"/>
      <c r="L21" s="26"/>
      <c r="M21" s="26"/>
    </row>
    <row r="22" spans="1:13" ht="15" x14ac:dyDescent="0.2">
      <c r="A22" s="26"/>
      <c r="B22" s="26"/>
      <c r="C22" s="26"/>
      <c r="D22" s="26"/>
      <c r="E22" s="26"/>
      <c r="F22" s="43"/>
      <c r="G22" s="157"/>
      <c r="H22" s="157"/>
      <c r="I22" s="157"/>
      <c r="J22" s="157"/>
      <c r="K22" s="26"/>
      <c r="L22" s="26"/>
      <c r="M22" s="26"/>
    </row>
    <row r="23" spans="1:13" ht="15" x14ac:dyDescent="0.2">
      <c r="A23" s="26"/>
      <c r="B23" s="26"/>
      <c r="C23" s="26"/>
      <c r="D23" s="26"/>
      <c r="E23" s="26"/>
      <c r="F23" s="43"/>
      <c r="G23" s="37"/>
      <c r="H23" s="37"/>
      <c r="I23" s="37"/>
      <c r="J23" s="37"/>
      <c r="K23" s="26"/>
      <c r="L23" s="26"/>
      <c r="M23" s="26"/>
    </row>
    <row r="24" spans="1:13" ht="15" x14ac:dyDescent="0.2">
      <c r="A24" s="26"/>
      <c r="B24" s="26"/>
      <c r="C24" s="26"/>
      <c r="D24" s="26"/>
      <c r="E24" s="26"/>
      <c r="F24" s="26"/>
      <c r="G24" s="38"/>
      <c r="H24" s="38"/>
      <c r="I24" s="38"/>
      <c r="J24" s="38"/>
      <c r="K24" s="26"/>
      <c r="L24" s="26"/>
      <c r="M24" s="26"/>
    </row>
  </sheetData>
  <mergeCells count="12">
    <mergeCell ref="A15:A18"/>
    <mergeCell ref="A3:A7"/>
    <mergeCell ref="G10:K10"/>
    <mergeCell ref="D3:D7"/>
    <mergeCell ref="G11:K11"/>
    <mergeCell ref="G14:K14"/>
    <mergeCell ref="D16:D18"/>
    <mergeCell ref="G22:J22"/>
    <mergeCell ref="O1:P1"/>
    <mergeCell ref="G1:K1"/>
    <mergeCell ref="C15:E15"/>
    <mergeCell ref="G21:J21"/>
  </mergeCells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636" operator="containsText" id="{2164D11E-836C-44F8-9AC7-6F15FCE890B3}">
            <xm:f>NOT(ISERROR(SEARCH($G$9+$D$3=$M$6,D3)))</xm:f>
            <xm:f>$G$9+$D$3=$M$6</xm:f>
            <x14:dxf/>
          </x14:cfRule>
          <xm:sqref>D3:F3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CONTROL DE ACTUALIZACIONES</vt:lpstr>
      <vt:lpstr>MATRIZ DE RIESGOS DE SST</vt:lpstr>
      <vt:lpstr>TABLA DE CRITERIOS</vt:lpstr>
      <vt:lpstr>UNIVERSO DE RIESGOS DE SST </vt:lpstr>
      <vt:lpstr>MAPAS DE RIESGOS INHER Y RESID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Wendy</dc:creator>
  <cp:lastModifiedBy>Moises Jimenez Ortega</cp:lastModifiedBy>
  <cp:lastPrinted>2021-08-13T13:19:09Z</cp:lastPrinted>
  <dcterms:created xsi:type="dcterms:W3CDTF">2021-07-28T14:19:11Z</dcterms:created>
  <dcterms:modified xsi:type="dcterms:W3CDTF">2024-03-11T18:57:31Z</dcterms:modified>
</cp:coreProperties>
</file>