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755" tabRatio="852" activeTab="1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SST'!$A$5:$Z$49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4" i="14" l="1"/>
  <c r="O64" i="14"/>
  <c r="M64" i="14"/>
  <c r="P64" i="14" s="1"/>
  <c r="W63" i="14"/>
  <c r="O63" i="14"/>
  <c r="M63" i="14"/>
  <c r="P63" i="14" s="1"/>
  <c r="W62" i="14"/>
  <c r="O62" i="14"/>
  <c r="M62" i="14"/>
  <c r="P62" i="14" s="1"/>
  <c r="W61" i="14"/>
  <c r="O61" i="14"/>
  <c r="M61" i="14"/>
  <c r="P61" i="14" s="1"/>
  <c r="W60" i="14"/>
  <c r="O60" i="14"/>
  <c r="M60" i="14"/>
  <c r="P60" i="14" s="1"/>
  <c r="W59" i="14"/>
  <c r="O59" i="14"/>
  <c r="M59" i="14"/>
  <c r="P59" i="14" s="1"/>
  <c r="W58" i="14"/>
  <c r="O58" i="14"/>
  <c r="M58" i="14"/>
  <c r="W57" i="14"/>
  <c r="O57" i="14"/>
  <c r="M57" i="14"/>
  <c r="P57" i="14" s="1"/>
  <c r="W56" i="14"/>
  <c r="O56" i="14"/>
  <c r="M56" i="14"/>
  <c r="P56" i="14" s="1"/>
  <c r="W55" i="14"/>
  <c r="O55" i="14"/>
  <c r="M55" i="14"/>
  <c r="P55" i="14" s="1"/>
  <c r="W54" i="14"/>
  <c r="O54" i="14"/>
  <c r="M54" i="14"/>
  <c r="P54" i="14" s="1"/>
  <c r="W53" i="14"/>
  <c r="O53" i="14"/>
  <c r="M53" i="14"/>
  <c r="P53" i="14" s="1"/>
  <c r="W52" i="14"/>
  <c r="O52" i="14"/>
  <c r="M52" i="14"/>
  <c r="P52" i="14" s="1"/>
  <c r="W51" i="14"/>
  <c r="O51" i="14"/>
  <c r="M51" i="14"/>
  <c r="P51" i="14" s="1"/>
  <c r="W50" i="14"/>
  <c r="O50" i="14"/>
  <c r="M50" i="14"/>
  <c r="P50" i="14" s="1"/>
  <c r="P58" i="14" l="1"/>
  <c r="X58" i="14" s="1"/>
  <c r="Y58" i="14" s="1"/>
  <c r="Z58" i="14" s="1"/>
  <c r="X53" i="14"/>
  <c r="Y53" i="14" s="1"/>
  <c r="Z53" i="14" s="1"/>
  <c r="Q53" i="14"/>
  <c r="X56" i="14"/>
  <c r="Y56" i="14" s="1"/>
  <c r="Z56" i="14" s="1"/>
  <c r="Q56" i="14"/>
  <c r="X51" i="14"/>
  <c r="Y51" i="14" s="1"/>
  <c r="Z51" i="14" s="1"/>
  <c r="Q51" i="14"/>
  <c r="X59" i="14"/>
  <c r="Y59" i="14" s="1"/>
  <c r="Z59" i="14" s="1"/>
  <c r="Q59" i="14"/>
  <c r="X54" i="14"/>
  <c r="Y54" i="14" s="1"/>
  <c r="Z54" i="14" s="1"/>
  <c r="Q54" i="14"/>
  <c r="X62" i="14"/>
  <c r="Y62" i="14" s="1"/>
  <c r="Z62" i="14" s="1"/>
  <c r="Q62" i="14"/>
  <c r="X57" i="14"/>
  <c r="Y57" i="14" s="1"/>
  <c r="Z57" i="14" s="1"/>
  <c r="Q57" i="14"/>
  <c r="X61" i="14"/>
  <c r="Y61" i="14" s="1"/>
  <c r="Z61" i="14" s="1"/>
  <c r="Q61" i="14"/>
  <c r="X64" i="14"/>
  <c r="Y64" i="14" s="1"/>
  <c r="Z64" i="14" s="1"/>
  <c r="Q64" i="14"/>
  <c r="X52" i="14"/>
  <c r="Y52" i="14" s="1"/>
  <c r="Z52" i="14" s="1"/>
  <c r="Q52" i="14"/>
  <c r="X60" i="14"/>
  <c r="Y60" i="14" s="1"/>
  <c r="Z60" i="14" s="1"/>
  <c r="Q60" i="14"/>
  <c r="X55" i="14"/>
  <c r="Y55" i="14" s="1"/>
  <c r="Z55" i="14" s="1"/>
  <c r="Q55" i="14"/>
  <c r="X63" i="14"/>
  <c r="Y63" i="14" s="1"/>
  <c r="Z63" i="14" s="1"/>
  <c r="Q63" i="14"/>
  <c r="X50" i="14"/>
  <c r="Y50" i="14" s="1"/>
  <c r="Z50" i="14" s="1"/>
  <c r="Q50" i="14"/>
  <c r="Q58" i="14"/>
  <c r="W14" i="14" l="1"/>
  <c r="O14" i="14"/>
  <c r="M14" i="14"/>
  <c r="W46" i="14"/>
  <c r="O46" i="14"/>
  <c r="O45" i="14"/>
  <c r="M46" i="14"/>
  <c r="P14" i="14" l="1"/>
  <c r="X14" i="14" s="1"/>
  <c r="Y14" i="14" s="1"/>
  <c r="Z14" i="14" s="1"/>
  <c r="P46" i="14"/>
  <c r="Q14" i="14" l="1"/>
  <c r="X46" i="14"/>
  <c r="Y46" i="14" s="1"/>
  <c r="Z46" i="14" s="1"/>
  <c r="Q46" i="14"/>
  <c r="W49" i="14" l="1"/>
  <c r="O49" i="14"/>
  <c r="M49" i="14"/>
  <c r="W48" i="14"/>
  <c r="O48" i="14"/>
  <c r="M48" i="14"/>
  <c r="W47" i="14"/>
  <c r="O47" i="14"/>
  <c r="M47" i="14"/>
  <c r="W45" i="14"/>
  <c r="M45" i="14"/>
  <c r="W38" i="14"/>
  <c r="O38" i="14"/>
  <c r="M38" i="14"/>
  <c r="W31" i="14"/>
  <c r="O31" i="14"/>
  <c r="M31" i="14"/>
  <c r="W23" i="14"/>
  <c r="O23" i="14"/>
  <c r="M23" i="14"/>
  <c r="W33" i="14"/>
  <c r="O33" i="14"/>
  <c r="M33" i="14"/>
  <c r="P49" i="14" l="1"/>
  <c r="Q49" i="14" s="1"/>
  <c r="P33" i="14"/>
  <c r="Q33" i="14" s="1"/>
  <c r="P38" i="14"/>
  <c r="Q38" i="14" s="1"/>
  <c r="P47" i="14"/>
  <c r="X47" i="14" s="1"/>
  <c r="Y47" i="14" s="1"/>
  <c r="Z47" i="14" s="1"/>
  <c r="P45" i="14"/>
  <c r="Q45" i="14" s="1"/>
  <c r="P48" i="14"/>
  <c r="Q48" i="14" s="1"/>
  <c r="P31" i="14"/>
  <c r="Q31" i="14" s="1"/>
  <c r="P23" i="14"/>
  <c r="W44" i="14"/>
  <c r="O44" i="14"/>
  <c r="M44" i="14"/>
  <c r="M39" i="14"/>
  <c r="W43" i="14"/>
  <c r="O43" i="14"/>
  <c r="M43" i="14"/>
  <c r="W42" i="14"/>
  <c r="O42" i="14"/>
  <c r="M42" i="14"/>
  <c r="W41" i="14"/>
  <c r="O41" i="14"/>
  <c r="M41" i="14"/>
  <c r="W40" i="14"/>
  <c r="O40" i="14"/>
  <c r="M40" i="14"/>
  <c r="W39" i="14"/>
  <c r="O39" i="14"/>
  <c r="W37" i="14"/>
  <c r="O37" i="14"/>
  <c r="M37" i="14"/>
  <c r="X49" i="14" l="1"/>
  <c r="Y49" i="14" s="1"/>
  <c r="Z49" i="14" s="1"/>
  <c r="Q47" i="14"/>
  <c r="X38" i="14"/>
  <c r="Y38" i="14" s="1"/>
  <c r="Z38" i="14" s="1"/>
  <c r="X48" i="14"/>
  <c r="Y48" i="14" s="1"/>
  <c r="Z48" i="14" s="1"/>
  <c r="X33" i="14"/>
  <c r="Y33" i="14" s="1"/>
  <c r="Z33" i="14" s="1"/>
  <c r="X45" i="14"/>
  <c r="Y45" i="14" s="1"/>
  <c r="Z45" i="14" s="1"/>
  <c r="P40" i="14"/>
  <c r="X40" i="14" s="1"/>
  <c r="Y40" i="14" s="1"/>
  <c r="Z40" i="14" s="1"/>
  <c r="X31" i="14"/>
  <c r="Y31" i="14" s="1"/>
  <c r="Z31" i="14" s="1"/>
  <c r="Q23" i="14"/>
  <c r="X23" i="14"/>
  <c r="Y23" i="14" s="1"/>
  <c r="Z23" i="14" s="1"/>
  <c r="P44" i="14"/>
  <c r="X44" i="14" s="1"/>
  <c r="Y44" i="14" s="1"/>
  <c r="Z44" i="14" s="1"/>
  <c r="P42" i="14"/>
  <c r="Q42" i="14" s="1"/>
  <c r="P37" i="14"/>
  <c r="X37" i="14" s="1"/>
  <c r="Y37" i="14" s="1"/>
  <c r="Z37" i="14" s="1"/>
  <c r="P39" i="14"/>
  <c r="X39" i="14" s="1"/>
  <c r="Y39" i="14" s="1"/>
  <c r="Z39" i="14" s="1"/>
  <c r="P43" i="14"/>
  <c r="X43" i="14" s="1"/>
  <c r="Y43" i="14" s="1"/>
  <c r="Z43" i="14" s="1"/>
  <c r="P41" i="14"/>
  <c r="X41" i="14" s="1"/>
  <c r="Y41" i="14" s="1"/>
  <c r="Z41" i="14" s="1"/>
  <c r="O22" i="14"/>
  <c r="Q40" i="14" l="1"/>
  <c r="Q44" i="14"/>
  <c r="Q37" i="14"/>
  <c r="Q41" i="14"/>
  <c r="X42" i="14"/>
  <c r="Y42" i="14" s="1"/>
  <c r="Z42" i="14" s="1"/>
  <c r="Q43" i="14"/>
  <c r="Q39" i="14"/>
  <c r="W19" i="14"/>
  <c r="W18" i="14"/>
  <c r="W17" i="14"/>
  <c r="W16" i="14"/>
  <c r="W15" i="14"/>
  <c r="W13" i="14"/>
  <c r="W12" i="14"/>
  <c r="O19" i="14" l="1"/>
  <c r="M19" i="14"/>
  <c r="O18" i="14"/>
  <c r="M18" i="14"/>
  <c r="O17" i="14"/>
  <c r="M17" i="14"/>
  <c r="O16" i="14"/>
  <c r="M16" i="14"/>
  <c r="O15" i="14"/>
  <c r="M15" i="14"/>
  <c r="O13" i="14"/>
  <c r="M13" i="14"/>
  <c r="O12" i="14"/>
  <c r="M12" i="14"/>
  <c r="W11" i="14"/>
  <c r="O11" i="14"/>
  <c r="M11" i="14"/>
  <c r="P19" i="14" l="1"/>
  <c r="X19" i="14" s="1"/>
  <c r="Y19" i="14" s="1"/>
  <c r="Z19" i="14" s="1"/>
  <c r="P18" i="14"/>
  <c r="X18" i="14" s="1"/>
  <c r="Y18" i="14" s="1"/>
  <c r="Z18" i="14" s="1"/>
  <c r="P17" i="14"/>
  <c r="X17" i="14" s="1"/>
  <c r="Y17" i="14" s="1"/>
  <c r="Z17" i="14" s="1"/>
  <c r="P16" i="14"/>
  <c r="X16" i="14" s="1"/>
  <c r="Y16" i="14" s="1"/>
  <c r="Z16" i="14" s="1"/>
  <c r="P15" i="14"/>
  <c r="X15" i="14" s="1"/>
  <c r="Y15" i="14" s="1"/>
  <c r="Z15" i="14" s="1"/>
  <c r="P13" i="14"/>
  <c r="X13" i="14" s="1"/>
  <c r="Y13" i="14" s="1"/>
  <c r="Z13" i="14" s="1"/>
  <c r="P12" i="14"/>
  <c r="X12" i="14" s="1"/>
  <c r="Y12" i="14" s="1"/>
  <c r="Z12" i="14" s="1"/>
  <c r="P11" i="14"/>
  <c r="X11" i="14" s="1"/>
  <c r="Y11" i="14" s="1"/>
  <c r="Z11" i="14" s="1"/>
  <c r="Q19" i="14"/>
  <c r="W36" i="14"/>
  <c r="O36" i="14"/>
  <c r="M36" i="14"/>
  <c r="W35" i="14"/>
  <c r="O35" i="14"/>
  <c r="M35" i="14"/>
  <c r="W34" i="14"/>
  <c r="O34" i="14"/>
  <c r="M34" i="14"/>
  <c r="W32" i="14"/>
  <c r="O32" i="14"/>
  <c r="M32" i="14"/>
  <c r="W30" i="14"/>
  <c r="O30" i="14"/>
  <c r="M30" i="14"/>
  <c r="W29" i="14"/>
  <c r="O29" i="14"/>
  <c r="M29" i="14"/>
  <c r="W28" i="14"/>
  <c r="O28" i="14"/>
  <c r="M28" i="14"/>
  <c r="W27" i="14"/>
  <c r="O27" i="14"/>
  <c r="M27" i="14"/>
  <c r="W26" i="14"/>
  <c r="O26" i="14"/>
  <c r="M26" i="14"/>
  <c r="W25" i="14"/>
  <c r="O25" i="14"/>
  <c r="M25" i="14"/>
  <c r="W24" i="14"/>
  <c r="O24" i="14"/>
  <c r="M24" i="14"/>
  <c r="W22" i="14"/>
  <c r="M22" i="14"/>
  <c r="W21" i="14"/>
  <c r="O21" i="14"/>
  <c r="M21" i="14"/>
  <c r="W20" i="14"/>
  <c r="O20" i="14"/>
  <c r="M20" i="14"/>
  <c r="W10" i="14"/>
  <c r="O10" i="14"/>
  <c r="M10" i="14"/>
  <c r="W9" i="14"/>
  <c r="O9" i="14"/>
  <c r="M9" i="14"/>
  <c r="W8" i="14"/>
  <c r="O8" i="14"/>
  <c r="M8" i="14"/>
  <c r="W7" i="14"/>
  <c r="O7" i="14"/>
  <c r="M7" i="14"/>
  <c r="W6" i="14"/>
  <c r="O6" i="14"/>
  <c r="M6" i="14"/>
  <c r="Q17" i="14" l="1"/>
  <c r="P27" i="14"/>
  <c r="X27" i="14" s="1"/>
  <c r="Y27" i="14" s="1"/>
  <c r="Z27" i="14" s="1"/>
  <c r="Q16" i="14"/>
  <c r="Q13" i="14"/>
  <c r="P8" i="14"/>
  <c r="X8" i="14" s="1"/>
  <c r="Y8" i="14" s="1"/>
  <c r="Q12" i="14"/>
  <c r="P22" i="14"/>
  <c r="P32" i="14"/>
  <c r="Q18" i="14"/>
  <c r="Q15" i="14"/>
  <c r="Q11" i="14"/>
  <c r="P10" i="14"/>
  <c r="X10" i="14" s="1"/>
  <c r="Y10" i="14" s="1"/>
  <c r="Z10" i="14" s="1"/>
  <c r="P25" i="14"/>
  <c r="X25" i="14" s="1"/>
  <c r="Y25" i="14" s="1"/>
  <c r="Z25" i="14" s="1"/>
  <c r="P35" i="14"/>
  <c r="Q35" i="14" s="1"/>
  <c r="P9" i="14"/>
  <c r="X9" i="14" s="1"/>
  <c r="Y9" i="14" s="1"/>
  <c r="Z9" i="14" s="1"/>
  <c r="P24" i="14"/>
  <c r="X24" i="14" s="1"/>
  <c r="Y24" i="14" s="1"/>
  <c r="Z24" i="14" s="1"/>
  <c r="P34" i="14"/>
  <c r="Q34" i="14" s="1"/>
  <c r="P7" i="14"/>
  <c r="X7" i="14" s="1"/>
  <c r="Y7" i="14" s="1"/>
  <c r="P21" i="14"/>
  <c r="X21" i="14" s="1"/>
  <c r="Y21" i="14" s="1"/>
  <c r="Z21" i="14" s="1"/>
  <c r="P30" i="14"/>
  <c r="Q30" i="14" s="1"/>
  <c r="P28" i="14"/>
  <c r="Q28" i="14" s="1"/>
  <c r="P20" i="14"/>
  <c r="X20" i="14" s="1"/>
  <c r="Y20" i="14" s="1"/>
  <c r="Z20" i="14" s="1"/>
  <c r="P26" i="14"/>
  <c r="X26" i="14" s="1"/>
  <c r="Y26" i="14" s="1"/>
  <c r="Z26" i="14" s="1"/>
  <c r="P36" i="14"/>
  <c r="X36" i="14" s="1"/>
  <c r="Y36" i="14" s="1"/>
  <c r="Z36" i="14" s="1"/>
  <c r="P6" i="14"/>
  <c r="X6" i="14" s="1"/>
  <c r="Y6" i="14" s="1"/>
  <c r="P29" i="14"/>
  <c r="X29" i="14" s="1"/>
  <c r="Y29" i="14" s="1"/>
  <c r="Z29" i="14" s="1"/>
  <c r="Z8" i="14" l="1"/>
  <c r="Z7" i="14"/>
  <c r="Z6" i="14"/>
  <c r="Q8" i="14"/>
  <c r="X22" i="14"/>
  <c r="Y22" i="14" s="1"/>
  <c r="Z22" i="14" s="1"/>
  <c r="X32" i="14"/>
  <c r="Y32" i="14" s="1"/>
  <c r="Z32" i="14" s="1"/>
  <c r="Q22" i="14"/>
  <c r="X35" i="14"/>
  <c r="Y35" i="14" s="1"/>
  <c r="Z35" i="14" s="1"/>
  <c r="X30" i="14"/>
  <c r="Y30" i="14" s="1"/>
  <c r="Z30" i="14" s="1"/>
  <c r="Q32" i="14"/>
  <c r="Q27" i="14"/>
  <c r="X34" i="14"/>
  <c r="Y34" i="14" s="1"/>
  <c r="Z34" i="14" s="1"/>
  <c r="Q10" i="14"/>
  <c r="X28" i="14"/>
  <c r="Y28" i="14" s="1"/>
  <c r="Z28" i="14" s="1"/>
  <c r="Q20" i="14"/>
  <c r="Q26" i="14"/>
  <c r="Q24" i="14"/>
  <c r="Q9" i="14"/>
  <c r="Q29" i="14"/>
  <c r="Q7" i="14"/>
  <c r="Q36" i="14"/>
  <c r="Q25" i="14"/>
  <c r="Q6" i="14"/>
  <c r="Q21" i="14"/>
  <c r="J16" i="3" l="1"/>
  <c r="I18" i="3"/>
  <c r="J18" i="3"/>
  <c r="J17" i="3"/>
  <c r="K3" i="3" l="1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</calcChain>
</file>

<file path=xl/sharedStrings.xml><?xml version="1.0" encoding="utf-8"?>
<sst xmlns="http://schemas.openxmlformats.org/spreadsheetml/2006/main" count="864" uniqueCount="384">
  <si>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</si>
  <si>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</si>
  <si>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</si>
  <si>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</si>
  <si>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</si>
  <si>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</si>
  <si>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</si>
  <si>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</si>
  <si>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</si>
  <si>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</si>
  <si>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</si>
  <si>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</si>
  <si>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</si>
  <si>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</si>
  <si>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</si>
  <si>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</si>
  <si>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</si>
  <si>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</si>
  <si>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</si>
  <si>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</si>
  <si>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</si>
  <si>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</si>
  <si>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</si>
  <si>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</si>
  <si>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</si>
  <si>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</si>
  <si>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</si>
  <si>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</si>
  <si>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</si>
  <si>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</si>
  <si>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</si>
  <si>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</si>
  <si>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</si>
  <si>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</si>
  <si>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</si>
  <si>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</si>
  <si>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</si>
  <si>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</si>
  <si>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</si>
  <si>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</si>
  <si>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</si>
  <si>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</si>
  <si>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</si>
  <si>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</si>
  <si>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</si>
  <si>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</si>
  <si>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</si>
  <si>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</si>
  <si>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</si>
  <si>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</si>
  <si>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</si>
  <si>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</si>
  <si>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</si>
  <si>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</si>
  <si>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</si>
  <si>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</si>
  <si>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</si>
  <si>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</si>
  <si>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</si>
  <si>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</si>
  <si>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</si>
  <si>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</si>
  <si>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</si>
  <si>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</si>
  <si>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</si>
  <si>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</si>
  <si>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</si>
  <si>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</si>
  <si>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</si>
  <si>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</si>
  <si>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</si>
  <si>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</si>
  <si>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</si>
  <si>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</si>
  <si>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</si>
  <si>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</si>
  <si>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</si>
  <si>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</si>
  <si>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</si>
  <si>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</si>
  <si>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</si>
  <si>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</si>
  <si>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</si>
  <si>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</si>
  <si>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</si>
  <si>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</si>
  <si>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</si>
  <si>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</si>
  <si>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</si>
  <si>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</si>
  <si>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</si>
  <si>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</si>
  <si>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</si>
  <si>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</si>
  <si>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</si>
  <si>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</si>
  <si>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</si>
  <si>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</si>
  <si>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</si>
  <si>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</si>
  <si>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</si>
  <si>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</si>
  <si>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</si>
  <si>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</si>
  <si>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</si>
  <si>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</si>
  <si>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</si>
  <si>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</si>
  <si>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</si>
  <si>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</si>
  <si>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</si>
  <si>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</si>
  <si>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</si>
  <si>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</si>
  <si>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</si>
  <si>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</si>
  <si>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</si>
  <si>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</si>
  <si>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</si>
  <si>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</si>
  <si>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</si>
  <si>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</si>
  <si>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</si>
  <si>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</si>
  <si>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</si>
  <si>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</si>
  <si>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</si>
  <si>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</si>
  <si>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</si>
  <si>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</si>
  <si>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</si>
  <si>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</si>
  <si>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</si>
  <si>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</si>
  <si>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</si>
  <si>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</si>
  <si>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</si>
  <si>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</si>
  <si>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</si>
  <si>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</si>
  <si>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</si>
  <si>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</si>
  <si>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</si>
  <si>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</si>
  <si>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</si>
  <si>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</si>
  <si>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</si>
  <si>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</si>
  <si>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</si>
  <si>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</si>
  <si>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</si>
  <si>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</si>
  <si>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</si>
  <si>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</si>
  <si>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</si>
  <si>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</si>
  <si>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</si>
  <si>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</si>
  <si>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</si>
  <si>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</si>
  <si>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</si>
  <si>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</si>
  <si>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</si>
  <si>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</si>
  <si>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</si>
  <si>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</si>
  <si>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</si>
  <si>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</si>
  <si>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</si>
  <si>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</si>
  <si>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</si>
  <si>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</si>
  <si>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</si>
  <si>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</si>
  <si>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</si>
  <si>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</si>
  <si>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</si>
  <si>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</si>
  <si>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</si>
  <si>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</si>
  <si>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</si>
  <si>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</si>
  <si>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</si>
  <si>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</si>
  <si>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</si>
  <si>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</si>
  <si>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</si>
  <si>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</si>
  <si>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</si>
  <si>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</si>
  <si>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</si>
  <si>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</si>
  <si>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</si>
  <si>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</si>
  <si>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</si>
  <si>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</si>
  <si>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</si>
  <si>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</si>
  <si>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</si>
  <si>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*Realizar trabajos al aire libre, sol.
*Pantallas de computador.
*Lámparas.
*Sistemas de radiocomunicaciones.
*Microondas.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</si>
  <si>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</si>
  <si>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</si>
  <si>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</si>
  <si>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</si>
  <si>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</si>
  <si>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</si>
  <si>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</si>
  <si>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</si>
  <si>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</si>
  <si>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</si>
  <si>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</si>
  <si>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</si>
  <si>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</si>
  <si>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</si>
  <si>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</si>
  <si>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</si>
  <si>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</si>
  <si>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</si>
  <si>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</si>
  <si>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</si>
  <si>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</si>
  <si>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</si>
  <si>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</si>
  <si>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</si>
  <si>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</si>
  <si>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</si>
  <si>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</si>
  <si>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</si>
  <si>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</si>
  <si>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</si>
  <si>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</si>
  <si>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</si>
  <si>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</si>
  <si>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</si>
  <si>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</si>
  <si>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</si>
  <si>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</si>
  <si>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</si>
  <si>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</si>
  <si>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</si>
  <si>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</si>
  <si>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</si>
  <si>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</si>
  <si>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</si>
  <si>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</si>
  <si>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</si>
  <si>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</si>
  <si>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</si>
  <si>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</si>
  <si>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</si>
  <si>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</si>
  <si>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</si>
  <si>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X</t>
  </si>
  <si>
    <t xml:space="preserve">*Mediciones Higienicas. </t>
  </si>
  <si>
    <t>*Uso de EPP (Protectores auditivos).
*Evaluaciones medicas ocupacionales.
*Capacitacion uso y mantenimiento de EPP.</t>
  </si>
  <si>
    <t>*MC-ST-PO-3 Evaluaciones medicas ocupacionales</t>
  </si>
  <si>
    <t>*MC-ST-IT-12 Uso, cuidado y limitaciones de los elementos de protección personal.
*MC-ST-DC-7 PVE Para Conservación Auditiva.
*MC-ST-PO-3 Evaluaciones medicas ocupacionales</t>
  </si>
  <si>
    <t>*Labores en oficina en general.
*Actividades de vigilancia.
*Conducción de vehículos y motos.
*Operar maquinaria pesada. 
*Traslados terretres como pasajeros.</t>
  </si>
  <si>
    <t>*Botas antideslizantes</t>
  </si>
  <si>
    <t>ACTIVIDAD / TAREA</t>
  </si>
  <si>
    <t>*Hidratacion constante, camisa mangalarga, jeans, gafas oscuras con proteccion UV. 
*Evaluaciones medicas ocupacionales del personal. 
*Descansos y pausas moderadas.</t>
  </si>
  <si>
    <t>*Desnivel en el suelo.
*Desorden.
*Realizar actividades de campo.
*Subir y bajar estribos
*Transitar por las instalaciones.
*Obstáculos en el piso.
*Piso resbaloso.</t>
  </si>
  <si>
    <t>*Programa de observacion. 
*Uso de herramientas o equipos para el levantamiento mecanico de cargas. (Diferenciales, polipastos, retroexcavadoras, grua articulada)</t>
  </si>
  <si>
    <t>*Casco, botas de seguridad con puntera de acero o pantaneras.</t>
  </si>
  <si>
    <t>*MC-ST-IT-13 Manejo seguro de carga manuall
*MC-ST-IT-18 Manejo seguro de carga con montacargas.</t>
  </si>
  <si>
    <t xml:space="preserve">*Uso de herramientas de corte (segueta, pinzas, etc.)
*Superficies de trabajo con residuos cortantes y/o punzantes.
*Manipulacion de materiales de trabajo. </t>
  </si>
  <si>
    <t>*Inspecciones periodicas de las herramientas</t>
  </si>
  <si>
    <t>*Botas de seguridad con puntera de acero, guantes tipo ingeniero de cuero, casco de seguridad.</t>
  </si>
  <si>
    <t>*MC-ST-IT-9 Uso, cuidado y mantenimiento de máquinas y equipos manuales
*MC-ST-IT-15 Uso, cuidado y mantenimiento de herramientas</t>
  </si>
  <si>
    <t>*Inspeccion preoperacional de la maquina antes de su utilizacion, examinar detenidamente el disco para asegurarse que se encuentre en condiciones adecuadas de uso.</t>
  </si>
  <si>
    <t>*Protección (guarda) en el disco de la motosierra.</t>
  </si>
  <si>
    <t>*Casco, gafas y botas de seguridad, pechera de cuero, careta para esmerilar, proteccion auditiva
*Capacitacion sobre el uso de los EPP.</t>
  </si>
  <si>
    <t xml:space="preserve">*Mantener en perfecto estado de orden y aseo el área de ejecucion de la obra. </t>
  </si>
  <si>
    <t>*MC-ST-IT-33 Orden y aseo</t>
  </si>
  <si>
    <t>*Mantenimiento preventivo y correctivo de vehiculos.</t>
  </si>
  <si>
    <t>*Señales de transito, semáforo, reguladores de transito, deteccion electronica de velocidad.</t>
  </si>
  <si>
    <t>*Capacitación en manejo preventivo y seguridad vial, acreditación de conductores, uso de cinturones de seguridad.</t>
  </si>
  <si>
    <t>*Cumplir con el reglamento nacional de tránsito.
*Normas de tránsito locales y provinciales.</t>
  </si>
  <si>
    <t xml:space="preserve">*Pulido de metales.
*Martillado.
*Corte de piezas.
*Vientos en el sitio de trabajo. 
*Revision preoperacional de maquinas y/o equipos 
*Operación de la maquinaria. 
*Arena, particulas de residuos. 
*Corte de maleza en el sitio de trabajo con herramientas manuales, equipos y/o maquina. </t>
  </si>
  <si>
    <t>*Inspeccion preoperacional de la maquina antes de su utilizacion: examinar detenidamente el disco para asegurarse que se encuentre en condiciones adecuadas de uso.</t>
  </si>
  <si>
    <t>*Casco, gafas y botas de seguridad, pechera de cuero, careta para esmerilar, proteccion auditiva 
*Capacitacion sobre el uso de los EPP.</t>
  </si>
  <si>
    <t>*Vías deterioradas.
*Problemas de salud del conductor.
*Excesos de velocidad.
*Incumplimiento de normas y señales de tránsito.
*Conducir bajo los efectos del alcohol o sustancias psicoactivas.
*Vehículos en malas condiciones de funcionamiento.
*Falta de mantenimiento a vehículos.
*Personas imprudentes en la vía.
*Alta circulacion vehicular
PEATONES:
*Trabajo y/o transito en zonas con trafico vehicular y/o operación de maquinaria pesada. 
*Cruzar las calles sin respetar las señales de trásito y semáforos.</t>
  </si>
  <si>
    <t>*Planta eléctrica.
*Uso de máquinas, equipos o herramientas.
*Utilización de pistola neumática. 
*Circulacion vehicular. 
*Operación de maquinaria.</t>
  </si>
  <si>
    <t>Apoyo Policivo en zonas de alto riesgo, medios de comunicación, capacitación en riesgo público (Como actuar en estas situaciones)</t>
  </si>
  <si>
    <t>*Apoyo Policivo en zonas de alto riesgo                                                                              * Medios de comunicación    *Capacitación en riesgo público (Como actuar en estas situaciones)</t>
  </si>
  <si>
    <t>Permanecer en grupos al realizar trabajos en zonas de alto riesgo; abstenerse de portar objetos de alto valor / joyas / dinero.</t>
  </si>
  <si>
    <t xml:space="preserve">PÚBLICOS:        Robos o agreciones </t>
  </si>
  <si>
    <t>SEGURIDAD: Contacto indirecto con baja, media y alta tensión.</t>
  </si>
  <si>
    <t>Protección de las redes a traves de tuberias y señalizacion de las mismas.</t>
  </si>
  <si>
    <t>Verificar antes de realizar la labor con la empresa prestadora del servicio público, para identificar las redes que se encuentran en la zona de trabajo.</t>
  </si>
  <si>
    <t>Botas de seguridad (Cuero y Pantaneras) Guantes de cuero.</t>
  </si>
  <si>
    <t>MC-ST-IT-34 Seguridad De Excavaciones En Zanjas..</t>
  </si>
  <si>
    <t>SEGURIDAD: Incendio y/o Explosion.</t>
  </si>
  <si>
    <t>*Inspeccion preoperacional de los equipos antes de iniciar labores: examinar detenidamente las condiciones de los tanques, las valvulas, las mangueras y la pistola de soplado las cuales deben estar en perfectas condiciones.                                                              *Inspección minuciosa de todos los elementos componentes del equipo. Ej. mangueras, tanque de almacenamiento etc; Operación de abastecimiento de combustible con el motor apagado.</t>
  </si>
  <si>
    <t>Extintores en los vehículos, grupos de apoyo.</t>
  </si>
  <si>
    <t>Capacitación en la operación del equipo de corte. Capacitación en el manejo de extintores. Uso de guantes, gafas, casco y calzado de seguridad.</t>
  </si>
  <si>
    <t>*MC-ST-IT-9 USO, cuidado y mantenimiento de máquinas y equipos manualesMC-ST-IT-15 Uso, cuidado y mantenimiento de herramientas,, MC-ST-IT-9 USO, cuidado y mantenimiento de máquinas y equipos manuales. MC-ST-IT-17Trabajo En Caliente y MC-ST-PO-5 Análisis de riesgo por oficio
*MC-ST-IT-9 USO, cuidado y mantenimiento de máquinas y equipos manualesMC-ST-IT-15 Uso, cuidado y mantenimiento de herramientas,, MC-ST-IT-9 USO, cuidado y mantenimiento de máquinas y equipos manuales.</t>
  </si>
  <si>
    <t>Realizar las excavaciones en forma de talud. Realizar el acople del material a 60 cm del borde de la excavación y siguiendo con los estandares de trabajo seguro en excavaciones.</t>
  </si>
  <si>
    <t xml:space="preserve">Utilización de equipos de entibado cuando la excavación supere los 1.5 mts de profundidad. </t>
  </si>
  <si>
    <t>Uso de casco de seguridad, botas con punta de hierro.</t>
  </si>
  <si>
    <t>MC-ST-IT-34 Seguridad De Excavaciones En Zanjas.. (Permiso De Trabajos En Excavaciones Bajo El Visto Bueno Del Ingeniero y/o Supervisor Encargado).</t>
  </si>
  <si>
    <t>BIOMECÁNICO:
Postura inadecuada o Postura forzada</t>
  </si>
  <si>
    <t>*Alcazar objetivos que están ubicados fuera del alcance.
*Ubicar objetos fuera del alcance.
* Manipular y/o realizar tareas que requieran extension de los brazos
  *Alcazar objetivos que están ubicados fuera del alcance.
*Labores en oficina en general.
*Actos inseguros.</t>
  </si>
  <si>
    <t>*Desórdenes de trauma acumulativo; lesiones del sistema músculo esquelético; fatiga; alteraciones lumbares, dorsales, cervicales y sacras; alteraciones del sistema vascular, golpes.
 *Desórdenes de trauma acumulativo; lesiones del sistema músculo esquelético; fatiga; alteraciones lumbares, dorsales, cervicales y sacras; alteraciones del sistema vascular.</t>
  </si>
  <si>
    <t>Programa de observacion. Uso de herramientas o equipos para el levantamiento mecanico de cargas. (Diferenciales, polipastos, retroexcavadoras, grua articulada)</t>
  </si>
  <si>
    <t>Casco. Botas de seguridad con puntera de acero o pantaneras.</t>
  </si>
  <si>
    <t>MC-ST-IT-13 Manejo Seguro De Carga Manuall,MC-ST-IT-18 manejo seguro de carga con montacargas,MC-ST-IT-18 manejo seguro de carga con montacargas</t>
  </si>
  <si>
    <t xml:space="preserve">Comité de convivencia laboral </t>
  </si>
  <si>
    <t xml:space="preserve">Aplicación de encuesta psicosocial
Pausas activas 
Cpacitaciones. </t>
  </si>
  <si>
    <t xml:space="preserve">Aplicación de encuesta psicosocial
Pausas activas 
Capacitaciones. </t>
  </si>
  <si>
    <t>*Acumulación de trabajo.
*No remplazo de personas ausentes.</t>
  </si>
  <si>
    <t xml:space="preserve">
*Estrés, enfermedades psicosomáticas, ansiedad y depresión.</t>
  </si>
  <si>
    <t>x</t>
  </si>
  <si>
    <t xml:space="preserve">*Contacto con tomacorrientes.
*Uso de extensión eléctricas defectuosas.
</t>
  </si>
  <si>
    <t xml:space="preserve">*Cortocircuitos.
*Saturación de vapores combustibles.
*Reacciones de sustancias incompatibles.
*Sobrepresión de un recipiente a presión.
*Ruptura de tubería.
*Acumulación de gases ò vapores.
*Quemas de biogás     
*Fallas en vehiculos y/o maquinas.                                                                                                                                                                         </t>
  </si>
  <si>
    <t>Hidratacion constante, camisa mangalarga, jeans, gafas oscuras con proteccion UV. Evaluaciones medicas ocupacionales del personal. Descansos y pausas moderadas.</t>
  </si>
  <si>
    <t xml:space="preserve">
*Labores en oficina en general.
*Actos inseguros.</t>
  </si>
  <si>
    <t>Botas con puntera de acero, Capacitación en manejo del equipo de termofusión.</t>
  </si>
  <si>
    <t>MC-ST-IT-13 Manejo Seguro De Carga Manuall.</t>
  </si>
  <si>
    <t>*Contacto con tomacorrientes.
*Uso de extensión eléctricas defectuosas.</t>
  </si>
  <si>
    <t xml:space="preserve">Mantenimiento preventivo a la planta electrica y accesorios. </t>
  </si>
  <si>
    <t>Ubicación de la planta en funcionamiento en un lugar seco y seguro.  No realizar pegas en condiciones de alta humedad. Realizar cierres efectivos en las lineas de conduccion de agua.</t>
  </si>
  <si>
    <t>Utilizacion de botas pantaneras y/o de cuero</t>
  </si>
  <si>
    <t xml:space="preserve">*Contacto con superficies y /o partes del vehiculo /maquina. 
*Herramientas de trabajo calientes. </t>
  </si>
  <si>
    <t>Señalizacion del equipo identificando el riesgo de quemadura.</t>
  </si>
  <si>
    <t>Guantes en carnaza de cuero extra - largos para altas temperaturas. Calzado de seguridad (Pantaneras - De Cuero Media Caña).</t>
  </si>
  <si>
    <t>MC-ST-IT-9 USO, cuidado y mantenimiento de máquinas y equipos manualesMC-ST-IT-15 Uso, cuidado y mantenimiento de herramientas,, MC-ST-IT-9 USO, cuidado y mantenimiento de máquinas y equipos manuales.</t>
  </si>
  <si>
    <t xml:space="preserve">Mantener en perfecto estado de orden y aseo el área </t>
  </si>
  <si>
    <t>Botas antideslizantes</t>
  </si>
  <si>
    <t>MC-ST-IT-33 Orden y Aseo</t>
  </si>
  <si>
    <t>Inspección minuciosa de todos los elementos componentes del equipo. Ej. mangueras, tanque de almacenamiento etc; Operación de abastecimiento de combustible con el motor apagado.</t>
  </si>
  <si>
    <t>Capacitación en la operación del equipo termofusion. Capacitación en el manejo de extintores. Uso de guantes, gafas, casco y calzado de seguridad.</t>
  </si>
  <si>
    <t>Mantenimiento preventivo y correctivo de vehiculos.</t>
  </si>
  <si>
    <t>Señales de transito, semáforo, reguladores de transito, deteccion electronica de velocidad.</t>
  </si>
  <si>
    <t>Capacitación en manejo preventivo y seguridad vial, acreditación de conductores, uso de cinturones de seguridad.</t>
  </si>
  <si>
    <t>Cumplir con el Reglamento Nacional de Tránsito. Normas de tránsito locales y provinciales.</t>
  </si>
  <si>
    <t>Inspecciones y mantenimiento preventivo  de equipos, plantas eléctricas, tomas y extensiones eléctricas</t>
  </si>
  <si>
    <t>Retroalimentación de los posibles riesgos en la actividad de corte.
Implementos de seguridad personal</t>
  </si>
  <si>
    <t>Observaciones del comportamiento</t>
  </si>
  <si>
    <t>Mantener los dispositivos de seguridad instalados</t>
  </si>
  <si>
    <t>Identificar el peligro y conocimiento de señales de riesgo eléctrico
Implementos de seguridad personal</t>
  </si>
  <si>
    <t xml:space="preserve">*Planta eléctrica.
*Autogeneración.
*Uso de máquinas, equipos o herramientas.
*Circulacion vehicular. 
* Operación de maquinaria. </t>
  </si>
  <si>
    <t>Camisa manga larga, gafas. Gorras</t>
  </si>
  <si>
    <t>Mantenimiento preventivo y correctivo, inspeccion de seguridad a vehiculos y motocicletas</t>
  </si>
  <si>
    <t>Señales de transito, semaforo, reguladores.</t>
  </si>
  <si>
    <t>Capacitación en manejo preventivo y seguridad vial, acreditación conductor, utilizar los implementos de seguridad, Casco de motociclista y chaleco reflectivo</t>
  </si>
  <si>
    <t>Amparo Policivo en zonas de alto riesgo, medios de comunicación, capacitación en riesgo público (Sobre Como actuar en estas Situaciones) No portar elementos u objetos de gran valor economico o de alta estima.</t>
  </si>
  <si>
    <t>Permanecer en grupos al realizar trabajos en zonas de alto riesgo.</t>
  </si>
  <si>
    <t>Verificar zonas antes de proceder con la tarea</t>
  </si>
  <si>
    <t>Capacitación en prevención y atención en caso de mordeduras, apoyo de ARL con suero antiofidico y atenciones medicas</t>
  </si>
  <si>
    <t>MC-ST-IT-5 Prevención y manejo de accidentes por exposición a animales venenosos</t>
  </si>
  <si>
    <t>*Conducción de motocicletas y automóviles.</t>
  </si>
  <si>
    <t>Pausas activas, descansos moderados, capacitacion</t>
  </si>
  <si>
    <t>*Actividades de mantenimiento a gaseoductos.
*Levantamiento de planos instrumentales.</t>
  </si>
  <si>
    <t xml:space="preserve">Inspección visual  por parte del supervisor en compañía de los oficiales en el frente de trabajo. </t>
  </si>
  <si>
    <t>Inspección visual por parte del supervisor en el frente de trabajo. 
Implementos de seguridad personal - cumplimientos de estándares</t>
  </si>
  <si>
    <t xml:space="preserve">*Altas temperaturas por exposición al sol.
*Deficiencia de ventilacion natural y/o artificial. </t>
  </si>
  <si>
    <t xml:space="preserve">*Uso de equipos de oficina, como impresoras y teléfonos.
*Circulacion vehicular. </t>
  </si>
  <si>
    <t xml:space="preserve">*Realizar trabajos al aire libre, sol.
*Pantallas de computador.
*Lámparas.
</t>
  </si>
  <si>
    <t xml:space="preserve">*Realizar trabajos al aire libre, sol.
</t>
  </si>
  <si>
    <t xml:space="preserve">*Digitación.
*CAD: Quitar grapas.
*Escanear.
*Inclinación del cuello al contestar el telefóno y atención al cliente.
</t>
  </si>
  <si>
    <t>*Subgerente
*Director 
*Ingeniero
*Coordinador
*Analista
*Auxiliar
*Practicante</t>
  </si>
  <si>
    <t>*Golpes, heridas, contusiones, fracturas, esguinces, luxaciones, traumas del sistema osteomuscular, heridas.</t>
  </si>
  <si>
    <t>*Electrocución, paro cardiaco, paro respiratorio, fibrilación ventricular, tetanización, quemaduras severas, shock eléctrico, muerte.
*Golpes, heridas, fracturas, atrapamientos, electrocución, quemaduras.</t>
  </si>
  <si>
    <t>FÍSICO:
Radiaciones ionizantes.</t>
  </si>
  <si>
    <t>*Actividades de soldadura.</t>
  </si>
  <si>
    <t>*Electrocución, paro cardiaco, paro respiratorio, fibrilación ventricular, tetanización, quemaduras severas, shock eléctrico, muerte.
*Golpes, heridas, fracturas, atrapamientos, electrocución, quemaduras</t>
  </si>
  <si>
    <t xml:space="preserve"> Coordinar, gestionar y cumplir, tareas administravivas/ Asegurarse de cumplir los objetivos del área. </t>
  </si>
  <si>
    <t xml:space="preserve">*Trabajo en escaleras.
</t>
  </si>
  <si>
    <t>Reporte de condiciones inseguras, identificación del peligro, Arneses, eslingas, mosquetones, equipos retractiles, cuerdas, manilas, ganchos (sistemas de anclaje) Formacion y/o Competencia Del Personal</t>
  </si>
  <si>
    <t>MC-ST-PO-5 Análisis de riesgo por oficio MC-ST-DC-13 Programa De Protección Contra Caídas.</t>
  </si>
  <si>
    <t>Mantenimiento preventivo y correctivo a laminas.</t>
  </si>
  <si>
    <t>Wilfrido Pérez</t>
  </si>
  <si>
    <t>Empalmes / Reparación de averías.
En tuberia de conducción, distribución y acometidas (aplica para todos los municipios)</t>
  </si>
  <si>
    <t>*Supervisor
*Inspector de Obra
*Oficial Conductor
*Oficial
*Ingeniero Infraestructura
*Verificador</t>
  </si>
  <si>
    <t>Mantenimientos correctivos y preventivos / Operación y manejo del equipo de Electricos (Taladro / Sierra / Cortadora / Generador / )</t>
  </si>
  <si>
    <t>Investigación de DMA (Circuitos/ Sectores / Zonas)
*Estanqueidad,verificación de límites de circuitos, sectores y zonas de presión</t>
  </si>
  <si>
    <t>Ingeniero de Infraestructura
Coordinador 
Supervisor
Inspector de Obra
Oficial Conductor
Oficial
Verificador</t>
  </si>
  <si>
    <t>Mantenimientos correctivos y preventivos / Operación y manejo del equipo de termofusión y/o Electrofusión</t>
  </si>
  <si>
    <t>Mantenimiento y lectura de equipo de medición (Circuitos/ Sectores / Zonas)</t>
  </si>
  <si>
    <t>Infraestructura</t>
  </si>
  <si>
    <t>00</t>
  </si>
  <si>
    <t>11-03-2024</t>
  </si>
  <si>
    <t>Adopción de la nueva metodologia para la Identificación de peligros, evaluación y valoración de riesgos basada en ISO 31000, revisada y validada por los líderes del proceso de 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</si>
</sst>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78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12" fillId="8" borderId="2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10" fillId="0" borderId="2" xfId="4" applyFont="1" applyFill="1" applyBorder="1" applyAlignment="1">
      <alignment vertical="center" wrapText="1"/>
    </xf>
    <xf numFmtId="0" fontId="10" fillId="0" borderId="2" xfId="6" applyFont="1" applyFill="1" applyBorder="1" applyAlignment="1">
      <alignment vertical="center" wrapText="1"/>
    </xf>
    <xf numFmtId="0" fontId="12" fillId="0" borderId="2" xfId="6" applyFont="1" applyFill="1" applyBorder="1" applyAlignment="1">
      <alignment vertical="center" wrapText="1"/>
    </xf>
    <xf numFmtId="0" fontId="32" fillId="0" borderId="2" xfId="6" applyFont="1" applyFill="1" applyBorder="1" applyAlignment="1">
      <alignment vertical="center" wrapText="1"/>
    </xf>
    <xf numFmtId="0" fontId="10" fillId="0" borderId="0" xfId="4" applyFont="1" applyFill="1"/>
    <xf numFmtId="0" fontId="12" fillId="8" borderId="1" xfId="3" applyFont="1" applyFill="1" applyBorder="1" applyAlignment="1">
      <alignment vertical="center" wrapText="1"/>
    </xf>
    <xf numFmtId="0" fontId="12" fillId="8" borderId="5" xfId="3" applyFont="1" applyFill="1" applyBorder="1" applyAlignment="1">
      <alignment vertical="center" wrapText="1"/>
    </xf>
    <xf numFmtId="0" fontId="12" fillId="8" borderId="3" xfId="3" applyFont="1" applyFill="1" applyBorder="1" applyAlignment="1">
      <alignment vertical="center" wrapText="1"/>
    </xf>
    <xf numFmtId="0" fontId="12" fillId="8" borderId="12" xfId="3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0" fillId="8" borderId="2" xfId="2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2" fillId="8" borderId="1" xfId="3" applyFont="1" applyFill="1" applyBorder="1" applyAlignment="1">
      <alignment horizontal="center" vertical="center" wrapText="1"/>
    </xf>
    <xf numFmtId="0" fontId="12" fillId="8" borderId="5" xfId="3" applyFont="1" applyFill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0" fillId="8" borderId="1" xfId="3" applyFont="1" applyFill="1" applyBorder="1" applyAlignment="1">
      <alignment horizontal="center" vertical="center" wrapText="1"/>
    </xf>
    <xf numFmtId="0" fontId="12" fillId="8" borderId="0" xfId="3" applyFont="1" applyFill="1" applyBorder="1" applyAlignment="1">
      <alignment horizontal="center" vertical="center" wrapText="1"/>
    </xf>
    <xf numFmtId="0" fontId="12" fillId="8" borderId="12" xfId="3" applyFont="1" applyFill="1" applyBorder="1" applyAlignment="1">
      <alignment horizontal="center" vertical="center" wrapText="1"/>
    </xf>
    <xf numFmtId="0" fontId="12" fillId="8" borderId="13" xfId="3" applyFont="1" applyFill="1" applyBorder="1" applyAlignment="1">
      <alignment horizontal="center" vertical="center" wrapText="1"/>
    </xf>
    <xf numFmtId="0" fontId="12" fillId="8" borderId="7" xfId="3" applyFont="1" applyFill="1" applyBorder="1" applyAlignment="1">
      <alignment horizontal="center" vertical="center" wrapText="1"/>
    </xf>
    <xf numFmtId="0" fontId="12" fillId="8" borderId="11" xfId="3" applyFont="1" applyFill="1" applyBorder="1" applyAlignment="1">
      <alignment horizontal="center" vertical="center" wrapText="1"/>
    </xf>
    <xf numFmtId="0" fontId="33" fillId="8" borderId="9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16" fillId="8" borderId="10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14" fontId="9" fillId="8" borderId="8" xfId="3" applyNumberFormat="1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12" fillId="8" borderId="1" xfId="3" applyFont="1" applyFill="1" applyBorder="1" applyAlignment="1">
      <alignment horizontal="left" vertical="center" wrapText="1"/>
    </xf>
    <xf numFmtId="0" fontId="12" fillId="8" borderId="5" xfId="3" applyFont="1" applyFill="1" applyBorder="1" applyAlignment="1">
      <alignment horizontal="left" vertical="center" wrapText="1"/>
    </xf>
    <xf numFmtId="0" fontId="12" fillId="8" borderId="3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center" vertical="center" wrapText="1"/>
    </xf>
    <xf numFmtId="0" fontId="10" fillId="8" borderId="3" xfId="3" applyFont="1" applyFill="1" applyBorder="1" applyAlignment="1">
      <alignment horizontal="center" vertical="center" wrapText="1"/>
    </xf>
    <xf numFmtId="0" fontId="11" fillId="8" borderId="5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0" fontId="10" fillId="8" borderId="7" xfId="3" applyFont="1" applyFill="1" applyBorder="1" applyAlignment="1">
      <alignment horizontal="center" vertical="center" wrapText="1"/>
    </xf>
    <xf numFmtId="0" fontId="10" fillId="8" borderId="11" xfId="3" applyFont="1" applyFill="1" applyBorder="1" applyAlignment="1">
      <alignment horizontal="center" vertical="center" wrapText="1"/>
    </xf>
    <xf numFmtId="0" fontId="12" fillId="8" borderId="2" xfId="3" applyFont="1" applyFill="1" applyBorder="1" applyAlignment="1">
      <alignment horizontal="center" vertical="center" wrapText="1"/>
    </xf>
    <xf numFmtId="0" fontId="12" fillId="8" borderId="2" xfId="3" applyFont="1" applyFill="1" applyBorder="1" applyAlignment="1">
      <alignment horizontal="left" vertical="center" wrapText="1"/>
    </xf>
    <xf numFmtId="0" fontId="15" fillId="15" borderId="8" xfId="5" applyFont="1" applyFill="1" applyBorder="1" applyAlignment="1">
      <alignment horizontal="center" vertical="center" wrapText="1"/>
    </xf>
    <xf numFmtId="0" fontId="15" fillId="15" borderId="10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8" xfId="5" applyFont="1" applyFill="1" applyBorder="1" applyAlignment="1">
      <alignment horizontal="center" vertical="center" wrapText="1"/>
    </xf>
    <xf numFmtId="0" fontId="13" fillId="19" borderId="10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  <xf numFmtId="49" fontId="31" fillId="0" borderId="2" xfId="2" applyNumberFormat="1" applyFont="1" applyBorder="1" applyAlignment="1">
      <alignment horizontal="left" vertical="top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778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1533071</xdr:colOff>
      <xdr:row>0</xdr:row>
      <xdr:rowOff>738642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3071" cy="7481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5" sqref="C5"/>
    </sheetView>
  </sheetViews>
  <sheetFormatPr baseColWidth="10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96"/>
      <c r="B1" s="116" t="s">
        <v>203</v>
      </c>
      <c r="C1" s="117"/>
      <c r="D1" s="97" t="s">
        <v>250</v>
      </c>
    </row>
    <row r="2" spans="1:7" ht="29.25" customHeight="1" x14ac:dyDescent="0.25">
      <c r="B2" s="100"/>
      <c r="C2" s="101"/>
    </row>
    <row r="3" spans="1:7" ht="27.75" customHeight="1" x14ac:dyDescent="0.25">
      <c r="A3" s="115" t="s">
        <v>246</v>
      </c>
      <c r="B3" s="115"/>
      <c r="C3" s="115"/>
      <c r="D3" s="115"/>
      <c r="G3" s="93"/>
    </row>
    <row r="4" spans="1:7" ht="24" customHeight="1" x14ac:dyDescent="0.25">
      <c r="A4" s="102" t="s">
        <v>236</v>
      </c>
      <c r="B4" s="94" t="s">
        <v>248</v>
      </c>
      <c r="C4" s="94" t="s">
        <v>235</v>
      </c>
      <c r="D4" s="94" t="s">
        <v>247</v>
      </c>
    </row>
    <row r="5" spans="1:7" s="114" customFormat="1" ht="69" customHeight="1" x14ac:dyDescent="0.25">
      <c r="A5" s="95" t="s">
        <v>381</v>
      </c>
      <c r="B5" s="177" t="s">
        <v>383</v>
      </c>
      <c r="C5" s="95" t="s">
        <v>382</v>
      </c>
      <c r="D5" s="95" t="s">
        <v>372</v>
      </c>
    </row>
    <row r="6" spans="1:7" ht="24.75" customHeight="1" x14ac:dyDescent="0.25">
      <c r="A6" s="6"/>
      <c r="B6" s="3"/>
      <c r="C6" s="1"/>
      <c r="D6" s="96"/>
    </row>
    <row r="7" spans="1:7" ht="24.75" customHeight="1" x14ac:dyDescent="0.25">
      <c r="A7" s="6"/>
      <c r="B7" s="3"/>
      <c r="C7" s="1"/>
      <c r="D7" s="96"/>
    </row>
    <row r="8" spans="1:7" ht="24.75" customHeight="1" x14ac:dyDescent="0.25">
      <c r="A8" s="6"/>
      <c r="B8" s="3"/>
      <c r="C8" s="2"/>
      <c r="D8" s="96"/>
    </row>
    <row r="9" spans="1:7" ht="24.75" customHeight="1" x14ac:dyDescent="0.25">
      <c r="A9" s="6"/>
      <c r="B9" s="4"/>
      <c r="C9" s="2"/>
      <c r="D9" s="96"/>
    </row>
    <row r="10" spans="1:7" ht="24.75" customHeight="1" x14ac:dyDescent="0.25">
      <c r="A10" s="6"/>
      <c r="B10" s="8"/>
      <c r="C10" s="1"/>
      <c r="D10" s="96"/>
    </row>
    <row r="11" spans="1:7" ht="30.75" customHeight="1" x14ac:dyDescent="0.25">
      <c r="A11" s="6"/>
      <c r="B11" s="5"/>
      <c r="C11" s="7"/>
      <c r="D11" s="96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64"/>
  <sheetViews>
    <sheetView showGridLines="0" tabSelected="1" zoomScale="70" zoomScaleNormal="70" zoomScaleSheetLayoutView="70" zoomScalePageLayoutView="70" workbookViewId="0">
      <pane xSplit="8" ySplit="5" topLeftCell="I12" activePane="bottomRight" state="frozen"/>
      <selection pane="topRight" activeCell="I1" sqref="I1"/>
      <selection pane="bottomLeft" activeCell="A6" sqref="A6"/>
      <selection pane="bottomRight" activeCell="B3" sqref="B3:Z3"/>
    </sheetView>
  </sheetViews>
  <sheetFormatPr baseColWidth="10" defaultColWidth="11.42578125" defaultRowHeight="19.5" x14ac:dyDescent="0.25"/>
  <cols>
    <col min="1" max="1" width="26.7109375" style="29" customWidth="1"/>
    <col min="2" max="2" width="8" style="30" customWidth="1"/>
    <col min="3" max="3" width="9" style="30" customWidth="1"/>
    <col min="4" max="6" width="4.140625" style="31" customWidth="1"/>
    <col min="7" max="7" width="4.140625" style="30" customWidth="1"/>
    <col min="8" max="8" width="21.140625" style="30" customWidth="1"/>
    <col min="9" max="9" width="27.140625" style="30" customWidth="1"/>
    <col min="10" max="10" width="65.5703125" style="30" customWidth="1"/>
    <col min="11" max="11" width="56" style="30" customWidth="1"/>
    <col min="12" max="13" width="6.85546875" style="31" customWidth="1"/>
    <col min="14" max="17" width="11.42578125" style="31" customWidth="1"/>
    <col min="18" max="18" width="28.140625" style="30" customWidth="1"/>
    <col min="19" max="19" width="39.42578125" style="30" customWidth="1"/>
    <col min="20" max="20" width="39" style="30" customWidth="1"/>
    <col min="21" max="21" width="43.85546875" style="30" customWidth="1"/>
    <col min="22" max="22" width="6.42578125" style="31" customWidth="1"/>
    <col min="23" max="23" width="13.28515625" style="31" customWidth="1"/>
    <col min="24" max="24" width="14.42578125" style="31" customWidth="1"/>
    <col min="25" max="25" width="8.28515625" style="31" customWidth="1"/>
    <col min="26" max="26" width="69.28515625" style="32" customWidth="1"/>
    <col min="27" max="16384" width="11.42578125" style="23"/>
  </cols>
  <sheetData>
    <row r="1" spans="1:26" ht="58.5" x14ac:dyDescent="0.25">
      <c r="A1" s="128"/>
      <c r="B1" s="129"/>
      <c r="C1" s="127" t="s">
        <v>203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03" t="s">
        <v>249</v>
      </c>
    </row>
    <row r="2" spans="1:26" s="24" customFormat="1" x14ac:dyDescent="0.25">
      <c r="A2" s="82" t="s">
        <v>146</v>
      </c>
      <c r="B2" s="140" t="s">
        <v>380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</row>
    <row r="3" spans="1:26" s="25" customFormat="1" ht="39" x14ac:dyDescent="0.25">
      <c r="A3" s="83" t="s">
        <v>147</v>
      </c>
      <c r="B3" s="143" t="s">
        <v>382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2"/>
    </row>
    <row r="4" spans="1:26" s="26" customFormat="1" ht="27.75" customHeight="1" x14ac:dyDescent="0.25">
      <c r="A4" s="130" t="s">
        <v>259</v>
      </c>
      <c r="B4" s="131" t="s">
        <v>193</v>
      </c>
      <c r="C4" s="132"/>
      <c r="D4" s="131" t="s">
        <v>2</v>
      </c>
      <c r="E4" s="133"/>
      <c r="F4" s="133"/>
      <c r="G4" s="132"/>
      <c r="H4" s="134" t="s">
        <v>7</v>
      </c>
      <c r="I4" s="136" t="s">
        <v>202</v>
      </c>
      <c r="J4" s="136" t="s">
        <v>201</v>
      </c>
      <c r="K4" s="136" t="s">
        <v>142</v>
      </c>
      <c r="L4" s="147" t="s">
        <v>200</v>
      </c>
      <c r="M4" s="148"/>
      <c r="N4" s="148"/>
      <c r="O4" s="149"/>
      <c r="P4" s="84"/>
      <c r="Q4" s="144" t="s">
        <v>148</v>
      </c>
      <c r="R4" s="146" t="s">
        <v>149</v>
      </c>
      <c r="S4" s="146"/>
      <c r="T4" s="146"/>
      <c r="U4" s="146"/>
      <c r="V4" s="144" t="s">
        <v>191</v>
      </c>
      <c r="W4" s="152" t="s">
        <v>197</v>
      </c>
      <c r="X4" s="138" t="s">
        <v>198</v>
      </c>
      <c r="Y4" s="144" t="s">
        <v>143</v>
      </c>
      <c r="Z4" s="150" t="s">
        <v>144</v>
      </c>
    </row>
    <row r="5" spans="1:26" s="26" customFormat="1" ht="147.94999999999999" customHeight="1" x14ac:dyDescent="0.25">
      <c r="A5" s="130"/>
      <c r="B5" s="85" t="s">
        <v>0</v>
      </c>
      <c r="C5" s="85" t="s">
        <v>1</v>
      </c>
      <c r="D5" s="86" t="s">
        <v>3</v>
      </c>
      <c r="E5" s="86" t="s">
        <v>4</v>
      </c>
      <c r="F5" s="86" t="s">
        <v>5</v>
      </c>
      <c r="G5" s="87" t="s">
        <v>6</v>
      </c>
      <c r="H5" s="135"/>
      <c r="I5" s="137"/>
      <c r="J5" s="137" t="s">
        <v>8</v>
      </c>
      <c r="K5" s="137" t="s">
        <v>9</v>
      </c>
      <c r="L5" s="86" t="s">
        <v>126</v>
      </c>
      <c r="M5" s="86" t="s">
        <v>194</v>
      </c>
      <c r="N5" s="86" t="s">
        <v>142</v>
      </c>
      <c r="O5" s="86" t="s">
        <v>195</v>
      </c>
      <c r="P5" s="86" t="s">
        <v>196</v>
      </c>
      <c r="Q5" s="145"/>
      <c r="R5" s="88" t="s">
        <v>150</v>
      </c>
      <c r="S5" s="88" t="s">
        <v>151</v>
      </c>
      <c r="T5" s="88" t="s">
        <v>152</v>
      </c>
      <c r="U5" s="88" t="s">
        <v>153</v>
      </c>
      <c r="V5" s="145"/>
      <c r="W5" s="145"/>
      <c r="X5" s="139"/>
      <c r="Y5" s="145"/>
      <c r="Z5" s="151"/>
    </row>
    <row r="6" spans="1:26" s="28" customFormat="1" ht="156" x14ac:dyDescent="0.25">
      <c r="A6" s="118" t="s">
        <v>373</v>
      </c>
      <c r="B6" s="118" t="s">
        <v>252</v>
      </c>
      <c r="C6" s="118"/>
      <c r="D6" s="118" t="s">
        <v>252</v>
      </c>
      <c r="E6" s="118"/>
      <c r="F6" s="118"/>
      <c r="G6" s="118" t="s">
        <v>252</v>
      </c>
      <c r="H6" s="153" t="s">
        <v>374</v>
      </c>
      <c r="I6" s="77" t="s">
        <v>62</v>
      </c>
      <c r="J6" s="78" t="s">
        <v>251</v>
      </c>
      <c r="K6" s="77" t="s">
        <v>63</v>
      </c>
      <c r="L6" s="89" t="s">
        <v>184</v>
      </c>
      <c r="M6" s="90">
        <f>VLOOKUP('MATRIZ DE RIESGOS DE SST'!L6,'MAPAS DE RIESGOS INHER Y RESID'!$E$3:$F$7,2,FALSE)</f>
        <v>2</v>
      </c>
      <c r="N6" s="89" t="s">
        <v>186</v>
      </c>
      <c r="O6" s="90">
        <f>VLOOKUP('MATRIZ DE RIESGOS DE SST'!N6,'MAPAS DE RIESGOS INHER Y RESID'!$O$3:$P$7,2,FALSE)</f>
        <v>2</v>
      </c>
      <c r="P6" s="90">
        <f>M6*O6</f>
        <v>4</v>
      </c>
      <c r="Q6" s="89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BAJO</v>
      </c>
      <c r="R6" s="77"/>
      <c r="S6" s="77"/>
      <c r="T6" s="77" t="s">
        <v>260</v>
      </c>
      <c r="U6" s="77" t="s">
        <v>255</v>
      </c>
      <c r="V6" s="89" t="s">
        <v>179</v>
      </c>
      <c r="W6" s="91">
        <f>VLOOKUP(V6,'MAPAS DE RIESGOS INHER Y RESID'!$E$16:$F$18,2,FALSE)</f>
        <v>0.9</v>
      </c>
      <c r="X6" s="92">
        <f>P6-(W6*P6)</f>
        <v>0.39999999999999991</v>
      </c>
      <c r="Y6" s="89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77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8" customFormat="1" ht="141" customHeight="1" x14ac:dyDescent="0.25">
      <c r="A7" s="119"/>
      <c r="B7" s="119"/>
      <c r="C7" s="119"/>
      <c r="D7" s="119"/>
      <c r="E7" s="119"/>
      <c r="F7" s="119"/>
      <c r="G7" s="119"/>
      <c r="H7" s="154"/>
      <c r="I7" s="77" t="s">
        <v>101</v>
      </c>
      <c r="J7" s="78" t="s">
        <v>261</v>
      </c>
      <c r="K7" s="77" t="s">
        <v>362</v>
      </c>
      <c r="L7" s="89" t="s">
        <v>183</v>
      </c>
      <c r="M7" s="90">
        <f>VLOOKUP('MATRIZ DE RIESGOS DE SST'!L7,'MAPAS DE RIESGOS INHER Y RESID'!$E$3:$F$7,2,FALSE)</f>
        <v>4</v>
      </c>
      <c r="N7" s="89" t="s">
        <v>188</v>
      </c>
      <c r="O7" s="90">
        <f>VLOOKUP('MATRIZ DE RIESGOS DE SST'!N7,'MAPAS DE RIESGOS INHER Y RESID'!$O$3:$P$7,2,FALSE)</f>
        <v>16</v>
      </c>
      <c r="P7" s="90">
        <f>+M7*O7</f>
        <v>64</v>
      </c>
      <c r="Q7" s="89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ALTO</v>
      </c>
      <c r="R7" s="77"/>
      <c r="S7" s="77" t="s">
        <v>262</v>
      </c>
      <c r="T7" s="81" t="s">
        <v>263</v>
      </c>
      <c r="U7" s="27" t="s">
        <v>264</v>
      </c>
      <c r="V7" s="89" t="s">
        <v>179</v>
      </c>
      <c r="W7" s="91">
        <f>VLOOKUP(V7,'MAPAS DE RIESGOS INHER Y RESID'!$E$16:$F$18,2,FALSE)</f>
        <v>0.9</v>
      </c>
      <c r="X7" s="92">
        <f>P7-(W7*P7)</f>
        <v>6.3999999999999986</v>
      </c>
      <c r="Y7" s="89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77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136.5" customHeight="1" x14ac:dyDescent="0.25">
      <c r="A8" s="119"/>
      <c r="B8" s="119"/>
      <c r="C8" s="119"/>
      <c r="D8" s="119"/>
      <c r="E8" s="119"/>
      <c r="F8" s="119"/>
      <c r="G8" s="119"/>
      <c r="H8" s="154"/>
      <c r="I8" s="77" t="s">
        <v>207</v>
      </c>
      <c r="J8" s="78" t="s">
        <v>265</v>
      </c>
      <c r="K8" s="77" t="s">
        <v>108</v>
      </c>
      <c r="L8" s="89" t="s">
        <v>183</v>
      </c>
      <c r="M8" s="90">
        <f>VLOOKUP('MATRIZ DE RIESGOS DE SST'!L8,'MAPAS DE RIESGOS INHER Y RESID'!$E$3:$F$7,2,FALSE)</f>
        <v>4</v>
      </c>
      <c r="N8" s="89" t="s">
        <v>188</v>
      </c>
      <c r="O8" s="90">
        <f>VLOOKUP('MATRIZ DE RIESGOS DE SST'!N8,'MAPAS DE RIESGOS INHER Y RESID'!$O$3:$P$7,2,FALSE)</f>
        <v>16</v>
      </c>
      <c r="P8" s="90">
        <f>M8*O8</f>
        <v>64</v>
      </c>
      <c r="Q8" s="89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ALTO</v>
      </c>
      <c r="R8" s="77" t="s">
        <v>269</v>
      </c>
      <c r="S8" s="77" t="s">
        <v>270</v>
      </c>
      <c r="T8" s="77" t="s">
        <v>271</v>
      </c>
      <c r="U8" s="77" t="s">
        <v>268</v>
      </c>
      <c r="V8" s="89" t="s">
        <v>179</v>
      </c>
      <c r="W8" s="91">
        <f>VLOOKUP(V8,'MAPAS DE RIESGOS INHER Y RESID'!$E$16:$F$18,2,FALSE)</f>
        <v>0.9</v>
      </c>
      <c r="X8" s="92">
        <f>P8-(W8*P8)</f>
        <v>6.3999999999999986</v>
      </c>
      <c r="Y8" s="89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77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36.5" customHeight="1" x14ac:dyDescent="0.25">
      <c r="A9" s="119"/>
      <c r="B9" s="119"/>
      <c r="C9" s="119"/>
      <c r="D9" s="119"/>
      <c r="E9" s="119"/>
      <c r="F9" s="119"/>
      <c r="G9" s="119"/>
      <c r="H9" s="154"/>
      <c r="I9" s="77" t="s">
        <v>112</v>
      </c>
      <c r="J9" s="78" t="s">
        <v>113</v>
      </c>
      <c r="K9" s="77" t="s">
        <v>111</v>
      </c>
      <c r="L9" s="89" t="s">
        <v>178</v>
      </c>
      <c r="M9" s="90">
        <f>VLOOKUP('MATRIZ DE RIESGOS DE SST'!L9,'MAPAS DE RIESGOS INHER Y RESID'!$E$3:$F$7,2,FALSE)</f>
        <v>3</v>
      </c>
      <c r="N9" s="89" t="s">
        <v>188</v>
      </c>
      <c r="O9" s="90">
        <f>VLOOKUP('MATRIZ DE RIESGOS DE SST'!N9,'MAPAS DE RIESGOS INHER Y RESID'!$O$3:$P$7,2,FALSE)</f>
        <v>16</v>
      </c>
      <c r="P9" s="90">
        <f t="shared" ref="P9:P20" si="0">M9*O9</f>
        <v>48</v>
      </c>
      <c r="Q9" s="89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MODERADO</v>
      </c>
      <c r="R9" s="77" t="s">
        <v>266</v>
      </c>
      <c r="S9" s="77"/>
      <c r="T9" s="77" t="s">
        <v>267</v>
      </c>
      <c r="U9" s="77" t="s">
        <v>268</v>
      </c>
      <c r="V9" s="89" t="s">
        <v>179</v>
      </c>
      <c r="W9" s="91">
        <f>VLOOKUP(V9,'MAPAS DE RIESGOS INHER Y RESID'!$E$16:$F$18,2,FALSE)</f>
        <v>0.9</v>
      </c>
      <c r="X9" s="92">
        <f t="shared" ref="X9:X20" si="1">P9-(W9*P9)</f>
        <v>4.7999999999999972</v>
      </c>
      <c r="Y9" s="89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77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36.5" customHeight="1" x14ac:dyDescent="0.25">
      <c r="A10" s="119"/>
      <c r="B10" s="119"/>
      <c r="C10" s="119"/>
      <c r="D10" s="119"/>
      <c r="E10" s="119"/>
      <c r="F10" s="119"/>
      <c r="G10" s="119"/>
      <c r="H10" s="154"/>
      <c r="I10" s="77" t="s">
        <v>125</v>
      </c>
      <c r="J10" s="78" t="s">
        <v>123</v>
      </c>
      <c r="K10" s="77" t="s">
        <v>124</v>
      </c>
      <c r="L10" s="89" t="s">
        <v>184</v>
      </c>
      <c r="M10" s="90">
        <f>VLOOKUP('MATRIZ DE RIESGOS DE SST'!L10,'MAPAS DE RIESGOS INHER Y RESID'!$E$3:$F$7,2,FALSE)</f>
        <v>2</v>
      </c>
      <c r="N10" s="89" t="s">
        <v>187</v>
      </c>
      <c r="O10" s="90">
        <f>VLOOKUP('MATRIZ DE RIESGOS DE SST'!N10,'MAPAS DE RIESGOS INHER Y RESID'!$O$3:$P$7,2,FALSE)</f>
        <v>4</v>
      </c>
      <c r="P10" s="90">
        <f t="shared" si="0"/>
        <v>8</v>
      </c>
      <c r="Q10" s="89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BAJO</v>
      </c>
      <c r="R10" s="77"/>
      <c r="S10" s="77" t="s">
        <v>272</v>
      </c>
      <c r="T10" s="77" t="s">
        <v>258</v>
      </c>
      <c r="U10" s="77" t="s">
        <v>273</v>
      </c>
      <c r="V10" s="89" t="s">
        <v>179</v>
      </c>
      <c r="W10" s="91">
        <f>VLOOKUP(V10,'MAPAS DE RIESGOS INHER Y RESID'!$E$16:$F$18,2,FALSE)</f>
        <v>0.9</v>
      </c>
      <c r="X10" s="92">
        <f t="shared" si="1"/>
        <v>0.79999999999999982</v>
      </c>
      <c r="Y10" s="89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77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36.5" customHeight="1" x14ac:dyDescent="0.25">
      <c r="A11" s="119"/>
      <c r="B11" s="119"/>
      <c r="C11" s="119"/>
      <c r="D11" s="119"/>
      <c r="E11" s="119"/>
      <c r="F11" s="119"/>
      <c r="G11" s="119"/>
      <c r="H11" s="154"/>
      <c r="I11" s="77" t="s">
        <v>86</v>
      </c>
      <c r="J11" s="78" t="s">
        <v>281</v>
      </c>
      <c r="K11" s="77" t="s">
        <v>87</v>
      </c>
      <c r="L11" s="89" t="s">
        <v>183</v>
      </c>
      <c r="M11" s="90">
        <f>VLOOKUP('MATRIZ DE RIESGOS DE SST'!L11,'MAPAS DE RIESGOS INHER Y RESID'!$E$3:$F$7,2,FALSE)</f>
        <v>4</v>
      </c>
      <c r="N11" s="89" t="s">
        <v>188</v>
      </c>
      <c r="O11" s="90">
        <f>VLOOKUP('MATRIZ DE RIESGOS DE SST'!N11,'MAPAS DE RIESGOS INHER Y RESID'!$O$3:$P$7,2,FALSE)</f>
        <v>16</v>
      </c>
      <c r="P11" s="90">
        <f t="shared" ref="P11:P19" si="2">M11*O11</f>
        <v>64</v>
      </c>
      <c r="Q11" s="89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ALTO</v>
      </c>
      <c r="R11" s="77" t="s">
        <v>274</v>
      </c>
      <c r="S11" s="77" t="s">
        <v>275</v>
      </c>
      <c r="T11" s="77" t="s">
        <v>276</v>
      </c>
      <c r="U11" s="77" t="s">
        <v>277</v>
      </c>
      <c r="V11" s="89" t="s">
        <v>179</v>
      </c>
      <c r="W11" s="91">
        <f>VLOOKUP(V11,'MAPAS DE RIESGOS INHER Y RESID'!$E$16:$F$18,2,FALSE)</f>
        <v>0.9</v>
      </c>
      <c r="X11" s="92">
        <f t="shared" ref="X11" si="3">P11-(W11*P11)</f>
        <v>6.3999999999999986</v>
      </c>
      <c r="Y11" s="89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77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36.5" customHeight="1" x14ac:dyDescent="0.25">
      <c r="A12" s="119"/>
      <c r="B12" s="119"/>
      <c r="C12" s="119"/>
      <c r="D12" s="119"/>
      <c r="E12" s="119"/>
      <c r="F12" s="119"/>
      <c r="G12" s="119"/>
      <c r="H12" s="154"/>
      <c r="I12" s="77" t="s">
        <v>114</v>
      </c>
      <c r="J12" s="78" t="s">
        <v>278</v>
      </c>
      <c r="K12" s="77" t="s">
        <v>115</v>
      </c>
      <c r="L12" s="89" t="s">
        <v>178</v>
      </c>
      <c r="M12" s="90">
        <f>VLOOKUP('MATRIZ DE RIESGOS DE SST'!L12,'MAPAS DE RIESGOS INHER Y RESID'!$E$3:$F$7,2,FALSE)</f>
        <v>3</v>
      </c>
      <c r="N12" s="89" t="s">
        <v>188</v>
      </c>
      <c r="O12" s="90">
        <f>VLOOKUP('MATRIZ DE RIESGOS DE SST'!N12,'MAPAS DE RIESGOS INHER Y RESID'!$O$3:$P$7,2,FALSE)</f>
        <v>16</v>
      </c>
      <c r="P12" s="90">
        <f t="shared" si="2"/>
        <v>48</v>
      </c>
      <c r="Q12" s="89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77" t="s">
        <v>279</v>
      </c>
      <c r="S12" s="77" t="s">
        <v>270</v>
      </c>
      <c r="T12" s="77" t="s">
        <v>280</v>
      </c>
      <c r="U12" s="77" t="s">
        <v>268</v>
      </c>
      <c r="V12" s="89" t="s">
        <v>179</v>
      </c>
      <c r="W12" s="91">
        <f>VLOOKUP(V12,'MAPAS DE RIESGOS INHER Y RESID'!$E$16:$F$18,2,FALSE)</f>
        <v>0.9</v>
      </c>
      <c r="X12" s="92">
        <f t="shared" ref="X12:X15" si="4">P12-(W12*P12)</f>
        <v>4.7999999999999972</v>
      </c>
      <c r="Y12" s="89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77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136.5" customHeight="1" x14ac:dyDescent="0.25">
      <c r="A13" s="119"/>
      <c r="B13" s="119"/>
      <c r="C13" s="119"/>
      <c r="D13" s="119"/>
      <c r="E13" s="119"/>
      <c r="F13" s="119"/>
      <c r="G13" s="119"/>
      <c r="H13" s="154"/>
      <c r="I13" s="80" t="s">
        <v>60</v>
      </c>
      <c r="J13" s="79" t="s">
        <v>282</v>
      </c>
      <c r="K13" s="80" t="s">
        <v>61</v>
      </c>
      <c r="L13" s="89" t="s">
        <v>178</v>
      </c>
      <c r="M13" s="90">
        <f>VLOOKUP('MATRIZ DE RIESGOS DE SST'!L13,'MAPAS DE RIESGOS INHER Y RESID'!$E$3:$F$7,2,FALSE)</f>
        <v>3</v>
      </c>
      <c r="N13" s="89" t="s">
        <v>188</v>
      </c>
      <c r="O13" s="90">
        <f>VLOOKUP('MATRIZ DE RIESGOS DE SST'!N13,'MAPAS DE RIESGOS INHER Y RESID'!$O$3:$P$7,2,FALSE)</f>
        <v>16</v>
      </c>
      <c r="P13" s="90">
        <f t="shared" si="2"/>
        <v>48</v>
      </c>
      <c r="Q13" s="89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MODERADO</v>
      </c>
      <c r="R13" s="77"/>
      <c r="S13" s="77" t="s">
        <v>253</v>
      </c>
      <c r="T13" s="77" t="s">
        <v>254</v>
      </c>
      <c r="U13" s="77" t="s">
        <v>256</v>
      </c>
      <c r="V13" s="89" t="s">
        <v>179</v>
      </c>
      <c r="W13" s="91">
        <f>VLOOKUP(V13,'MAPAS DE RIESGOS INHER Y RESID'!$E$16:$F$18,2,FALSE)</f>
        <v>0.9</v>
      </c>
      <c r="X13" s="92">
        <f t="shared" si="4"/>
        <v>4.7999999999999972</v>
      </c>
      <c r="Y13" s="89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77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36.5" customHeight="1" x14ac:dyDescent="0.25">
      <c r="A14" s="119"/>
      <c r="B14" s="119"/>
      <c r="C14" s="119"/>
      <c r="D14" s="119"/>
      <c r="E14" s="119"/>
      <c r="F14" s="119"/>
      <c r="G14" s="119"/>
      <c r="H14" s="154"/>
      <c r="I14" s="80" t="s">
        <v>240</v>
      </c>
      <c r="J14" s="79" t="s">
        <v>368</v>
      </c>
      <c r="K14" s="80" t="s">
        <v>104</v>
      </c>
      <c r="L14" s="89" t="s">
        <v>178</v>
      </c>
      <c r="M14" s="90">
        <f>VLOOKUP('MATRIZ DE RIESGOS DE SST'!L14,'MAPAS DE RIESGOS INHER Y RESID'!$E$3:$F$7,2,FALSE)</f>
        <v>3</v>
      </c>
      <c r="N14" s="89" t="s">
        <v>188</v>
      </c>
      <c r="O14" s="90">
        <f>VLOOKUP('MATRIZ DE RIESGOS DE SST'!N14,'MAPAS DE RIESGOS INHER Y RESID'!$O$3:$P$7,2,FALSE)</f>
        <v>16</v>
      </c>
      <c r="P14" s="90">
        <f t="shared" si="2"/>
        <v>48</v>
      </c>
      <c r="Q14" s="89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77" t="s">
        <v>371</v>
      </c>
      <c r="S14" s="77"/>
      <c r="T14" s="77" t="s">
        <v>369</v>
      </c>
      <c r="U14" s="77" t="s">
        <v>370</v>
      </c>
      <c r="V14" s="89" t="s">
        <v>179</v>
      </c>
      <c r="W14" s="91">
        <f>VLOOKUP(V14,'MAPAS DE RIESGOS INHER Y RESID'!$E$16:$F$18,2,FALSE)</f>
        <v>0.9</v>
      </c>
      <c r="X14" s="92">
        <f t="shared" si="4"/>
        <v>4.7999999999999972</v>
      </c>
      <c r="Y14" s="89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77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136.5" customHeight="1" x14ac:dyDescent="0.25">
      <c r="A15" s="119"/>
      <c r="B15" s="119"/>
      <c r="C15" s="119"/>
      <c r="D15" s="119"/>
      <c r="E15" s="119"/>
      <c r="F15" s="119"/>
      <c r="G15" s="119"/>
      <c r="H15" s="154"/>
      <c r="I15" s="104" t="s">
        <v>286</v>
      </c>
      <c r="J15" s="113" t="s">
        <v>227</v>
      </c>
      <c r="K15" s="77" t="s">
        <v>76</v>
      </c>
      <c r="L15" s="89" t="s">
        <v>183</v>
      </c>
      <c r="M15" s="90">
        <f>VLOOKUP('MATRIZ DE RIESGOS DE SST'!L15,'MAPAS DE RIESGOS INHER Y RESID'!$E$3:$F$7,2,FALSE)</f>
        <v>4</v>
      </c>
      <c r="N15" s="89" t="s">
        <v>187</v>
      </c>
      <c r="O15" s="90">
        <f>VLOOKUP('MATRIZ DE RIESGOS DE SST'!N15,'MAPAS DE RIESGOS INHER Y RESID'!$O$3:$P$7,2,FALSE)</f>
        <v>4</v>
      </c>
      <c r="P15" s="90">
        <f t="shared" si="2"/>
        <v>16</v>
      </c>
      <c r="Q15" s="89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77"/>
      <c r="S15" s="77"/>
      <c r="T15" s="77" t="s">
        <v>284</v>
      </c>
      <c r="U15" s="77" t="s">
        <v>285</v>
      </c>
      <c r="V15" s="89" t="s">
        <v>178</v>
      </c>
      <c r="W15" s="91">
        <f>VLOOKUP(V15,'MAPAS DE RIESGOS INHER Y RESID'!$E$16:$F$18,2,FALSE)</f>
        <v>0.4</v>
      </c>
      <c r="X15" s="92">
        <f t="shared" si="4"/>
        <v>9.6</v>
      </c>
      <c r="Y15" s="89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MODERADO</v>
      </c>
      <c r="Z15" s="77" t="str">
        <f>VLOOKUP('MATRIZ DE RIESGOS DE SST'!Y15,'TABLA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36.5" customHeight="1" x14ac:dyDescent="0.25">
      <c r="A16" s="119"/>
      <c r="B16" s="119"/>
      <c r="C16" s="119"/>
      <c r="D16" s="119"/>
      <c r="E16" s="119"/>
      <c r="F16" s="119"/>
      <c r="G16" s="119"/>
      <c r="H16" s="154"/>
      <c r="I16" s="104" t="s">
        <v>287</v>
      </c>
      <c r="J16" s="113" t="s">
        <v>313</v>
      </c>
      <c r="K16" s="77" t="s">
        <v>363</v>
      </c>
      <c r="L16" s="89" t="s">
        <v>183</v>
      </c>
      <c r="M16" s="90">
        <f>VLOOKUP('MATRIZ DE RIESGOS DE SST'!L16,'MAPAS DE RIESGOS INHER Y RESID'!$E$3:$F$7,2,FALSE)</f>
        <v>4</v>
      </c>
      <c r="N16" s="89" t="s">
        <v>188</v>
      </c>
      <c r="O16" s="90">
        <f>VLOOKUP('MATRIZ DE RIESGOS DE SST'!N16,'MAPAS DE RIESGOS INHER Y RESID'!$O$3:$P$7,2,FALSE)</f>
        <v>16</v>
      </c>
      <c r="P16" s="90">
        <f t="shared" si="2"/>
        <v>64</v>
      </c>
      <c r="Q16" s="89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ALTO</v>
      </c>
      <c r="R16" s="77" t="s">
        <v>288</v>
      </c>
      <c r="S16" s="77" t="s">
        <v>289</v>
      </c>
      <c r="T16" s="77" t="s">
        <v>290</v>
      </c>
      <c r="U16" s="77" t="s">
        <v>291</v>
      </c>
      <c r="V16" s="89" t="s">
        <v>178</v>
      </c>
      <c r="W16" s="91">
        <f>VLOOKUP(V16,'MAPAS DE RIESGOS INHER Y RESID'!$E$16:$F$18,2,FALSE)</f>
        <v>0.4</v>
      </c>
      <c r="X16" s="92">
        <f t="shared" ref="X16:X19" si="5">P16-(W16*P16)</f>
        <v>38.4</v>
      </c>
      <c r="Y16" s="89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MODERADO</v>
      </c>
      <c r="Z16" s="77" t="str">
        <f>VLOOKUP('MATRIZ DE RIESGOS DE SST'!Y16,'TABLA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136.5" customHeight="1" x14ac:dyDescent="0.25">
      <c r="A17" s="119"/>
      <c r="B17" s="119"/>
      <c r="C17" s="119"/>
      <c r="D17" s="119"/>
      <c r="E17" s="119"/>
      <c r="F17" s="119"/>
      <c r="G17" s="119"/>
      <c r="H17" s="154"/>
      <c r="I17" s="104" t="s">
        <v>292</v>
      </c>
      <c r="J17" s="113" t="s">
        <v>314</v>
      </c>
      <c r="K17" s="77" t="s">
        <v>118</v>
      </c>
      <c r="L17" s="89" t="s">
        <v>183</v>
      </c>
      <c r="M17" s="90">
        <f>VLOOKUP('MATRIZ DE RIESGOS DE SST'!L17,'MAPAS DE RIESGOS INHER Y RESID'!$E$3:$F$7,2,FALSE)</f>
        <v>4</v>
      </c>
      <c r="N17" s="89" t="s">
        <v>188</v>
      </c>
      <c r="O17" s="90">
        <f>VLOOKUP('MATRIZ DE RIESGOS DE SST'!N17,'MAPAS DE RIESGOS INHER Y RESID'!$O$3:$P$7,2,FALSE)</f>
        <v>16</v>
      </c>
      <c r="P17" s="90">
        <f t="shared" si="2"/>
        <v>64</v>
      </c>
      <c r="Q17" s="89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ALTO</v>
      </c>
      <c r="R17" s="77" t="s">
        <v>293</v>
      </c>
      <c r="S17" s="77" t="s">
        <v>294</v>
      </c>
      <c r="T17" s="77" t="s">
        <v>295</v>
      </c>
      <c r="U17" s="77" t="s">
        <v>296</v>
      </c>
      <c r="V17" s="89" t="s">
        <v>178</v>
      </c>
      <c r="W17" s="91">
        <f>VLOOKUP(V17,'MAPAS DE RIESGOS INHER Y RESID'!$E$16:$F$18,2,FALSE)</f>
        <v>0.4</v>
      </c>
      <c r="X17" s="92">
        <f t="shared" si="5"/>
        <v>38.4</v>
      </c>
      <c r="Y17" s="89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MODERADO</v>
      </c>
      <c r="Z17" s="77" t="str">
        <f>VLOOKUP('MATRIZ DE RIESGOS DE SST'!Y17,'TABLA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136.5" customHeight="1" x14ac:dyDescent="0.25">
      <c r="A18" s="119"/>
      <c r="B18" s="119"/>
      <c r="C18" s="119"/>
      <c r="D18" s="119"/>
      <c r="E18" s="119"/>
      <c r="F18" s="119"/>
      <c r="G18" s="119"/>
      <c r="H18" s="154"/>
      <c r="I18" s="104" t="s">
        <v>241</v>
      </c>
      <c r="J18" s="113" t="s">
        <v>353</v>
      </c>
      <c r="K18" s="77" t="s">
        <v>105</v>
      </c>
      <c r="L18" s="89" t="s">
        <v>183</v>
      </c>
      <c r="M18" s="90">
        <f>VLOOKUP('MATRIZ DE RIESGOS DE SST'!L18,'MAPAS DE RIESGOS INHER Y RESID'!$E$3:$F$7,2,FALSE)</f>
        <v>4</v>
      </c>
      <c r="N18" s="89" t="s">
        <v>188</v>
      </c>
      <c r="O18" s="90">
        <f>VLOOKUP('MATRIZ DE RIESGOS DE SST'!N18,'MAPAS DE RIESGOS INHER Y RESID'!$O$3:$P$7,2,FALSE)</f>
        <v>16</v>
      </c>
      <c r="P18" s="90">
        <f t="shared" si="2"/>
        <v>64</v>
      </c>
      <c r="Q18" s="89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ALTO</v>
      </c>
      <c r="R18" s="77" t="s">
        <v>297</v>
      </c>
      <c r="S18" s="77" t="s">
        <v>298</v>
      </c>
      <c r="T18" s="77" t="s">
        <v>299</v>
      </c>
      <c r="U18" s="77" t="s">
        <v>300</v>
      </c>
      <c r="V18" s="89" t="s">
        <v>178</v>
      </c>
      <c r="W18" s="91">
        <f>VLOOKUP(V18,'MAPAS DE RIESGOS INHER Y RESID'!$E$16:$F$18,2,FALSE)</f>
        <v>0.4</v>
      </c>
      <c r="X18" s="92">
        <f t="shared" si="5"/>
        <v>38.4</v>
      </c>
      <c r="Y18" s="89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MODERADO</v>
      </c>
      <c r="Z18" s="77" t="str">
        <f>VLOOKUP('MATRIZ DE RIESGOS DE SST'!Y18,'TABLA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" spans="1:26" ht="136.5" customHeight="1" x14ac:dyDescent="0.25">
      <c r="A19" s="119"/>
      <c r="B19" s="119"/>
      <c r="C19" s="119"/>
      <c r="D19" s="119"/>
      <c r="E19" s="119"/>
      <c r="F19" s="119"/>
      <c r="G19" s="119"/>
      <c r="H19" s="154"/>
      <c r="I19" s="104" t="s">
        <v>301</v>
      </c>
      <c r="J19" s="113" t="s">
        <v>302</v>
      </c>
      <c r="K19" s="77" t="s">
        <v>303</v>
      </c>
      <c r="L19" s="89" t="s">
        <v>178</v>
      </c>
      <c r="M19" s="90">
        <f>VLOOKUP('MATRIZ DE RIESGOS DE SST'!L19,'MAPAS DE RIESGOS INHER Y RESID'!$E$3:$F$7,2,FALSE)</f>
        <v>3</v>
      </c>
      <c r="N19" s="89" t="s">
        <v>187</v>
      </c>
      <c r="O19" s="90">
        <f>VLOOKUP('MATRIZ DE RIESGOS DE SST'!N19,'MAPAS DE RIESGOS INHER Y RESID'!$O$3:$P$7,2,FALSE)</f>
        <v>4</v>
      </c>
      <c r="P19" s="90">
        <f t="shared" si="2"/>
        <v>12</v>
      </c>
      <c r="Q19" s="89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MODERADO</v>
      </c>
      <c r="R19" s="77"/>
      <c r="S19" s="77" t="s">
        <v>304</v>
      </c>
      <c r="T19" s="77" t="s">
        <v>305</v>
      </c>
      <c r="U19" s="77" t="s">
        <v>306</v>
      </c>
      <c r="V19" s="89" t="s">
        <v>178</v>
      </c>
      <c r="W19" s="91">
        <f>VLOOKUP(V19,'MAPAS DE RIESGOS INHER Y RESID'!$E$16:$F$18,2,FALSE)</f>
        <v>0.4</v>
      </c>
      <c r="X19" s="92">
        <f t="shared" si="5"/>
        <v>7.1999999999999993</v>
      </c>
      <c r="Y19" s="89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77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136.5" customHeight="1" x14ac:dyDescent="0.25">
      <c r="A20" s="119"/>
      <c r="B20" s="119"/>
      <c r="C20" s="119"/>
      <c r="D20" s="119"/>
      <c r="E20" s="119"/>
      <c r="F20" s="119"/>
      <c r="G20" s="119"/>
      <c r="H20" s="154"/>
      <c r="I20" s="104" t="s">
        <v>67</v>
      </c>
      <c r="J20" s="78" t="s">
        <v>310</v>
      </c>
      <c r="K20" s="77" t="s">
        <v>311</v>
      </c>
      <c r="L20" s="89" t="s">
        <v>178</v>
      </c>
      <c r="M20" s="90">
        <f>VLOOKUP('MATRIZ DE RIESGOS DE SST'!L20,'MAPAS DE RIESGOS INHER Y RESID'!$E$3:$F$7,2,FALSE)</f>
        <v>3</v>
      </c>
      <c r="N20" s="89" t="s">
        <v>187</v>
      </c>
      <c r="O20" s="90">
        <f>VLOOKUP('MATRIZ DE RIESGOS DE SST'!N20,'MAPAS DE RIESGOS INHER Y RESID'!$O$3:$P$7,2,FALSE)</f>
        <v>4</v>
      </c>
      <c r="P20" s="90">
        <f t="shared" si="0"/>
        <v>12</v>
      </c>
      <c r="Q20" s="89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MODERADO</v>
      </c>
      <c r="R20" s="77"/>
      <c r="S20" s="77" t="s">
        <v>307</v>
      </c>
      <c r="T20" s="77" t="s">
        <v>309</v>
      </c>
      <c r="U20" s="77"/>
      <c r="V20" s="89" t="s">
        <v>178</v>
      </c>
      <c r="W20" s="91">
        <f>VLOOKUP(V20,'MAPAS DE RIESGOS INHER Y RESID'!$E$16:$F$18,2,FALSE)</f>
        <v>0.4</v>
      </c>
      <c r="X20" s="92">
        <f t="shared" si="1"/>
        <v>7.1999999999999993</v>
      </c>
      <c r="Y20" s="89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77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s="28" customFormat="1" ht="156" customHeight="1" x14ac:dyDescent="0.25">
      <c r="A21" s="121" t="s">
        <v>378</v>
      </c>
      <c r="B21" s="118" t="s">
        <v>312</v>
      </c>
      <c r="C21" s="118"/>
      <c r="D21" s="118" t="s">
        <v>312</v>
      </c>
      <c r="E21" s="118"/>
      <c r="F21" s="118"/>
      <c r="G21" s="118" t="s">
        <v>312</v>
      </c>
      <c r="H21" s="153" t="s">
        <v>374</v>
      </c>
      <c r="I21" s="104" t="s">
        <v>364</v>
      </c>
      <c r="J21" s="104" t="s">
        <v>365</v>
      </c>
      <c r="K21" s="77" t="s">
        <v>57</v>
      </c>
      <c r="L21" s="89" t="s">
        <v>183</v>
      </c>
      <c r="M21" s="90">
        <f>VLOOKUP('MATRIZ DE RIESGOS DE SST'!L21,'MAPAS DE RIESGOS INHER Y RESID'!$E$3:$F$7,2,FALSE)</f>
        <v>4</v>
      </c>
      <c r="N21" s="89" t="s">
        <v>188</v>
      </c>
      <c r="O21" s="90">
        <f>VLOOKUP('MATRIZ DE RIESGOS DE SST'!N21,'MAPAS DE RIESGOS INHER Y RESID'!$O$3:$P$7,2,FALSE)</f>
        <v>16</v>
      </c>
      <c r="P21" s="90">
        <f>M21*O21</f>
        <v>64</v>
      </c>
      <c r="Q21" s="89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ALTO</v>
      </c>
      <c r="R21" s="77"/>
      <c r="S21" s="77"/>
      <c r="T21" s="77" t="s">
        <v>315</v>
      </c>
      <c r="U21" s="77"/>
      <c r="V21" s="89" t="s">
        <v>177</v>
      </c>
      <c r="W21" s="91">
        <f>VLOOKUP(V21,'MAPAS DE RIESGOS INHER Y RESID'!$E$16:$F$18,2,FALSE)</f>
        <v>0.15</v>
      </c>
      <c r="X21" s="92">
        <f>P21-(W21*P21)</f>
        <v>54.4</v>
      </c>
      <c r="Y21" s="89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77" t="str">
        <f>VLOOKUP('MATRIZ DE RIESGOS DE SST'!Y21,'TABLA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s="28" customFormat="1" ht="141" customHeight="1" x14ac:dyDescent="0.25">
      <c r="A22" s="156"/>
      <c r="B22" s="119"/>
      <c r="C22" s="119"/>
      <c r="D22" s="119"/>
      <c r="E22" s="119"/>
      <c r="F22" s="119"/>
      <c r="G22" s="119"/>
      <c r="H22" s="154"/>
      <c r="I22" s="80" t="s">
        <v>30</v>
      </c>
      <c r="J22" s="79" t="s">
        <v>316</v>
      </c>
      <c r="K22" s="80" t="s">
        <v>24</v>
      </c>
      <c r="L22" s="89" t="s">
        <v>178</v>
      </c>
      <c r="M22" s="90">
        <f>VLOOKUP('MATRIZ DE RIESGOS DE SST'!L22,'MAPAS DE RIESGOS INHER Y RESID'!$E$3:$F$7,2,FALSE)</f>
        <v>3</v>
      </c>
      <c r="N22" s="89" t="s">
        <v>188</v>
      </c>
      <c r="O22" s="90">
        <f>VLOOKUP('MATRIZ DE RIESGOS DE SST'!N22,'MAPAS DE RIESGOS INHER Y RESID'!$O$3:$P$7,2,FALSE)</f>
        <v>16</v>
      </c>
      <c r="P22" s="90">
        <f>+M22*O22</f>
        <v>48</v>
      </c>
      <c r="Q22" s="89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77"/>
      <c r="S22" s="77"/>
      <c r="T22" s="27" t="s">
        <v>317</v>
      </c>
      <c r="U22" s="27" t="s">
        <v>318</v>
      </c>
      <c r="V22" s="89" t="s">
        <v>179</v>
      </c>
      <c r="W22" s="91">
        <f>VLOOKUP(V22,'MAPAS DE RIESGOS INHER Y RESID'!$E$16:$F$18,2,FALSE)</f>
        <v>0.9</v>
      </c>
      <c r="X22" s="92">
        <f>P22-(W22*P22)</f>
        <v>4.7999999999999972</v>
      </c>
      <c r="Y22" s="89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77" t="str">
        <f>VLOOKUP('MATRIZ DE RIESGOS DE SST'!Y22,'TABLA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s="28" customFormat="1" ht="141" customHeight="1" x14ac:dyDescent="0.25">
      <c r="A23" s="156"/>
      <c r="B23" s="119"/>
      <c r="C23" s="119"/>
      <c r="D23" s="119"/>
      <c r="E23" s="119"/>
      <c r="F23" s="119"/>
      <c r="G23" s="119"/>
      <c r="H23" s="154"/>
      <c r="I23" s="80" t="s">
        <v>62</v>
      </c>
      <c r="J23" s="79" t="s">
        <v>356</v>
      </c>
      <c r="K23" s="80" t="s">
        <v>63</v>
      </c>
      <c r="L23" s="89" t="s">
        <v>184</v>
      </c>
      <c r="M23" s="90">
        <f>VLOOKUP('MATRIZ DE RIESGOS DE SST'!L23,'MAPAS DE RIESGOS INHER Y RESID'!$E$3:$F$7,2,FALSE)</f>
        <v>2</v>
      </c>
      <c r="N23" s="89" t="s">
        <v>188</v>
      </c>
      <c r="O23" s="90">
        <f>VLOOKUP('MATRIZ DE RIESGOS DE SST'!N23,'MAPAS DE RIESGOS INHER Y RESID'!$O$3:$P$7,2,FALSE)</f>
        <v>16</v>
      </c>
      <c r="P23" s="90">
        <f>+M23*O23</f>
        <v>32</v>
      </c>
      <c r="Q23" s="89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MODERADO</v>
      </c>
      <c r="R23" s="77"/>
      <c r="S23" s="77"/>
      <c r="T23" s="27" t="s">
        <v>315</v>
      </c>
      <c r="U23" s="27"/>
      <c r="V23" s="89" t="s">
        <v>179</v>
      </c>
      <c r="W23" s="91">
        <f>VLOOKUP(V23,'MAPAS DE RIESGOS INHER Y RESID'!$E$16:$F$18,2,FALSE)</f>
        <v>0.9</v>
      </c>
      <c r="X23" s="92">
        <f>P23-(W23*P23)</f>
        <v>3.1999999999999993</v>
      </c>
      <c r="Y23" s="89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BAJO</v>
      </c>
      <c r="Z23" s="77" t="str">
        <f>VLOOKUP('MATRIZ DE RIESGOS DE SST'!Y23,'TABLA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136.5" customHeight="1" x14ac:dyDescent="0.25">
      <c r="A24" s="156"/>
      <c r="B24" s="119"/>
      <c r="C24" s="119"/>
      <c r="D24" s="119"/>
      <c r="E24" s="119"/>
      <c r="F24" s="119"/>
      <c r="G24" s="119"/>
      <c r="H24" s="154"/>
      <c r="I24" s="77" t="s">
        <v>88</v>
      </c>
      <c r="J24" s="78" t="s">
        <v>319</v>
      </c>
      <c r="K24" s="77" t="s">
        <v>366</v>
      </c>
      <c r="L24" s="89" t="s">
        <v>178</v>
      </c>
      <c r="M24" s="90">
        <f>VLOOKUP('MATRIZ DE RIESGOS DE SST'!L24,'MAPAS DE RIESGOS INHER Y RESID'!$E$3:$F$7,2,FALSE)</f>
        <v>3</v>
      </c>
      <c r="N24" s="89" t="s">
        <v>187</v>
      </c>
      <c r="O24" s="90">
        <f>VLOOKUP('MATRIZ DE RIESGOS DE SST'!N24,'MAPAS DE RIESGOS INHER Y RESID'!$O$3:$P$7,2,FALSE)</f>
        <v>4</v>
      </c>
      <c r="P24" s="90">
        <f>M24*O24</f>
        <v>12</v>
      </c>
      <c r="Q24" s="89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77" t="s">
        <v>320</v>
      </c>
      <c r="S24" s="77" t="s">
        <v>321</v>
      </c>
      <c r="T24" s="77" t="s">
        <v>322</v>
      </c>
      <c r="U24" s="77"/>
      <c r="V24" s="89" t="s">
        <v>178</v>
      </c>
      <c r="W24" s="91">
        <f>VLOOKUP(V24,'MAPAS DE RIESGOS INHER Y RESID'!$E$16:$F$18,2,FALSE)</f>
        <v>0.4</v>
      </c>
      <c r="X24" s="92">
        <f>P24-(W24*P24)</f>
        <v>7.1999999999999993</v>
      </c>
      <c r="Y24" s="89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77" t="str">
        <f>VLOOKUP('MATRIZ DE RIESGOS DE SST'!Y24,'TABLA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136.5" customHeight="1" x14ac:dyDescent="0.25">
      <c r="A25" s="156"/>
      <c r="B25" s="119"/>
      <c r="C25" s="119"/>
      <c r="D25" s="119"/>
      <c r="E25" s="119"/>
      <c r="F25" s="119"/>
      <c r="G25" s="119"/>
      <c r="H25" s="154"/>
      <c r="I25" s="77" t="s">
        <v>106</v>
      </c>
      <c r="J25" s="78" t="s">
        <v>323</v>
      </c>
      <c r="K25" s="77" t="s">
        <v>107</v>
      </c>
      <c r="L25" s="89" t="s">
        <v>183</v>
      </c>
      <c r="M25" s="90">
        <f>VLOOKUP('MATRIZ DE RIESGOS DE SST'!L25,'MAPAS DE RIESGOS INHER Y RESID'!$E$3:$F$7,2,FALSE)</f>
        <v>4</v>
      </c>
      <c r="N25" s="89" t="s">
        <v>188</v>
      </c>
      <c r="O25" s="90">
        <f>VLOOKUP('MATRIZ DE RIESGOS DE SST'!N25,'MAPAS DE RIESGOS INHER Y RESID'!$O$3:$P$7,2,FALSE)</f>
        <v>16</v>
      </c>
      <c r="P25" s="90">
        <f t="shared" ref="P25:P26" si="6">M25*O25</f>
        <v>64</v>
      </c>
      <c r="Q25" s="89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ALTO</v>
      </c>
      <c r="R25" s="77"/>
      <c r="S25" s="77" t="s">
        <v>324</v>
      </c>
      <c r="T25" s="77" t="s">
        <v>325</v>
      </c>
      <c r="U25" s="77" t="s">
        <v>326</v>
      </c>
      <c r="V25" s="89" t="s">
        <v>178</v>
      </c>
      <c r="W25" s="91">
        <f>VLOOKUP(V25,'MAPAS DE RIESGOS INHER Y RESID'!$E$16:$F$18,2,FALSE)</f>
        <v>0.4</v>
      </c>
      <c r="X25" s="92">
        <f t="shared" ref="X25:X27" si="7">P25-(W25*P25)</f>
        <v>38.4</v>
      </c>
      <c r="Y25" s="89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MODERADO</v>
      </c>
      <c r="Z25" s="77" t="str">
        <f>VLOOKUP('MATRIZ DE RIESGOS DE SST'!Y25,'TABLA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" spans="1:26" ht="136.5" customHeight="1" x14ac:dyDescent="0.25">
      <c r="A26" s="156"/>
      <c r="B26" s="119"/>
      <c r="C26" s="119"/>
      <c r="D26" s="119"/>
      <c r="E26" s="119"/>
      <c r="F26" s="119"/>
      <c r="G26" s="119"/>
      <c r="H26" s="154"/>
      <c r="I26" s="77" t="s">
        <v>101</v>
      </c>
      <c r="J26" s="78" t="s">
        <v>219</v>
      </c>
      <c r="K26" s="77" t="s">
        <v>362</v>
      </c>
      <c r="L26" s="89" t="s">
        <v>184</v>
      </c>
      <c r="M26" s="90">
        <f>VLOOKUP('MATRIZ DE RIESGOS DE SST'!L26,'MAPAS DE RIESGOS INHER Y RESID'!$E$3:$F$7,2,FALSE)</f>
        <v>2</v>
      </c>
      <c r="N26" s="89" t="s">
        <v>187</v>
      </c>
      <c r="O26" s="90">
        <f>VLOOKUP('MATRIZ DE RIESGOS DE SST'!N26,'MAPAS DE RIESGOS INHER Y RESID'!$O$3:$P$7,2,FALSE)</f>
        <v>4</v>
      </c>
      <c r="P26" s="90">
        <f t="shared" si="6"/>
        <v>8</v>
      </c>
      <c r="Q26" s="89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BAJO</v>
      </c>
      <c r="R26" s="77"/>
      <c r="S26" s="77" t="s">
        <v>327</v>
      </c>
      <c r="T26" s="77" t="s">
        <v>328</v>
      </c>
      <c r="U26" s="77" t="s">
        <v>329</v>
      </c>
      <c r="V26" s="89" t="s">
        <v>179</v>
      </c>
      <c r="W26" s="91">
        <f>VLOOKUP(V26,'MAPAS DE RIESGOS INHER Y RESID'!$E$16:$F$18,2,FALSE)</f>
        <v>0.9</v>
      </c>
      <c r="X26" s="92">
        <f t="shared" si="7"/>
        <v>0.79999999999999982</v>
      </c>
      <c r="Y26" s="89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77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136.5" customHeight="1" x14ac:dyDescent="0.25">
      <c r="A27" s="156"/>
      <c r="B27" s="119"/>
      <c r="C27" s="119"/>
      <c r="D27" s="119"/>
      <c r="E27" s="119"/>
      <c r="F27" s="119"/>
      <c r="G27" s="119"/>
      <c r="H27" s="154"/>
      <c r="I27" s="104" t="s">
        <v>292</v>
      </c>
      <c r="J27" s="104" t="s">
        <v>314</v>
      </c>
      <c r="K27" s="104" t="s">
        <v>118</v>
      </c>
      <c r="L27" s="89" t="s">
        <v>183</v>
      </c>
      <c r="M27" s="90">
        <f>VLOOKUP('MATRIZ DE RIESGOS DE SST'!L27,'MAPAS DE RIESGOS INHER Y RESID'!$E$3:$F$7,2,FALSE)</f>
        <v>4</v>
      </c>
      <c r="N27" s="89" t="s">
        <v>188</v>
      </c>
      <c r="O27" s="90">
        <f>VLOOKUP('MATRIZ DE RIESGOS DE SST'!N27,'MAPAS DE RIESGOS INHER Y RESID'!$O$3:$P$7,2,FALSE)</f>
        <v>16</v>
      </c>
      <c r="P27" s="90">
        <f>M27*O27</f>
        <v>64</v>
      </c>
      <c r="Q27" s="89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ALTO</v>
      </c>
      <c r="R27" s="77" t="s">
        <v>330</v>
      </c>
      <c r="S27" s="77" t="s">
        <v>294</v>
      </c>
      <c r="T27" s="77" t="s">
        <v>331</v>
      </c>
      <c r="U27" s="77" t="s">
        <v>326</v>
      </c>
      <c r="V27" s="89" t="s">
        <v>179</v>
      </c>
      <c r="W27" s="91">
        <f>VLOOKUP(V27,'MAPAS DE RIESGOS INHER Y RESID'!$E$16:$F$18,2,FALSE)</f>
        <v>0.9</v>
      </c>
      <c r="X27" s="92">
        <f t="shared" si="7"/>
        <v>6.3999999999999986</v>
      </c>
      <c r="Y27" s="89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77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142.5" customHeight="1" x14ac:dyDescent="0.25">
      <c r="A28" s="156"/>
      <c r="B28" s="119"/>
      <c r="C28" s="119"/>
      <c r="D28" s="119"/>
      <c r="E28" s="119"/>
      <c r="F28" s="119"/>
      <c r="G28" s="119"/>
      <c r="H28" s="154"/>
      <c r="I28" s="77" t="s">
        <v>86</v>
      </c>
      <c r="J28" s="78" t="s">
        <v>209</v>
      </c>
      <c r="K28" s="77" t="s">
        <v>87</v>
      </c>
      <c r="L28" s="89" t="s">
        <v>183</v>
      </c>
      <c r="M28" s="90">
        <f>VLOOKUP('MATRIZ DE RIESGOS DE SST'!L28,'MAPAS DE RIESGOS INHER Y RESID'!$E$3:$F$7,2,FALSE)</f>
        <v>4</v>
      </c>
      <c r="N28" s="89" t="s">
        <v>188</v>
      </c>
      <c r="O28" s="90">
        <f>VLOOKUP('MATRIZ DE RIESGOS DE SST'!N28,'MAPAS DE RIESGOS INHER Y RESID'!$O$3:$P$7,2,FALSE)</f>
        <v>16</v>
      </c>
      <c r="P28" s="90">
        <f t="shared" ref="P28:P30" si="8">+M28*O28</f>
        <v>64</v>
      </c>
      <c r="Q28" s="89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ALTO</v>
      </c>
      <c r="R28" s="77" t="s">
        <v>332</v>
      </c>
      <c r="S28" s="77" t="s">
        <v>333</v>
      </c>
      <c r="T28" s="77" t="s">
        <v>334</v>
      </c>
      <c r="U28" s="77" t="s">
        <v>335</v>
      </c>
      <c r="V28" s="89" t="s">
        <v>177</v>
      </c>
      <c r="W28" s="91">
        <f>VLOOKUP(V28,'MAPAS DE RIESGOS INHER Y RESID'!$E$16:$F$18,2,FALSE)</f>
        <v>0.15</v>
      </c>
      <c r="X28" s="92">
        <f t="shared" ref="X28:X30" si="9">P28-(P28*W28)</f>
        <v>54.4</v>
      </c>
      <c r="Y28" s="89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MODERADO</v>
      </c>
      <c r="Z28" s="77" t="str">
        <f>VLOOKUP('MATRIZ DE RIESGOS DE SST'!Y28,'TABLA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9" spans="1:26" ht="133.5" customHeight="1" x14ac:dyDescent="0.25">
      <c r="A29" s="156"/>
      <c r="B29" s="119"/>
      <c r="C29" s="119"/>
      <c r="D29" s="119"/>
      <c r="E29" s="119"/>
      <c r="F29" s="119"/>
      <c r="G29" s="119"/>
      <c r="H29" s="154"/>
      <c r="I29" s="77" t="s">
        <v>286</v>
      </c>
      <c r="J29" s="78" t="s">
        <v>227</v>
      </c>
      <c r="K29" s="77" t="s">
        <v>76</v>
      </c>
      <c r="L29" s="89" t="s">
        <v>183</v>
      </c>
      <c r="M29" s="90">
        <f>VLOOKUP('MATRIZ DE RIESGOS DE SST'!L29,'MAPAS DE RIESGOS INHER Y RESID'!$E$3:$F$7,2,FALSE)</f>
        <v>4</v>
      </c>
      <c r="N29" s="89" t="s">
        <v>188</v>
      </c>
      <c r="O29" s="90">
        <f>VLOOKUP('MATRIZ DE RIESGOS DE SST'!N29,'MAPAS DE RIESGOS INHER Y RESID'!$O$3:$P$7,2,FALSE)</f>
        <v>16</v>
      </c>
      <c r="P29" s="90">
        <f t="shared" si="8"/>
        <v>64</v>
      </c>
      <c r="Q29" s="89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ALTO</v>
      </c>
      <c r="R29" s="77"/>
      <c r="S29" s="77"/>
      <c r="T29" s="77" t="s">
        <v>283</v>
      </c>
      <c r="U29" s="77" t="s">
        <v>285</v>
      </c>
      <c r="V29" s="89" t="s">
        <v>178</v>
      </c>
      <c r="W29" s="91">
        <f>VLOOKUP(V29,'MAPAS DE RIESGOS INHER Y RESID'!$E$16:$F$18,2,FALSE)</f>
        <v>0.4</v>
      </c>
      <c r="X29" s="92">
        <f t="shared" si="9"/>
        <v>38.4</v>
      </c>
      <c r="Y29" s="89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MODERADO</v>
      </c>
      <c r="Z29" s="77" t="str">
        <f>VLOOKUP('MATRIZ DE RIESGOS DE SST'!Y29,'TABLA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0" spans="1:26" ht="174.75" customHeight="1" x14ac:dyDescent="0.25">
      <c r="A30" s="157"/>
      <c r="B30" s="120"/>
      <c r="C30" s="120"/>
      <c r="D30" s="120"/>
      <c r="E30" s="120"/>
      <c r="F30" s="120"/>
      <c r="G30" s="120"/>
      <c r="H30" s="155"/>
      <c r="I30" s="77" t="s">
        <v>67</v>
      </c>
      <c r="J30" s="78" t="s">
        <v>310</v>
      </c>
      <c r="K30" s="77" t="s">
        <v>311</v>
      </c>
      <c r="L30" s="89" t="s">
        <v>178</v>
      </c>
      <c r="M30" s="90">
        <f>VLOOKUP('MATRIZ DE RIESGOS DE SST'!L30,'MAPAS DE RIESGOS INHER Y RESID'!$E$3:$F$7,2,FALSE)</f>
        <v>3</v>
      </c>
      <c r="N30" s="89" t="s">
        <v>188</v>
      </c>
      <c r="O30" s="90">
        <f>VLOOKUP('MATRIZ DE RIESGOS DE SST'!N30,'MAPAS DE RIESGOS INHER Y RESID'!$O$3:$P$7,2,FALSE)</f>
        <v>16</v>
      </c>
      <c r="P30" s="90">
        <f t="shared" si="8"/>
        <v>48</v>
      </c>
      <c r="Q30" s="89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MODERADO</v>
      </c>
      <c r="R30" s="77"/>
      <c r="S30" s="77" t="s">
        <v>307</v>
      </c>
      <c r="T30" s="77" t="s">
        <v>308</v>
      </c>
      <c r="U30" s="77"/>
      <c r="V30" s="89" t="s">
        <v>179</v>
      </c>
      <c r="W30" s="91">
        <f>VLOOKUP(V30,'MAPAS DE RIESGOS INHER Y RESID'!$E$16:$F$18,2,FALSE)</f>
        <v>0.9</v>
      </c>
      <c r="X30" s="92">
        <f t="shared" si="9"/>
        <v>4.7999999999999972</v>
      </c>
      <c r="Y30" s="89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77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174.75" customHeight="1" x14ac:dyDescent="0.25">
      <c r="A31" s="121" t="s">
        <v>375</v>
      </c>
      <c r="B31" s="118" t="s">
        <v>312</v>
      </c>
      <c r="C31" s="109"/>
      <c r="D31" s="118" t="s">
        <v>312</v>
      </c>
      <c r="E31" s="118"/>
      <c r="F31" s="118"/>
      <c r="G31" s="118" t="s">
        <v>312</v>
      </c>
      <c r="H31" s="118" t="s">
        <v>374</v>
      </c>
      <c r="I31" s="80" t="s">
        <v>62</v>
      </c>
      <c r="J31" s="79" t="s">
        <v>356</v>
      </c>
      <c r="K31" s="80" t="s">
        <v>63</v>
      </c>
      <c r="L31" s="89" t="s">
        <v>184</v>
      </c>
      <c r="M31" s="90">
        <f>VLOOKUP('MATRIZ DE RIESGOS DE SST'!L31,'MAPAS DE RIESGOS INHER Y RESID'!$E$3:$F$7,2,FALSE)</f>
        <v>2</v>
      </c>
      <c r="N31" s="89" t="s">
        <v>188</v>
      </c>
      <c r="O31" s="90">
        <f>VLOOKUP('MATRIZ DE RIESGOS DE SST'!N31,'MAPAS DE RIESGOS INHER Y RESID'!$O$3:$P$7,2,FALSE)</f>
        <v>16</v>
      </c>
      <c r="P31" s="90">
        <f>+M31*O31</f>
        <v>32</v>
      </c>
      <c r="Q31" s="89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77"/>
      <c r="S31" s="77"/>
      <c r="T31" s="27" t="s">
        <v>315</v>
      </c>
      <c r="U31" s="27"/>
      <c r="V31" s="89" t="s">
        <v>179</v>
      </c>
      <c r="W31" s="91">
        <f>VLOOKUP(V31,'MAPAS DE RIESGOS INHER Y RESID'!$E$16:$F$18,2,FALSE)</f>
        <v>0.9</v>
      </c>
      <c r="X31" s="92">
        <f>P31-(W31*P31)</f>
        <v>3.1999999999999993</v>
      </c>
      <c r="Y31" s="89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BAJO</v>
      </c>
      <c r="Z31" s="77" t="str">
        <f>VLOOKUP('MATRIZ DE RIESGOS DE SST'!Y31,'TABLA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2" spans="1:26" s="28" customFormat="1" ht="156" customHeight="1" x14ac:dyDescent="0.25">
      <c r="A32" s="158"/>
      <c r="B32" s="119"/>
      <c r="C32" s="110"/>
      <c r="D32" s="119"/>
      <c r="E32" s="119"/>
      <c r="F32" s="119"/>
      <c r="G32" s="119"/>
      <c r="H32" s="119"/>
      <c r="I32" s="77" t="s">
        <v>88</v>
      </c>
      <c r="J32" s="78" t="s">
        <v>319</v>
      </c>
      <c r="K32" s="77" t="s">
        <v>89</v>
      </c>
      <c r="L32" s="89" t="s">
        <v>183</v>
      </c>
      <c r="M32" s="90">
        <f>VLOOKUP('MATRIZ DE RIESGOS DE SST'!L32,'MAPAS DE RIESGOS INHER Y RESID'!$E$3:$F$7,2,FALSE)</f>
        <v>4</v>
      </c>
      <c r="N32" s="89" t="s">
        <v>188</v>
      </c>
      <c r="O32" s="90">
        <f>VLOOKUP('MATRIZ DE RIESGOS DE SST'!N32,'MAPAS DE RIESGOS INHER Y RESID'!$O$3:$P$7,2,FALSE)</f>
        <v>16</v>
      </c>
      <c r="P32" s="90">
        <f>M32*O32</f>
        <v>64</v>
      </c>
      <c r="Q32" s="89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ALTO</v>
      </c>
      <c r="R32" s="77" t="s">
        <v>336</v>
      </c>
      <c r="S32" s="77"/>
      <c r="T32" s="77" t="s">
        <v>337</v>
      </c>
      <c r="U32" s="77" t="s">
        <v>338</v>
      </c>
      <c r="V32" s="89" t="s">
        <v>179</v>
      </c>
      <c r="W32" s="91">
        <f>VLOOKUP(V32,'MAPAS DE RIESGOS INHER Y RESID'!$E$16:$F$18,2,FALSE)</f>
        <v>0.9</v>
      </c>
      <c r="X32" s="92">
        <f>P32-(W32*P32)</f>
        <v>6.3999999999999986</v>
      </c>
      <c r="Y32" s="89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77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s="28" customFormat="1" ht="156" customHeight="1" x14ac:dyDescent="0.25">
      <c r="A33" s="158"/>
      <c r="B33" s="119"/>
      <c r="C33" s="110"/>
      <c r="D33" s="119"/>
      <c r="E33" s="119"/>
      <c r="F33" s="119"/>
      <c r="G33" s="119"/>
      <c r="H33" s="119"/>
      <c r="I33" s="77" t="s">
        <v>114</v>
      </c>
      <c r="J33" s="78" t="s">
        <v>222</v>
      </c>
      <c r="K33" s="77" t="s">
        <v>115</v>
      </c>
      <c r="L33" s="89" t="s">
        <v>178</v>
      </c>
      <c r="M33" s="90">
        <f>VLOOKUP('MATRIZ DE RIESGOS DE SST'!L33,'MAPAS DE RIESGOS INHER Y RESID'!$E$3:$F$7,2,FALSE)</f>
        <v>3</v>
      </c>
      <c r="N33" s="89" t="s">
        <v>188</v>
      </c>
      <c r="O33" s="90">
        <f>VLOOKUP('MATRIZ DE RIESGOS DE SST'!N33,'MAPAS DE RIESGOS INHER Y RESID'!$O$3:$P$7,2,FALSE)</f>
        <v>16</v>
      </c>
      <c r="P33" s="90">
        <f>M33*O33</f>
        <v>48</v>
      </c>
      <c r="Q33" s="89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77" t="s">
        <v>354</v>
      </c>
      <c r="S33" s="77"/>
      <c r="T33" s="77" t="s">
        <v>355</v>
      </c>
      <c r="U33" s="77" t="s">
        <v>338</v>
      </c>
      <c r="V33" s="89" t="s">
        <v>179</v>
      </c>
      <c r="W33" s="91">
        <f>VLOOKUP(V33,'MAPAS DE RIESGOS INHER Y RESID'!$E$16:$F$18,2,FALSE)</f>
        <v>0.9</v>
      </c>
      <c r="X33" s="92">
        <f>P33-(W33*P33)</f>
        <v>4.7999999999999972</v>
      </c>
      <c r="Y33" s="89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77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s="28" customFormat="1" ht="141" customHeight="1" x14ac:dyDescent="0.25">
      <c r="A34" s="158"/>
      <c r="B34" s="119"/>
      <c r="C34" s="110"/>
      <c r="D34" s="119"/>
      <c r="E34" s="119"/>
      <c r="F34" s="119"/>
      <c r="G34" s="119"/>
      <c r="H34" s="119"/>
      <c r="I34" s="77" t="s">
        <v>207</v>
      </c>
      <c r="J34" s="78" t="s">
        <v>265</v>
      </c>
      <c r="K34" s="77" t="s">
        <v>108</v>
      </c>
      <c r="L34" s="89" t="s">
        <v>178</v>
      </c>
      <c r="M34" s="90">
        <f>VLOOKUP('MATRIZ DE RIESGOS DE SST'!L34,'MAPAS DE RIESGOS INHER Y RESID'!$E$3:$F$7,2,FALSE)</f>
        <v>3</v>
      </c>
      <c r="N34" s="89" t="s">
        <v>188</v>
      </c>
      <c r="O34" s="90">
        <f>VLOOKUP('MATRIZ DE RIESGOS DE SST'!N34,'MAPAS DE RIESGOS INHER Y RESID'!$O$3:$P$7,2,FALSE)</f>
        <v>16</v>
      </c>
      <c r="P34" s="90">
        <f>+M34*O34</f>
        <v>48</v>
      </c>
      <c r="Q34" s="89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77" t="s">
        <v>339</v>
      </c>
      <c r="S34" s="77"/>
      <c r="T34" s="27" t="s">
        <v>340</v>
      </c>
      <c r="U34" s="27" t="s">
        <v>338</v>
      </c>
      <c r="V34" s="89" t="s">
        <v>179</v>
      </c>
      <c r="W34" s="91">
        <f>VLOOKUP(V34,'MAPAS DE RIESGOS INHER Y RESID'!$E$16:$F$18,2,FALSE)</f>
        <v>0.9</v>
      </c>
      <c r="X34" s="92">
        <f>P34-(W34*P34)</f>
        <v>4.7999999999999972</v>
      </c>
      <c r="Y34" s="89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77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136.5" customHeight="1" x14ac:dyDescent="0.25">
      <c r="A35" s="158"/>
      <c r="B35" s="119"/>
      <c r="C35" s="110"/>
      <c r="D35" s="119"/>
      <c r="E35" s="119"/>
      <c r="F35" s="119"/>
      <c r="G35" s="119"/>
      <c r="H35" s="119"/>
      <c r="I35" s="77" t="s">
        <v>60</v>
      </c>
      <c r="J35" s="78" t="s">
        <v>341</v>
      </c>
      <c r="K35" s="77" t="s">
        <v>61</v>
      </c>
      <c r="L35" s="89" t="s">
        <v>178</v>
      </c>
      <c r="M35" s="90">
        <f>VLOOKUP('MATRIZ DE RIESGOS DE SST'!L35,'MAPAS DE RIESGOS INHER Y RESID'!$E$3:$F$7,2,FALSE)</f>
        <v>3</v>
      </c>
      <c r="N35" s="89" t="s">
        <v>188</v>
      </c>
      <c r="O35" s="90">
        <f>VLOOKUP('MATRIZ DE RIESGOS DE SST'!N35,'MAPAS DE RIESGOS INHER Y RESID'!$O$3:$P$7,2,FALSE)</f>
        <v>16</v>
      </c>
      <c r="P35" s="90">
        <f>M35*O35</f>
        <v>48</v>
      </c>
      <c r="Q35" s="89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MODERADO</v>
      </c>
      <c r="R35" s="77"/>
      <c r="S35" s="77" t="s">
        <v>253</v>
      </c>
      <c r="T35" s="77" t="s">
        <v>254</v>
      </c>
      <c r="U35" s="77" t="s">
        <v>256</v>
      </c>
      <c r="V35" s="89" t="s">
        <v>179</v>
      </c>
      <c r="W35" s="91">
        <f>VLOOKUP(V35,'MAPAS DE RIESGOS INHER Y RESID'!$E$16:$F$18,2,FALSE)</f>
        <v>0.9</v>
      </c>
      <c r="X35" s="92">
        <f>P35-(W35*P35)</f>
        <v>4.7999999999999972</v>
      </c>
      <c r="Y35" s="89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77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36.5" customHeight="1" x14ac:dyDescent="0.25">
      <c r="A36" s="159"/>
      <c r="B36" s="120"/>
      <c r="C36" s="111"/>
      <c r="D36" s="120"/>
      <c r="E36" s="120"/>
      <c r="F36" s="120"/>
      <c r="G36" s="120"/>
      <c r="H36" s="120"/>
      <c r="I36" s="77" t="s">
        <v>67</v>
      </c>
      <c r="J36" s="78" t="s">
        <v>310</v>
      </c>
      <c r="K36" s="77" t="s">
        <v>311</v>
      </c>
      <c r="L36" s="89" t="s">
        <v>178</v>
      </c>
      <c r="M36" s="90">
        <f>VLOOKUP('MATRIZ DE RIESGOS DE SST'!L36,'MAPAS DE RIESGOS INHER Y RESID'!$E$3:$F$7,2,FALSE)</f>
        <v>3</v>
      </c>
      <c r="N36" s="89" t="s">
        <v>188</v>
      </c>
      <c r="O36" s="90">
        <f>VLOOKUP('MATRIZ DE RIESGOS DE SST'!N36,'MAPAS DE RIESGOS INHER Y RESID'!$O$3:$P$7,2,FALSE)</f>
        <v>16</v>
      </c>
      <c r="P36" s="90">
        <f t="shared" ref="P36" si="10">M36*O36</f>
        <v>48</v>
      </c>
      <c r="Q36" s="89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77"/>
      <c r="S36" s="77" t="s">
        <v>307</v>
      </c>
      <c r="T36" s="77" t="s">
        <v>308</v>
      </c>
      <c r="U36" s="77"/>
      <c r="V36" s="89" t="s">
        <v>179</v>
      </c>
      <c r="W36" s="91">
        <f>VLOOKUP(V36,'MAPAS DE RIESGOS INHER Y RESID'!$E$16:$F$18,2,FALSE)</f>
        <v>0.9</v>
      </c>
      <c r="X36" s="92">
        <f t="shared" ref="X36" si="11">P36-(W36*P36)</f>
        <v>4.7999999999999972</v>
      </c>
      <c r="Y36" s="89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77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117" customHeight="1" x14ac:dyDescent="0.25">
      <c r="A37" s="124" t="s">
        <v>376</v>
      </c>
      <c r="B37" s="118" t="s">
        <v>312</v>
      </c>
      <c r="C37" s="109"/>
      <c r="D37" s="118" t="s">
        <v>312</v>
      </c>
      <c r="E37" s="109"/>
      <c r="F37" s="109"/>
      <c r="G37" s="118" t="s">
        <v>312</v>
      </c>
      <c r="H37" s="121" t="s">
        <v>377</v>
      </c>
      <c r="I37" s="105" t="s">
        <v>58</v>
      </c>
      <c r="J37" s="106" t="s">
        <v>359</v>
      </c>
      <c r="K37" s="77" t="s">
        <v>59</v>
      </c>
      <c r="L37" s="89" t="s">
        <v>184</v>
      </c>
      <c r="M37" s="90">
        <f>VLOOKUP('MATRIZ DE RIESGOS DE SST'!L37,'MAPAS DE RIESGOS INHER Y RESID'!$E$3:$F$7,2,FALSE)</f>
        <v>2</v>
      </c>
      <c r="N37" s="89" t="s">
        <v>187</v>
      </c>
      <c r="O37" s="90">
        <f>VLOOKUP('MATRIZ DE RIESGOS DE SST'!N37,'MAPAS DE RIESGOS INHER Y RESID'!$O$3:$P$7,2,FALSE)</f>
        <v>4</v>
      </c>
      <c r="P37" s="90">
        <f>M37*O37</f>
        <v>8</v>
      </c>
      <c r="Q37" s="89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BAJO</v>
      </c>
      <c r="R37" s="77"/>
      <c r="S37" s="77"/>
      <c r="T37" s="77" t="s">
        <v>342</v>
      </c>
      <c r="U37" s="77"/>
      <c r="V37" s="89" t="s">
        <v>179</v>
      </c>
      <c r="W37" s="91">
        <f>VLOOKUP(V37,'MAPAS DE RIESGOS INHER Y RESID'!$E$16:$F$18,2,FALSE)</f>
        <v>0.9</v>
      </c>
      <c r="X37" s="92">
        <f>P37-(W37*P37)</f>
        <v>0.79999999999999982</v>
      </c>
      <c r="Y37" s="89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77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117" customHeight="1" x14ac:dyDescent="0.25">
      <c r="A38" s="125"/>
      <c r="B38" s="119"/>
      <c r="C38" s="110"/>
      <c r="D38" s="119"/>
      <c r="E38" s="110"/>
      <c r="F38" s="110"/>
      <c r="G38" s="119"/>
      <c r="H38" s="119"/>
      <c r="I38" s="80" t="s">
        <v>62</v>
      </c>
      <c r="J38" s="79" t="s">
        <v>356</v>
      </c>
      <c r="K38" s="80" t="s">
        <v>63</v>
      </c>
      <c r="L38" s="89" t="s">
        <v>184</v>
      </c>
      <c r="M38" s="90">
        <f>VLOOKUP('MATRIZ DE RIESGOS DE SST'!L38,'MAPAS DE RIESGOS INHER Y RESID'!$E$3:$F$7,2,FALSE)</f>
        <v>2</v>
      </c>
      <c r="N38" s="89" t="s">
        <v>188</v>
      </c>
      <c r="O38" s="90">
        <f>VLOOKUP('MATRIZ DE RIESGOS DE SST'!N38,'MAPAS DE RIESGOS INHER Y RESID'!$O$3:$P$7,2,FALSE)</f>
        <v>16</v>
      </c>
      <c r="P38" s="90">
        <f>+M38*O38</f>
        <v>32</v>
      </c>
      <c r="Q38" s="89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77"/>
      <c r="S38" s="77"/>
      <c r="T38" s="27" t="s">
        <v>315</v>
      </c>
      <c r="U38" s="27"/>
      <c r="V38" s="89" t="s">
        <v>179</v>
      </c>
      <c r="W38" s="91">
        <f>VLOOKUP(V38,'MAPAS DE RIESGOS INHER Y RESID'!$E$16:$F$18,2,FALSE)</f>
        <v>0.9</v>
      </c>
      <c r="X38" s="92">
        <f>P38-(W38*P38)</f>
        <v>3.1999999999999993</v>
      </c>
      <c r="Y38" s="89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BAJO</v>
      </c>
      <c r="Z38" s="77" t="str">
        <f>VLOOKUP('MATRIZ DE RIESGOS DE SST'!Y38,'TABLA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409.5" x14ac:dyDescent="0.25">
      <c r="A39" s="125"/>
      <c r="B39" s="119"/>
      <c r="C39" s="110"/>
      <c r="D39" s="119"/>
      <c r="E39" s="110"/>
      <c r="F39" s="110"/>
      <c r="G39" s="119"/>
      <c r="H39" s="119"/>
      <c r="I39" s="77" t="s">
        <v>86</v>
      </c>
      <c r="J39" s="78" t="s">
        <v>209</v>
      </c>
      <c r="K39" s="80" t="s">
        <v>87</v>
      </c>
      <c r="L39" s="89" t="s">
        <v>183</v>
      </c>
      <c r="M39" s="90">
        <f>VLOOKUP('MATRIZ DE RIESGOS DE SST'!L39,'MAPAS DE RIESGOS INHER Y RESID'!$E$3:$F$7,2,FALSE)</f>
        <v>4</v>
      </c>
      <c r="N39" s="89" t="s">
        <v>188</v>
      </c>
      <c r="O39" s="90">
        <f>VLOOKUP('MATRIZ DE RIESGOS DE SST'!N39,'MAPAS DE RIESGOS INHER Y RESID'!$O$3:$P$7,2,FALSE)</f>
        <v>16</v>
      </c>
      <c r="P39" s="90">
        <f>+M39*O39</f>
        <v>64</v>
      </c>
      <c r="Q39" s="89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ALTO</v>
      </c>
      <c r="R39" s="77" t="s">
        <v>343</v>
      </c>
      <c r="S39" s="77" t="s">
        <v>344</v>
      </c>
      <c r="T39" s="27" t="s">
        <v>345</v>
      </c>
      <c r="U39" s="27" t="s">
        <v>335</v>
      </c>
      <c r="V39" s="89" t="s">
        <v>178</v>
      </c>
      <c r="W39" s="91">
        <f>VLOOKUP(V39,'MAPAS DE RIESGOS INHER Y RESID'!$E$16:$F$18,2,FALSE)</f>
        <v>0.4</v>
      </c>
      <c r="X39" s="92">
        <f>P39-(W39*P39)</f>
        <v>38.4</v>
      </c>
      <c r="Y39" s="89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MODERADO</v>
      </c>
      <c r="Z39" s="77" t="str">
        <f>VLOOKUP('MATRIZ DE RIESGOS DE SST'!Y39,'TABLA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0" spans="1:26" ht="175.5" x14ac:dyDescent="0.25">
      <c r="A40" s="125"/>
      <c r="B40" s="119"/>
      <c r="C40" s="110"/>
      <c r="D40" s="119"/>
      <c r="E40" s="110"/>
      <c r="F40" s="110"/>
      <c r="G40" s="119"/>
      <c r="H40" s="119"/>
      <c r="I40" s="77" t="s">
        <v>74</v>
      </c>
      <c r="J40" s="78" t="s">
        <v>75</v>
      </c>
      <c r="K40" s="77" t="s">
        <v>76</v>
      </c>
      <c r="L40" s="89" t="s">
        <v>183</v>
      </c>
      <c r="M40" s="90">
        <f>VLOOKUP('MATRIZ DE RIESGOS DE SST'!L40,'MAPAS DE RIESGOS INHER Y RESID'!$E$3:$F$7,2,FALSE)</f>
        <v>4</v>
      </c>
      <c r="N40" s="89" t="s">
        <v>188</v>
      </c>
      <c r="O40" s="90">
        <f>VLOOKUP('MATRIZ DE RIESGOS DE SST'!N40,'MAPAS DE RIESGOS INHER Y RESID'!$O$3:$P$7,2,FALSE)</f>
        <v>16</v>
      </c>
      <c r="P40" s="90">
        <f>M40*O40</f>
        <v>64</v>
      </c>
      <c r="Q40" s="89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ALTO</v>
      </c>
      <c r="R40" s="77"/>
      <c r="S40" s="77"/>
      <c r="T40" s="77" t="s">
        <v>346</v>
      </c>
      <c r="U40" s="77" t="s">
        <v>347</v>
      </c>
      <c r="V40" s="89" t="s">
        <v>178</v>
      </c>
      <c r="W40" s="91">
        <f>VLOOKUP(V40,'MAPAS DE RIESGOS INHER Y RESID'!$E$16:$F$18,2,FALSE)</f>
        <v>0.4</v>
      </c>
      <c r="X40" s="92">
        <f>P40-(W40*P40)</f>
        <v>38.4</v>
      </c>
      <c r="Y40" s="89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MODERADO</v>
      </c>
      <c r="Z40" s="77" t="str">
        <f>VLOOKUP('MATRIZ DE RIESGOS DE SST'!Y40,'TABLA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1" spans="1:26" ht="122.25" x14ac:dyDescent="0.25">
      <c r="A41" s="125"/>
      <c r="B41" s="119"/>
      <c r="C41" s="110"/>
      <c r="D41" s="119"/>
      <c r="E41" s="110"/>
      <c r="F41" s="110"/>
      <c r="G41" s="119"/>
      <c r="H41" s="119"/>
      <c r="I41" s="77" t="s">
        <v>19</v>
      </c>
      <c r="J41" s="78" t="s">
        <v>20</v>
      </c>
      <c r="K41" s="77" t="s">
        <v>11</v>
      </c>
      <c r="L41" s="89" t="s">
        <v>178</v>
      </c>
      <c r="M41" s="90">
        <f>VLOOKUP('MATRIZ DE RIESGOS DE SST'!L41,'MAPAS DE RIESGOS INHER Y RESID'!$E$3:$F$7,2,FALSE)</f>
        <v>3</v>
      </c>
      <c r="N41" s="89" t="s">
        <v>188</v>
      </c>
      <c r="O41" s="90">
        <f>VLOOKUP('MATRIZ DE RIESGOS DE SST'!N41,'MAPAS DE RIESGOS INHER Y RESID'!$O$3:$P$7,2,FALSE)</f>
        <v>16</v>
      </c>
      <c r="P41" s="90">
        <f t="shared" ref="P41" si="12">M41*O41</f>
        <v>48</v>
      </c>
      <c r="Q41" s="89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MODERADO</v>
      </c>
      <c r="R41" s="77"/>
      <c r="S41" s="77" t="s">
        <v>348</v>
      </c>
      <c r="T41" s="77" t="s">
        <v>349</v>
      </c>
      <c r="U41" s="77" t="s">
        <v>350</v>
      </c>
      <c r="V41" s="89" t="s">
        <v>179</v>
      </c>
      <c r="W41" s="91">
        <f>VLOOKUP(V41,'MAPAS DE RIESGOS INHER Y RESID'!$E$16:$F$18,2,FALSE)</f>
        <v>0.9</v>
      </c>
      <c r="X41" s="92">
        <f t="shared" ref="X41" si="13">P41-(W41*P41)</f>
        <v>4.7999999999999972</v>
      </c>
      <c r="Y41" s="89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77" t="str">
        <f>VLOOKUP('MATRIZ DE RIESGOS DE SST'!Y41,'TABLA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156" x14ac:dyDescent="0.25">
      <c r="A42" s="125"/>
      <c r="B42" s="119"/>
      <c r="C42" s="110"/>
      <c r="D42" s="119"/>
      <c r="E42" s="110"/>
      <c r="F42" s="110"/>
      <c r="G42" s="119"/>
      <c r="H42" s="119"/>
      <c r="I42" s="77" t="s">
        <v>101</v>
      </c>
      <c r="J42" s="78" t="s">
        <v>219</v>
      </c>
      <c r="K42" s="77" t="s">
        <v>362</v>
      </c>
      <c r="L42" s="89" t="s">
        <v>184</v>
      </c>
      <c r="M42" s="90">
        <f>VLOOKUP('MATRIZ DE RIESGOS DE SST'!L42,'MAPAS DE RIESGOS INHER Y RESID'!$E$3:$F$7,2,FALSE)</f>
        <v>2</v>
      </c>
      <c r="N42" s="89" t="s">
        <v>188</v>
      </c>
      <c r="O42" s="90">
        <f>VLOOKUP('MATRIZ DE RIESGOS DE SST'!N42,'MAPAS DE RIESGOS INHER Y RESID'!$O$3:$P$7,2,FALSE)</f>
        <v>16</v>
      </c>
      <c r="P42" s="90">
        <f t="shared" ref="P42:P43" si="14">+M42*O42</f>
        <v>32</v>
      </c>
      <c r="Q42" s="89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MODERADO</v>
      </c>
      <c r="R42" s="77"/>
      <c r="S42" s="77" t="s">
        <v>327</v>
      </c>
      <c r="T42" s="77" t="s">
        <v>328</v>
      </c>
      <c r="U42" s="77" t="s">
        <v>329</v>
      </c>
      <c r="V42" s="89" t="s">
        <v>179</v>
      </c>
      <c r="W42" s="91">
        <f>VLOOKUP(V42,'MAPAS DE RIESGOS INHER Y RESID'!$E$16:$F$18,2,FALSE)</f>
        <v>0.9</v>
      </c>
      <c r="X42" s="92">
        <f t="shared" ref="X42:X43" si="15">P42-(P42*W42)</f>
        <v>3.1999999999999993</v>
      </c>
      <c r="Y42" s="89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77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122.25" x14ac:dyDescent="0.25">
      <c r="A43" s="125"/>
      <c r="B43" s="119"/>
      <c r="C43" s="122"/>
      <c r="D43" s="119"/>
      <c r="E43" s="122"/>
      <c r="F43" s="110"/>
      <c r="G43" s="119"/>
      <c r="H43" s="119"/>
      <c r="I43" s="77" t="s">
        <v>26</v>
      </c>
      <c r="J43" s="78" t="s">
        <v>351</v>
      </c>
      <c r="K43" s="77" t="s">
        <v>24</v>
      </c>
      <c r="L43" s="89" t="s">
        <v>178</v>
      </c>
      <c r="M43" s="90">
        <f>VLOOKUP('MATRIZ DE RIESGOS DE SST'!L43,'MAPAS DE RIESGOS INHER Y RESID'!$E$3:$F$7,2,FALSE)</f>
        <v>3</v>
      </c>
      <c r="N43" s="89" t="s">
        <v>188</v>
      </c>
      <c r="O43" s="90">
        <f>VLOOKUP('MATRIZ DE RIESGOS DE SST'!N43,'MAPAS DE RIESGOS INHER Y RESID'!$O$3:$P$7,2,FALSE)</f>
        <v>16</v>
      </c>
      <c r="P43" s="90">
        <f t="shared" si="14"/>
        <v>48</v>
      </c>
      <c r="Q43" s="89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MODERADO</v>
      </c>
      <c r="R43" s="77"/>
      <c r="S43" s="77"/>
      <c r="T43" s="77" t="s">
        <v>352</v>
      </c>
      <c r="U43" s="77"/>
      <c r="V43" s="89" t="s">
        <v>179</v>
      </c>
      <c r="W43" s="91">
        <f>VLOOKUP(V43,'MAPAS DE RIESGOS INHER Y RESID'!$E$16:$F$18,2,FALSE)</f>
        <v>0.9</v>
      </c>
      <c r="X43" s="92">
        <f t="shared" si="15"/>
        <v>4.7999999999999972</v>
      </c>
      <c r="Y43" s="89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BAJO</v>
      </c>
      <c r="Z43" s="77" t="str">
        <f>VLOOKUP('MATRIZ DE RIESGOS DE SST'!Y43,'TABLA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6" ht="135" customHeight="1" x14ac:dyDescent="0.25">
      <c r="A44" s="126"/>
      <c r="B44" s="120"/>
      <c r="C44" s="123"/>
      <c r="D44" s="120"/>
      <c r="E44" s="123"/>
      <c r="F44" s="111"/>
      <c r="G44" s="120"/>
      <c r="H44" s="120"/>
      <c r="I44" s="77" t="s">
        <v>67</v>
      </c>
      <c r="J44" s="78" t="s">
        <v>68</v>
      </c>
      <c r="K44" s="77" t="s">
        <v>69</v>
      </c>
      <c r="L44" s="89" t="s">
        <v>178</v>
      </c>
      <c r="M44" s="90">
        <f>VLOOKUP('MATRIZ DE RIESGOS DE SST'!L44,'MAPAS DE RIESGOS INHER Y RESID'!$E$3:$F$7,2,FALSE)</f>
        <v>3</v>
      </c>
      <c r="N44" s="89" t="s">
        <v>188</v>
      </c>
      <c r="O44" s="90">
        <f>VLOOKUP('MATRIZ DE RIESGOS DE SST'!N44,'MAPAS DE RIESGOS INHER Y RESID'!$O$3:$P$7,2,FALSE)</f>
        <v>16</v>
      </c>
      <c r="P44" s="90">
        <f t="shared" ref="P44" si="16">+M44*O44</f>
        <v>48</v>
      </c>
      <c r="Q44" s="89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MODERADO</v>
      </c>
      <c r="R44" s="77"/>
      <c r="S44" s="77" t="s">
        <v>307</v>
      </c>
      <c r="T44" s="77" t="s">
        <v>308</v>
      </c>
      <c r="U44" s="77"/>
      <c r="V44" s="89" t="s">
        <v>179</v>
      </c>
      <c r="W44" s="91">
        <f>VLOOKUP(V44,'MAPAS DE RIESGOS INHER Y RESID'!$E$16:$F$18,2,FALSE)</f>
        <v>0.9</v>
      </c>
      <c r="X44" s="92">
        <f t="shared" ref="X44" si="17">P44-(P44*W44)</f>
        <v>4.7999999999999972</v>
      </c>
      <c r="Y44" s="89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77" t="str">
        <f>VLOOKUP('MATRIZ DE RIESGOS DE SST'!Y44,'TABLA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138" x14ac:dyDescent="0.25">
      <c r="A45" s="160" t="s">
        <v>367</v>
      </c>
      <c r="B45" s="119" t="s">
        <v>312</v>
      </c>
      <c r="C45" s="110"/>
      <c r="D45" s="119" t="s">
        <v>312</v>
      </c>
      <c r="E45" s="119" t="s">
        <v>312</v>
      </c>
      <c r="F45" s="110"/>
      <c r="G45" s="119" t="s">
        <v>312</v>
      </c>
      <c r="H45" s="119" t="s">
        <v>361</v>
      </c>
      <c r="I45" s="77" t="s">
        <v>60</v>
      </c>
      <c r="J45" s="78" t="s">
        <v>357</v>
      </c>
      <c r="K45" s="80" t="s">
        <v>61</v>
      </c>
      <c r="L45" s="89" t="s">
        <v>178</v>
      </c>
      <c r="M45" s="90">
        <f>VLOOKUP('MATRIZ DE RIESGOS DE SST'!L45,'MAPAS DE RIESGOS INHER Y RESID'!$E$3:$F$7,2,FALSE)</f>
        <v>3</v>
      </c>
      <c r="N45" s="89" t="s">
        <v>188</v>
      </c>
      <c r="O45" s="90">
        <f>VLOOKUP('MATRIZ DE RIESGOS DE SST'!N45,'MAPAS DE RIESGOS INHER Y RESID'!$O$3:$P$7,2,FALSE)</f>
        <v>16</v>
      </c>
      <c r="P45" s="90">
        <f>+M45*O45</f>
        <v>48</v>
      </c>
      <c r="Q45" s="89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77"/>
      <c r="S45" s="77" t="s">
        <v>253</v>
      </c>
      <c r="T45" s="77" t="s">
        <v>254</v>
      </c>
      <c r="U45" s="77" t="s">
        <v>256</v>
      </c>
      <c r="V45" s="89" t="s">
        <v>179</v>
      </c>
      <c r="W45" s="91">
        <f>VLOOKUP(V45,'MAPAS DE RIESGOS INHER Y RESID'!$E$16:$F$18,2,FALSE)</f>
        <v>0.9</v>
      </c>
      <c r="X45" s="92">
        <f>P45-(W45*P45)</f>
        <v>4.7999999999999972</v>
      </c>
      <c r="Y45" s="89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77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175.5" x14ac:dyDescent="0.25">
      <c r="A46" s="160"/>
      <c r="B46" s="119"/>
      <c r="C46" s="110"/>
      <c r="D46" s="119"/>
      <c r="E46" s="119"/>
      <c r="F46" s="110"/>
      <c r="G46" s="119"/>
      <c r="H46" s="119"/>
      <c r="I46" s="77" t="s">
        <v>74</v>
      </c>
      <c r="J46" s="78" t="s">
        <v>75</v>
      </c>
      <c r="K46" s="77" t="s">
        <v>76</v>
      </c>
      <c r="L46" s="89" t="s">
        <v>178</v>
      </c>
      <c r="M46" s="90">
        <f>VLOOKUP('MATRIZ DE RIESGOS DE SST'!L46,'MAPAS DE RIESGOS INHER Y RESID'!$E$3:$F$7,2,FALSE)</f>
        <v>3</v>
      </c>
      <c r="N46" s="89" t="s">
        <v>188</v>
      </c>
      <c r="O46" s="90">
        <f>VLOOKUP('MATRIZ DE RIESGOS DE SST'!N46,'MAPAS DE RIESGOS INHER Y RESID'!$O$3:$P$7,2,FALSE)</f>
        <v>16</v>
      </c>
      <c r="P46" s="90">
        <f>+M46*O46</f>
        <v>48</v>
      </c>
      <c r="Q46" s="89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77"/>
      <c r="S46" s="77"/>
      <c r="T46" s="77" t="s">
        <v>346</v>
      </c>
      <c r="U46" s="77" t="s">
        <v>347</v>
      </c>
      <c r="V46" s="89" t="s">
        <v>178</v>
      </c>
      <c r="W46" s="91">
        <f>VLOOKUP(V46,'MAPAS DE RIESGOS INHER Y RESID'!$E$16:$F$18,2,FALSE)</f>
        <v>0.4</v>
      </c>
      <c r="X46" s="92">
        <f>P46-(W46*P46)</f>
        <v>28.799999999999997</v>
      </c>
      <c r="Y46" s="89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MODERADO</v>
      </c>
      <c r="Z46" s="77" t="str">
        <f>VLOOKUP('MATRIZ DE RIESGOS DE SST'!Y46,'TABLA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7" spans="1:26" ht="122.25" x14ac:dyDescent="0.25">
      <c r="A47" s="160"/>
      <c r="B47" s="119"/>
      <c r="C47" s="110"/>
      <c r="D47" s="119"/>
      <c r="E47" s="119"/>
      <c r="F47" s="110"/>
      <c r="G47" s="119"/>
      <c r="H47" s="119"/>
      <c r="I47" s="77" t="s">
        <v>58</v>
      </c>
      <c r="J47" s="78" t="s">
        <v>358</v>
      </c>
      <c r="K47" s="77" t="s">
        <v>59</v>
      </c>
      <c r="L47" s="89" t="s">
        <v>178</v>
      </c>
      <c r="M47" s="90">
        <f>VLOOKUP('MATRIZ DE RIESGOS DE SST'!L47,'MAPAS DE RIESGOS INHER Y RESID'!$E$3:$F$7,2,FALSE)</f>
        <v>3</v>
      </c>
      <c r="N47" s="89" t="s">
        <v>188</v>
      </c>
      <c r="O47" s="90">
        <f>VLOOKUP('MATRIZ DE RIESGOS DE SST'!N47,'MAPAS DE RIESGOS INHER Y RESID'!$O$3:$P$7,2,FALSE)</f>
        <v>16</v>
      </c>
      <c r="P47" s="90">
        <f t="shared" ref="P47" si="18">M47*O47</f>
        <v>48</v>
      </c>
      <c r="Q47" s="89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MODERADO</v>
      </c>
      <c r="R47" s="77"/>
      <c r="S47" s="77"/>
      <c r="T47" s="77" t="s">
        <v>342</v>
      </c>
      <c r="U47" s="77"/>
      <c r="V47" s="89" t="s">
        <v>179</v>
      </c>
      <c r="W47" s="91">
        <f>VLOOKUP(V47,'MAPAS DE RIESGOS INHER Y RESID'!$E$16:$F$18,2,FALSE)</f>
        <v>0.9</v>
      </c>
      <c r="X47" s="92">
        <f t="shared" ref="X47" si="19">P47-(W47*P47)</f>
        <v>4.7999999999999972</v>
      </c>
      <c r="Y47" s="89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77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122.25" x14ac:dyDescent="0.25">
      <c r="A48" s="160"/>
      <c r="B48" s="119"/>
      <c r="C48" s="110"/>
      <c r="D48" s="119"/>
      <c r="E48" s="119"/>
      <c r="F48" s="110"/>
      <c r="G48" s="119"/>
      <c r="H48" s="119"/>
      <c r="I48" s="77" t="s">
        <v>26</v>
      </c>
      <c r="J48" s="78" t="s">
        <v>360</v>
      </c>
      <c r="K48" s="77" t="s">
        <v>24</v>
      </c>
      <c r="L48" s="89" t="s">
        <v>184</v>
      </c>
      <c r="M48" s="90">
        <f>VLOOKUP('MATRIZ DE RIESGOS DE SST'!L48,'MAPAS DE RIESGOS INHER Y RESID'!$E$3:$F$7,2,FALSE)</f>
        <v>2</v>
      </c>
      <c r="N48" s="89" t="s">
        <v>188</v>
      </c>
      <c r="O48" s="90">
        <f>VLOOKUP('MATRIZ DE RIESGOS DE SST'!N48,'MAPAS DE RIESGOS INHER Y RESID'!$O$3:$P$7,2,FALSE)</f>
        <v>16</v>
      </c>
      <c r="P48" s="90">
        <f t="shared" ref="P48:P49" si="20">+M48*O48</f>
        <v>32</v>
      </c>
      <c r="Q48" s="89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MODERADO</v>
      </c>
      <c r="R48" s="77"/>
      <c r="S48" s="77"/>
      <c r="T48" s="77" t="s">
        <v>352</v>
      </c>
      <c r="U48" s="77"/>
      <c r="V48" s="89" t="s">
        <v>179</v>
      </c>
      <c r="W48" s="91">
        <f>VLOOKUP(V48,'MAPAS DE RIESGOS INHER Y RESID'!$E$16:$F$18,2,FALSE)</f>
        <v>0.9</v>
      </c>
      <c r="X48" s="92">
        <f t="shared" ref="X48:X49" si="21">P48-(P48*W48)</f>
        <v>3.1999999999999993</v>
      </c>
      <c r="Y48" s="89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77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38" x14ac:dyDescent="0.25">
      <c r="A49" s="161"/>
      <c r="B49" s="120"/>
      <c r="C49" s="112"/>
      <c r="D49" s="120"/>
      <c r="E49" s="120"/>
      <c r="F49" s="111"/>
      <c r="G49" s="120"/>
      <c r="H49" s="120"/>
      <c r="I49" s="80" t="s">
        <v>67</v>
      </c>
      <c r="J49" s="79" t="s">
        <v>310</v>
      </c>
      <c r="K49" s="80" t="s">
        <v>69</v>
      </c>
      <c r="L49" s="89" t="s">
        <v>178</v>
      </c>
      <c r="M49" s="90">
        <f>VLOOKUP('MATRIZ DE RIESGOS DE SST'!L49,'MAPAS DE RIESGOS INHER Y RESID'!$E$3:$F$7,2,FALSE)</f>
        <v>3</v>
      </c>
      <c r="N49" s="89" t="s">
        <v>188</v>
      </c>
      <c r="O49" s="90">
        <f>VLOOKUP('MATRIZ DE RIESGOS DE SST'!N49,'MAPAS DE RIESGOS INHER Y RESID'!$O$3:$P$7,2,FALSE)</f>
        <v>16</v>
      </c>
      <c r="P49" s="90">
        <f t="shared" si="20"/>
        <v>48</v>
      </c>
      <c r="Q49" s="89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MODERADO</v>
      </c>
      <c r="R49" s="77"/>
      <c r="S49" s="77" t="s">
        <v>307</v>
      </c>
      <c r="T49" s="77" t="s">
        <v>308</v>
      </c>
      <c r="U49" s="77"/>
      <c r="V49" s="89" t="s">
        <v>179</v>
      </c>
      <c r="W49" s="91">
        <f>VLOOKUP(V49,'MAPAS DE RIESGOS INHER Y RESID'!$E$16:$F$18,2,FALSE)</f>
        <v>0.9</v>
      </c>
      <c r="X49" s="92">
        <f t="shared" si="21"/>
        <v>4.7999999999999972</v>
      </c>
      <c r="Y49" s="89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77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s="28" customFormat="1" ht="156" x14ac:dyDescent="0.25">
      <c r="A50" s="162" t="s">
        <v>379</v>
      </c>
      <c r="B50" s="162" t="s">
        <v>252</v>
      </c>
      <c r="C50" s="162"/>
      <c r="D50" s="162" t="s">
        <v>252</v>
      </c>
      <c r="E50" s="162"/>
      <c r="F50" s="162"/>
      <c r="G50" s="162" t="s">
        <v>252</v>
      </c>
      <c r="H50" s="163" t="s">
        <v>374</v>
      </c>
      <c r="I50" s="77" t="s">
        <v>62</v>
      </c>
      <c r="J50" s="78" t="s">
        <v>251</v>
      </c>
      <c r="K50" s="77" t="s">
        <v>63</v>
      </c>
      <c r="L50" s="89" t="s">
        <v>184</v>
      </c>
      <c r="M50" s="90">
        <f>VLOOKUP('MATRIZ DE RIESGOS DE SST'!L50,'MAPAS DE RIESGOS INHER Y RESID'!$E$3:$F$7,2,FALSE)</f>
        <v>2</v>
      </c>
      <c r="N50" s="89" t="s">
        <v>186</v>
      </c>
      <c r="O50" s="90">
        <f>VLOOKUP('MATRIZ DE RIESGOS DE SST'!N50,'MAPAS DE RIESGOS INHER Y RESID'!$O$3:$P$7,2,FALSE)</f>
        <v>2</v>
      </c>
      <c r="P50" s="90">
        <f>M50*O50</f>
        <v>4</v>
      </c>
      <c r="Q50" s="89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BAJO</v>
      </c>
      <c r="R50" s="77"/>
      <c r="S50" s="77"/>
      <c r="T50" s="77" t="s">
        <v>260</v>
      </c>
      <c r="U50" s="77" t="s">
        <v>255</v>
      </c>
      <c r="V50" s="89" t="s">
        <v>179</v>
      </c>
      <c r="W50" s="91">
        <f>VLOOKUP(V50,'MAPAS DE RIESGOS INHER Y RESID'!$E$16:$F$18,2,FALSE)</f>
        <v>0.9</v>
      </c>
      <c r="X50" s="92">
        <f>P50-(W50*P50)</f>
        <v>0.39999999999999991</v>
      </c>
      <c r="Y50" s="89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77" t="str">
        <f>VLOOKUP('MATRIZ DE RIESGOS DE SST'!Y50,'TABLA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6" s="28" customFormat="1" ht="141" customHeight="1" x14ac:dyDescent="0.25">
      <c r="A51" s="162"/>
      <c r="B51" s="162"/>
      <c r="C51" s="162"/>
      <c r="D51" s="162"/>
      <c r="E51" s="162"/>
      <c r="F51" s="162"/>
      <c r="G51" s="162"/>
      <c r="H51" s="163"/>
      <c r="I51" s="77" t="s">
        <v>101</v>
      </c>
      <c r="J51" s="78" t="s">
        <v>261</v>
      </c>
      <c r="K51" s="77" t="s">
        <v>362</v>
      </c>
      <c r="L51" s="89" t="s">
        <v>183</v>
      </c>
      <c r="M51" s="90">
        <f>VLOOKUP('MATRIZ DE RIESGOS DE SST'!L51,'MAPAS DE RIESGOS INHER Y RESID'!$E$3:$F$7,2,FALSE)</f>
        <v>4</v>
      </c>
      <c r="N51" s="89" t="s">
        <v>188</v>
      </c>
      <c r="O51" s="90">
        <f>VLOOKUP('MATRIZ DE RIESGOS DE SST'!N51,'MAPAS DE RIESGOS INHER Y RESID'!$O$3:$P$7,2,FALSE)</f>
        <v>16</v>
      </c>
      <c r="P51" s="90">
        <f>+M51*O51</f>
        <v>64</v>
      </c>
      <c r="Q51" s="89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ALTO</v>
      </c>
      <c r="R51" s="77"/>
      <c r="S51" s="77" t="s">
        <v>262</v>
      </c>
      <c r="T51" s="81" t="s">
        <v>263</v>
      </c>
      <c r="U51" s="27" t="s">
        <v>264</v>
      </c>
      <c r="V51" s="89" t="s">
        <v>179</v>
      </c>
      <c r="W51" s="91">
        <f>VLOOKUP(V51,'MAPAS DE RIESGOS INHER Y RESID'!$E$16:$F$18,2,FALSE)</f>
        <v>0.9</v>
      </c>
      <c r="X51" s="92">
        <f>P51-(W51*P51)</f>
        <v>6.3999999999999986</v>
      </c>
      <c r="Y51" s="89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77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136.5" customHeight="1" x14ac:dyDescent="0.25">
      <c r="A52" s="162"/>
      <c r="B52" s="162"/>
      <c r="C52" s="162"/>
      <c r="D52" s="162"/>
      <c r="E52" s="162"/>
      <c r="F52" s="162"/>
      <c r="G52" s="162"/>
      <c r="H52" s="163"/>
      <c r="I52" s="77" t="s">
        <v>207</v>
      </c>
      <c r="J52" s="78" t="s">
        <v>265</v>
      </c>
      <c r="K52" s="77" t="s">
        <v>108</v>
      </c>
      <c r="L52" s="89" t="s">
        <v>183</v>
      </c>
      <c r="M52" s="90">
        <f>VLOOKUP('MATRIZ DE RIESGOS DE SST'!L52,'MAPAS DE RIESGOS INHER Y RESID'!$E$3:$F$7,2,FALSE)</f>
        <v>4</v>
      </c>
      <c r="N52" s="89" t="s">
        <v>188</v>
      </c>
      <c r="O52" s="90">
        <f>VLOOKUP('MATRIZ DE RIESGOS DE SST'!N52,'MAPAS DE RIESGOS INHER Y RESID'!$O$3:$P$7,2,FALSE)</f>
        <v>16</v>
      </c>
      <c r="P52" s="90">
        <f>M52*O52</f>
        <v>64</v>
      </c>
      <c r="Q52" s="89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ALTO</v>
      </c>
      <c r="R52" s="77" t="s">
        <v>269</v>
      </c>
      <c r="S52" s="77" t="s">
        <v>270</v>
      </c>
      <c r="T52" s="77" t="s">
        <v>271</v>
      </c>
      <c r="U52" s="77" t="s">
        <v>268</v>
      </c>
      <c r="V52" s="89" t="s">
        <v>179</v>
      </c>
      <c r="W52" s="91">
        <f>VLOOKUP(V52,'MAPAS DE RIESGOS INHER Y RESID'!$E$16:$F$18,2,FALSE)</f>
        <v>0.9</v>
      </c>
      <c r="X52" s="92">
        <f>P52-(W52*P52)</f>
        <v>6.3999999999999986</v>
      </c>
      <c r="Y52" s="89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77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136.5" customHeight="1" x14ac:dyDescent="0.25">
      <c r="A53" s="162"/>
      <c r="B53" s="162"/>
      <c r="C53" s="162"/>
      <c r="D53" s="162"/>
      <c r="E53" s="162"/>
      <c r="F53" s="162"/>
      <c r="G53" s="162"/>
      <c r="H53" s="163"/>
      <c r="I53" s="77" t="s">
        <v>112</v>
      </c>
      <c r="J53" s="78" t="s">
        <v>113</v>
      </c>
      <c r="K53" s="77" t="s">
        <v>111</v>
      </c>
      <c r="L53" s="89" t="s">
        <v>178</v>
      </c>
      <c r="M53" s="90">
        <f>VLOOKUP('MATRIZ DE RIESGOS DE SST'!L53,'MAPAS DE RIESGOS INHER Y RESID'!$E$3:$F$7,2,FALSE)</f>
        <v>3</v>
      </c>
      <c r="N53" s="89" t="s">
        <v>188</v>
      </c>
      <c r="O53" s="90">
        <f>VLOOKUP('MATRIZ DE RIESGOS DE SST'!N53,'MAPAS DE RIESGOS INHER Y RESID'!$O$3:$P$7,2,FALSE)</f>
        <v>16</v>
      </c>
      <c r="P53" s="90">
        <f t="shared" ref="P53:P64" si="22">M53*O53</f>
        <v>48</v>
      </c>
      <c r="Q53" s="89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MODERADO</v>
      </c>
      <c r="R53" s="77" t="s">
        <v>266</v>
      </c>
      <c r="S53" s="77"/>
      <c r="T53" s="77" t="s">
        <v>267</v>
      </c>
      <c r="U53" s="77" t="s">
        <v>268</v>
      </c>
      <c r="V53" s="89" t="s">
        <v>179</v>
      </c>
      <c r="W53" s="91">
        <f>VLOOKUP(V53,'MAPAS DE RIESGOS INHER Y RESID'!$E$16:$F$18,2,FALSE)</f>
        <v>0.9</v>
      </c>
      <c r="X53" s="92">
        <f t="shared" ref="X53:X64" si="23">P53-(W53*P53)</f>
        <v>4.7999999999999972</v>
      </c>
      <c r="Y53" s="89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77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136.5" customHeight="1" x14ac:dyDescent="0.25">
      <c r="A54" s="162"/>
      <c r="B54" s="162"/>
      <c r="C54" s="162"/>
      <c r="D54" s="162"/>
      <c r="E54" s="162"/>
      <c r="F54" s="162"/>
      <c r="G54" s="162"/>
      <c r="H54" s="163"/>
      <c r="I54" s="77" t="s">
        <v>125</v>
      </c>
      <c r="J54" s="78" t="s">
        <v>123</v>
      </c>
      <c r="K54" s="77" t="s">
        <v>124</v>
      </c>
      <c r="L54" s="89" t="s">
        <v>184</v>
      </c>
      <c r="M54" s="90">
        <f>VLOOKUP('MATRIZ DE RIESGOS DE SST'!L54,'MAPAS DE RIESGOS INHER Y RESID'!$E$3:$F$7,2,FALSE)</f>
        <v>2</v>
      </c>
      <c r="N54" s="89" t="s">
        <v>187</v>
      </c>
      <c r="O54" s="90">
        <f>VLOOKUP('MATRIZ DE RIESGOS DE SST'!N54,'MAPAS DE RIESGOS INHER Y RESID'!$O$3:$P$7,2,FALSE)</f>
        <v>4</v>
      </c>
      <c r="P54" s="90">
        <f t="shared" si="22"/>
        <v>8</v>
      </c>
      <c r="Q54" s="89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BAJO</v>
      </c>
      <c r="R54" s="77"/>
      <c r="S54" s="77" t="s">
        <v>272</v>
      </c>
      <c r="T54" s="77" t="s">
        <v>258</v>
      </c>
      <c r="U54" s="77" t="s">
        <v>273</v>
      </c>
      <c r="V54" s="89" t="s">
        <v>179</v>
      </c>
      <c r="W54" s="91">
        <f>VLOOKUP(V54,'MAPAS DE RIESGOS INHER Y RESID'!$E$16:$F$18,2,FALSE)</f>
        <v>0.9</v>
      </c>
      <c r="X54" s="92">
        <f t="shared" si="23"/>
        <v>0.79999999999999982</v>
      </c>
      <c r="Y54" s="89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77" t="str">
        <f>VLOOKUP('MATRIZ DE RIESGOS DE SST'!Y54,'TABLA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5" spans="1:26" ht="136.5" customHeight="1" x14ac:dyDescent="0.25">
      <c r="A55" s="162"/>
      <c r="B55" s="162"/>
      <c r="C55" s="162"/>
      <c r="D55" s="162"/>
      <c r="E55" s="162"/>
      <c r="F55" s="162"/>
      <c r="G55" s="162"/>
      <c r="H55" s="163"/>
      <c r="I55" s="77" t="s">
        <v>86</v>
      </c>
      <c r="J55" s="78" t="s">
        <v>281</v>
      </c>
      <c r="K55" s="77" t="s">
        <v>87</v>
      </c>
      <c r="L55" s="89" t="s">
        <v>183</v>
      </c>
      <c r="M55" s="90">
        <f>VLOOKUP('MATRIZ DE RIESGOS DE SST'!L55,'MAPAS DE RIESGOS INHER Y RESID'!$E$3:$F$7,2,FALSE)</f>
        <v>4</v>
      </c>
      <c r="N55" s="89" t="s">
        <v>188</v>
      </c>
      <c r="O55" s="90">
        <f>VLOOKUP('MATRIZ DE RIESGOS DE SST'!N55,'MAPAS DE RIESGOS INHER Y RESID'!$O$3:$P$7,2,FALSE)</f>
        <v>16</v>
      </c>
      <c r="P55" s="90">
        <f t="shared" si="22"/>
        <v>64</v>
      </c>
      <c r="Q55" s="89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ALTO</v>
      </c>
      <c r="R55" s="77" t="s">
        <v>274</v>
      </c>
      <c r="S55" s="77" t="s">
        <v>275</v>
      </c>
      <c r="T55" s="77" t="s">
        <v>276</v>
      </c>
      <c r="U55" s="77" t="s">
        <v>277</v>
      </c>
      <c r="V55" s="89" t="s">
        <v>179</v>
      </c>
      <c r="W55" s="91">
        <f>VLOOKUP(V55,'MAPAS DE RIESGOS INHER Y RESID'!$E$16:$F$18,2,FALSE)</f>
        <v>0.9</v>
      </c>
      <c r="X55" s="92">
        <f t="shared" si="23"/>
        <v>6.3999999999999986</v>
      </c>
      <c r="Y55" s="89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BAJO</v>
      </c>
      <c r="Z55" s="77" t="str">
        <f>VLOOKUP('MATRIZ DE RIESGOS DE SST'!Y55,'TABLA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6" spans="1:26" ht="136.5" customHeight="1" x14ac:dyDescent="0.25">
      <c r="A56" s="162"/>
      <c r="B56" s="162"/>
      <c r="C56" s="162"/>
      <c r="D56" s="162"/>
      <c r="E56" s="162"/>
      <c r="F56" s="162"/>
      <c r="G56" s="162"/>
      <c r="H56" s="163"/>
      <c r="I56" s="77" t="s">
        <v>114</v>
      </c>
      <c r="J56" s="78" t="s">
        <v>278</v>
      </c>
      <c r="K56" s="77" t="s">
        <v>115</v>
      </c>
      <c r="L56" s="89" t="s">
        <v>178</v>
      </c>
      <c r="M56" s="90">
        <f>VLOOKUP('MATRIZ DE RIESGOS DE SST'!L56,'MAPAS DE RIESGOS INHER Y RESID'!$E$3:$F$7,2,FALSE)</f>
        <v>3</v>
      </c>
      <c r="N56" s="89" t="s">
        <v>188</v>
      </c>
      <c r="O56" s="90">
        <f>VLOOKUP('MATRIZ DE RIESGOS DE SST'!N56,'MAPAS DE RIESGOS INHER Y RESID'!$O$3:$P$7,2,FALSE)</f>
        <v>16</v>
      </c>
      <c r="P56" s="90">
        <f t="shared" si="22"/>
        <v>48</v>
      </c>
      <c r="Q56" s="89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77" t="s">
        <v>279</v>
      </c>
      <c r="S56" s="77" t="s">
        <v>270</v>
      </c>
      <c r="T56" s="77" t="s">
        <v>280</v>
      </c>
      <c r="U56" s="77" t="s">
        <v>268</v>
      </c>
      <c r="V56" s="89" t="s">
        <v>179</v>
      </c>
      <c r="W56" s="91">
        <f>VLOOKUP(V56,'MAPAS DE RIESGOS INHER Y RESID'!$E$16:$F$18,2,FALSE)</f>
        <v>0.9</v>
      </c>
      <c r="X56" s="92">
        <f t="shared" si="23"/>
        <v>4.7999999999999972</v>
      </c>
      <c r="Y56" s="89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BAJO</v>
      </c>
      <c r="Z56" s="77" t="str">
        <f>VLOOKUP('MATRIZ DE RIESGOS DE SST'!Y56,'TABLA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136.5" customHeight="1" x14ac:dyDescent="0.25">
      <c r="A57" s="162"/>
      <c r="B57" s="162"/>
      <c r="C57" s="162"/>
      <c r="D57" s="162"/>
      <c r="E57" s="162"/>
      <c r="F57" s="162"/>
      <c r="G57" s="162"/>
      <c r="H57" s="163"/>
      <c r="I57" s="80" t="s">
        <v>60</v>
      </c>
      <c r="J57" s="79" t="s">
        <v>282</v>
      </c>
      <c r="K57" s="80" t="s">
        <v>61</v>
      </c>
      <c r="L57" s="89" t="s">
        <v>178</v>
      </c>
      <c r="M57" s="90">
        <f>VLOOKUP('MATRIZ DE RIESGOS DE SST'!L57,'MAPAS DE RIESGOS INHER Y RESID'!$E$3:$F$7,2,FALSE)</f>
        <v>3</v>
      </c>
      <c r="N57" s="89" t="s">
        <v>188</v>
      </c>
      <c r="O57" s="90">
        <f>VLOOKUP('MATRIZ DE RIESGOS DE SST'!N57,'MAPAS DE RIESGOS INHER Y RESID'!$O$3:$P$7,2,FALSE)</f>
        <v>16</v>
      </c>
      <c r="P57" s="90">
        <f t="shared" si="22"/>
        <v>48</v>
      </c>
      <c r="Q57" s="89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77"/>
      <c r="S57" s="77" t="s">
        <v>253</v>
      </c>
      <c r="T57" s="77" t="s">
        <v>254</v>
      </c>
      <c r="U57" s="77" t="s">
        <v>256</v>
      </c>
      <c r="V57" s="89" t="s">
        <v>179</v>
      </c>
      <c r="W57" s="91">
        <f>VLOOKUP(V57,'MAPAS DE RIESGOS INHER Y RESID'!$E$16:$F$18,2,FALSE)</f>
        <v>0.9</v>
      </c>
      <c r="X57" s="92">
        <f t="shared" si="23"/>
        <v>4.7999999999999972</v>
      </c>
      <c r="Y57" s="89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BAJO</v>
      </c>
      <c r="Z57" s="77" t="str">
        <f>VLOOKUP('MATRIZ DE RIESGOS DE SST'!Y57,'TABLA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8" spans="1:26" ht="136.5" customHeight="1" x14ac:dyDescent="0.25">
      <c r="A58" s="162"/>
      <c r="B58" s="162"/>
      <c r="C58" s="162"/>
      <c r="D58" s="162"/>
      <c r="E58" s="162"/>
      <c r="F58" s="162"/>
      <c r="G58" s="162"/>
      <c r="H58" s="163"/>
      <c r="I58" s="80" t="s">
        <v>240</v>
      </c>
      <c r="J58" s="79" t="s">
        <v>368</v>
      </c>
      <c r="K58" s="80" t="s">
        <v>104</v>
      </c>
      <c r="L58" s="89" t="s">
        <v>183</v>
      </c>
      <c r="M58" s="90">
        <f>VLOOKUP('MATRIZ DE RIESGOS DE SST'!L58,'MAPAS DE RIESGOS INHER Y RESID'!$E$3:$F$7,2,FALSE)</f>
        <v>4</v>
      </c>
      <c r="N58" s="89" t="s">
        <v>189</v>
      </c>
      <c r="O58" s="90">
        <f>VLOOKUP('MATRIZ DE RIESGOS DE SST'!N58,'MAPAS DE RIESGOS INHER Y RESID'!$O$3:$P$7,2,FALSE)</f>
        <v>256</v>
      </c>
      <c r="P58" s="90">
        <f t="shared" si="22"/>
        <v>1024</v>
      </c>
      <c r="Q58" s="89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ALTO</v>
      </c>
      <c r="R58" s="77" t="s">
        <v>371</v>
      </c>
      <c r="S58" s="77"/>
      <c r="T58" s="77" t="s">
        <v>369</v>
      </c>
      <c r="U58" s="77" t="s">
        <v>370</v>
      </c>
      <c r="V58" s="89" t="s">
        <v>179</v>
      </c>
      <c r="W58" s="91">
        <f>VLOOKUP(V58,'MAPAS DE RIESGOS INHER Y RESID'!$E$16:$F$18,2,FALSE)</f>
        <v>0.9</v>
      </c>
      <c r="X58" s="92">
        <f t="shared" si="23"/>
        <v>102.39999999999998</v>
      </c>
      <c r="Y58" s="89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MODERADO</v>
      </c>
      <c r="Z58" s="77" t="str">
        <f>VLOOKUP('MATRIZ DE RIESGOS DE SST'!Y58,'TABLA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9" spans="1:26" ht="136.5" customHeight="1" x14ac:dyDescent="0.25">
      <c r="A59" s="162"/>
      <c r="B59" s="162"/>
      <c r="C59" s="162"/>
      <c r="D59" s="162"/>
      <c r="E59" s="162"/>
      <c r="F59" s="162"/>
      <c r="G59" s="162"/>
      <c r="H59" s="163"/>
      <c r="I59" s="104" t="s">
        <v>286</v>
      </c>
      <c r="J59" s="113" t="s">
        <v>227</v>
      </c>
      <c r="K59" s="77" t="s">
        <v>76</v>
      </c>
      <c r="L59" s="89" t="s">
        <v>183</v>
      </c>
      <c r="M59" s="90">
        <f>VLOOKUP('MATRIZ DE RIESGOS DE SST'!L59,'MAPAS DE RIESGOS INHER Y RESID'!$E$3:$F$7,2,FALSE)</f>
        <v>4</v>
      </c>
      <c r="N59" s="89" t="s">
        <v>187</v>
      </c>
      <c r="O59" s="90">
        <f>VLOOKUP('MATRIZ DE RIESGOS DE SST'!N59,'MAPAS DE RIESGOS INHER Y RESID'!$O$3:$P$7,2,FALSE)</f>
        <v>4</v>
      </c>
      <c r="P59" s="90">
        <f t="shared" si="22"/>
        <v>16</v>
      </c>
      <c r="Q59" s="89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MODERADO</v>
      </c>
      <c r="R59" s="77"/>
      <c r="S59" s="77"/>
      <c r="T59" s="77" t="s">
        <v>284</v>
      </c>
      <c r="U59" s="77" t="s">
        <v>285</v>
      </c>
      <c r="V59" s="89" t="s">
        <v>178</v>
      </c>
      <c r="W59" s="91">
        <f>VLOOKUP(V59,'MAPAS DE RIESGOS INHER Y RESID'!$E$16:$F$18,2,FALSE)</f>
        <v>0.4</v>
      </c>
      <c r="X59" s="92">
        <f t="shared" si="23"/>
        <v>9.6</v>
      </c>
      <c r="Y59" s="89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MODERADO</v>
      </c>
      <c r="Z59" s="77" t="str">
        <f>VLOOKUP('MATRIZ DE RIESGOS DE SST'!Y59,'TABLA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0" spans="1:26" ht="136.5" customHeight="1" x14ac:dyDescent="0.25">
      <c r="A60" s="162"/>
      <c r="B60" s="162"/>
      <c r="C60" s="162"/>
      <c r="D60" s="162"/>
      <c r="E60" s="162"/>
      <c r="F60" s="162"/>
      <c r="G60" s="162"/>
      <c r="H60" s="163"/>
      <c r="I60" s="104" t="s">
        <v>287</v>
      </c>
      <c r="J60" s="113" t="s">
        <v>313</v>
      </c>
      <c r="K60" s="77" t="s">
        <v>363</v>
      </c>
      <c r="L60" s="89" t="s">
        <v>183</v>
      </c>
      <c r="M60" s="90">
        <f>VLOOKUP('MATRIZ DE RIESGOS DE SST'!L60,'MAPAS DE RIESGOS INHER Y RESID'!$E$3:$F$7,2,FALSE)</f>
        <v>4</v>
      </c>
      <c r="N60" s="89" t="s">
        <v>188</v>
      </c>
      <c r="O60" s="90">
        <f>VLOOKUP('MATRIZ DE RIESGOS DE SST'!N60,'MAPAS DE RIESGOS INHER Y RESID'!$O$3:$P$7,2,FALSE)</f>
        <v>16</v>
      </c>
      <c r="P60" s="90">
        <f t="shared" si="22"/>
        <v>64</v>
      </c>
      <c r="Q60" s="89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ALTO</v>
      </c>
      <c r="R60" s="77" t="s">
        <v>288</v>
      </c>
      <c r="S60" s="77" t="s">
        <v>289</v>
      </c>
      <c r="T60" s="77" t="s">
        <v>290</v>
      </c>
      <c r="U60" s="77" t="s">
        <v>291</v>
      </c>
      <c r="V60" s="89" t="s">
        <v>178</v>
      </c>
      <c r="W60" s="91">
        <f>VLOOKUP(V60,'MAPAS DE RIESGOS INHER Y RESID'!$E$16:$F$18,2,FALSE)</f>
        <v>0.4</v>
      </c>
      <c r="X60" s="92">
        <f t="shared" si="23"/>
        <v>38.4</v>
      </c>
      <c r="Y60" s="89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MODERADO</v>
      </c>
      <c r="Z60" s="77" t="str">
        <f>VLOOKUP('MATRIZ DE RIESGOS DE SST'!Y60,'TABLA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1" spans="1:26" ht="136.5" customHeight="1" x14ac:dyDescent="0.25">
      <c r="A61" s="162"/>
      <c r="B61" s="162"/>
      <c r="C61" s="162"/>
      <c r="D61" s="162"/>
      <c r="E61" s="162"/>
      <c r="F61" s="162"/>
      <c r="G61" s="162"/>
      <c r="H61" s="163"/>
      <c r="I61" s="104" t="s">
        <v>292</v>
      </c>
      <c r="J61" s="113" t="s">
        <v>314</v>
      </c>
      <c r="K61" s="77" t="s">
        <v>118</v>
      </c>
      <c r="L61" s="89" t="s">
        <v>183</v>
      </c>
      <c r="M61" s="90">
        <f>VLOOKUP('MATRIZ DE RIESGOS DE SST'!L61,'MAPAS DE RIESGOS INHER Y RESID'!$E$3:$F$7,2,FALSE)</f>
        <v>4</v>
      </c>
      <c r="N61" s="89" t="s">
        <v>188</v>
      </c>
      <c r="O61" s="90">
        <f>VLOOKUP('MATRIZ DE RIESGOS DE SST'!N61,'MAPAS DE RIESGOS INHER Y RESID'!$O$3:$P$7,2,FALSE)</f>
        <v>16</v>
      </c>
      <c r="P61" s="90">
        <f t="shared" si="22"/>
        <v>64</v>
      </c>
      <c r="Q61" s="89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ALTO</v>
      </c>
      <c r="R61" s="77" t="s">
        <v>293</v>
      </c>
      <c r="S61" s="77" t="s">
        <v>294</v>
      </c>
      <c r="T61" s="77" t="s">
        <v>295</v>
      </c>
      <c r="U61" s="77" t="s">
        <v>296</v>
      </c>
      <c r="V61" s="89" t="s">
        <v>178</v>
      </c>
      <c r="W61" s="91">
        <f>VLOOKUP(V61,'MAPAS DE RIESGOS INHER Y RESID'!$E$16:$F$18,2,FALSE)</f>
        <v>0.4</v>
      </c>
      <c r="X61" s="92">
        <f t="shared" si="23"/>
        <v>38.4</v>
      </c>
      <c r="Y61" s="89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MODERADO</v>
      </c>
      <c r="Z61" s="77" t="str">
        <f>VLOOKUP('MATRIZ DE RIESGOS DE SST'!Y61,'TABLA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2" spans="1:26" ht="136.5" customHeight="1" x14ac:dyDescent="0.25">
      <c r="A62" s="162"/>
      <c r="B62" s="162"/>
      <c r="C62" s="162"/>
      <c r="D62" s="162"/>
      <c r="E62" s="162"/>
      <c r="F62" s="162"/>
      <c r="G62" s="162"/>
      <c r="H62" s="163"/>
      <c r="I62" s="104" t="s">
        <v>241</v>
      </c>
      <c r="J62" s="113" t="s">
        <v>353</v>
      </c>
      <c r="K62" s="77" t="s">
        <v>105</v>
      </c>
      <c r="L62" s="89" t="s">
        <v>183</v>
      </c>
      <c r="M62" s="90">
        <f>VLOOKUP('MATRIZ DE RIESGOS DE SST'!L62,'MAPAS DE RIESGOS INHER Y RESID'!$E$3:$F$7,2,FALSE)</f>
        <v>4</v>
      </c>
      <c r="N62" s="89" t="s">
        <v>188</v>
      </c>
      <c r="O62" s="90">
        <f>VLOOKUP('MATRIZ DE RIESGOS DE SST'!N62,'MAPAS DE RIESGOS INHER Y RESID'!$O$3:$P$7,2,FALSE)</f>
        <v>16</v>
      </c>
      <c r="P62" s="90">
        <f t="shared" si="22"/>
        <v>64</v>
      </c>
      <c r="Q62" s="89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ALTO</v>
      </c>
      <c r="R62" s="77" t="s">
        <v>297</v>
      </c>
      <c r="S62" s="77" t="s">
        <v>298</v>
      </c>
      <c r="T62" s="77" t="s">
        <v>299</v>
      </c>
      <c r="U62" s="77" t="s">
        <v>300</v>
      </c>
      <c r="V62" s="89" t="s">
        <v>178</v>
      </c>
      <c r="W62" s="91">
        <f>VLOOKUP(V62,'MAPAS DE RIESGOS INHER Y RESID'!$E$16:$F$18,2,FALSE)</f>
        <v>0.4</v>
      </c>
      <c r="X62" s="92">
        <f t="shared" si="23"/>
        <v>38.4</v>
      </c>
      <c r="Y62" s="89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MODERADO</v>
      </c>
      <c r="Z62" s="77" t="str">
        <f>VLOOKUP('MATRIZ DE RIESGOS DE SST'!Y62,'TABLA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3" spans="1:26" ht="136.5" customHeight="1" x14ac:dyDescent="0.25">
      <c r="A63" s="162"/>
      <c r="B63" s="162"/>
      <c r="C63" s="162"/>
      <c r="D63" s="162"/>
      <c r="E63" s="162"/>
      <c r="F63" s="162"/>
      <c r="G63" s="162"/>
      <c r="H63" s="163"/>
      <c r="I63" s="104" t="s">
        <v>301</v>
      </c>
      <c r="J63" s="113" t="s">
        <v>302</v>
      </c>
      <c r="K63" s="77" t="s">
        <v>303</v>
      </c>
      <c r="L63" s="89" t="s">
        <v>178</v>
      </c>
      <c r="M63" s="90">
        <f>VLOOKUP('MATRIZ DE RIESGOS DE SST'!L63,'MAPAS DE RIESGOS INHER Y RESID'!$E$3:$F$7,2,FALSE)</f>
        <v>3</v>
      </c>
      <c r="N63" s="89" t="s">
        <v>187</v>
      </c>
      <c r="O63" s="90">
        <f>VLOOKUP('MATRIZ DE RIESGOS DE SST'!N63,'MAPAS DE RIESGOS INHER Y RESID'!$O$3:$P$7,2,FALSE)</f>
        <v>4</v>
      </c>
      <c r="P63" s="90">
        <f t="shared" si="22"/>
        <v>12</v>
      </c>
      <c r="Q63" s="89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MODERADO</v>
      </c>
      <c r="R63" s="77"/>
      <c r="S63" s="77" t="s">
        <v>304</v>
      </c>
      <c r="T63" s="77" t="s">
        <v>305</v>
      </c>
      <c r="U63" s="77" t="s">
        <v>306</v>
      </c>
      <c r="V63" s="89" t="s">
        <v>178</v>
      </c>
      <c r="W63" s="91">
        <f>VLOOKUP(V63,'MAPAS DE RIESGOS INHER Y RESID'!$E$16:$F$18,2,FALSE)</f>
        <v>0.4</v>
      </c>
      <c r="X63" s="92">
        <f t="shared" si="23"/>
        <v>7.1999999999999993</v>
      </c>
      <c r="Y63" s="89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77" t="str">
        <f>VLOOKUP('MATRIZ DE RIESGOS DE SST'!Y63,'TABLA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136.5" customHeight="1" x14ac:dyDescent="0.25">
      <c r="A64" s="162"/>
      <c r="B64" s="162"/>
      <c r="C64" s="162"/>
      <c r="D64" s="162"/>
      <c r="E64" s="162"/>
      <c r="F64" s="162"/>
      <c r="G64" s="162"/>
      <c r="H64" s="163"/>
      <c r="I64" s="104" t="s">
        <v>67</v>
      </c>
      <c r="J64" s="78" t="s">
        <v>310</v>
      </c>
      <c r="K64" s="77" t="s">
        <v>311</v>
      </c>
      <c r="L64" s="89" t="s">
        <v>178</v>
      </c>
      <c r="M64" s="90">
        <f>VLOOKUP('MATRIZ DE RIESGOS DE SST'!L64,'MAPAS DE RIESGOS INHER Y RESID'!$E$3:$F$7,2,FALSE)</f>
        <v>3</v>
      </c>
      <c r="N64" s="89" t="s">
        <v>187</v>
      </c>
      <c r="O64" s="90">
        <f>VLOOKUP('MATRIZ DE RIESGOS DE SST'!N64,'MAPAS DE RIESGOS INHER Y RESID'!$O$3:$P$7,2,FALSE)</f>
        <v>4</v>
      </c>
      <c r="P64" s="90">
        <f t="shared" si="22"/>
        <v>12</v>
      </c>
      <c r="Q64" s="89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MODERADO</v>
      </c>
      <c r="R64" s="77"/>
      <c r="S64" s="77" t="s">
        <v>307</v>
      </c>
      <c r="T64" s="77" t="s">
        <v>309</v>
      </c>
      <c r="U64" s="77"/>
      <c r="V64" s="89" t="s">
        <v>178</v>
      </c>
      <c r="W64" s="91">
        <f>VLOOKUP(V64,'MAPAS DE RIESGOS INHER Y RESID'!$E$16:$F$18,2,FALSE)</f>
        <v>0.4</v>
      </c>
      <c r="X64" s="92">
        <f t="shared" si="23"/>
        <v>7.1999999999999993</v>
      </c>
      <c r="Y64" s="89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BAJO</v>
      </c>
      <c r="Z64" s="77" t="str">
        <f>VLOOKUP('MATRIZ DE RIESGOS DE SST'!Y64,'TABLA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49"/>
  <mergeCells count="63">
    <mergeCell ref="F50:F64"/>
    <mergeCell ref="G50:G64"/>
    <mergeCell ref="H50:H64"/>
    <mergeCell ref="A50:A64"/>
    <mergeCell ref="B50:B64"/>
    <mergeCell ref="C50:C64"/>
    <mergeCell ref="D50:D64"/>
    <mergeCell ref="E50:E64"/>
    <mergeCell ref="A45:A49"/>
    <mergeCell ref="B45:B49"/>
    <mergeCell ref="D45:D49"/>
    <mergeCell ref="G45:G49"/>
    <mergeCell ref="H45:H49"/>
    <mergeCell ref="E45:E49"/>
    <mergeCell ref="H31:H36"/>
    <mergeCell ref="A31:A36"/>
    <mergeCell ref="B31:B36"/>
    <mergeCell ref="D31:D36"/>
    <mergeCell ref="E31:E36"/>
    <mergeCell ref="F31:F36"/>
    <mergeCell ref="G31:G36"/>
    <mergeCell ref="F21:F30"/>
    <mergeCell ref="G21:G30"/>
    <mergeCell ref="H21:H30"/>
    <mergeCell ref="A6:A20"/>
    <mergeCell ref="B6:B20"/>
    <mergeCell ref="C6:C20"/>
    <mergeCell ref="D6:D20"/>
    <mergeCell ref="E6:E20"/>
    <mergeCell ref="A21:A30"/>
    <mergeCell ref="B21:B30"/>
    <mergeCell ref="C21:C30"/>
    <mergeCell ref="D21:D30"/>
    <mergeCell ref="E21:E30"/>
    <mergeCell ref="L4:O4"/>
    <mergeCell ref="Z4:Z5"/>
    <mergeCell ref="W4:W5"/>
    <mergeCell ref="F6:F20"/>
    <mergeCell ref="G6:G20"/>
    <mergeCell ref="H6:H20"/>
    <mergeCell ref="C1:Y1"/>
    <mergeCell ref="A1:B1"/>
    <mergeCell ref="A4:A5"/>
    <mergeCell ref="B4:C4"/>
    <mergeCell ref="D4:G4"/>
    <mergeCell ref="H4:H5"/>
    <mergeCell ref="I4:I5"/>
    <mergeCell ref="X4:X5"/>
    <mergeCell ref="B2:Z2"/>
    <mergeCell ref="B3:Z3"/>
    <mergeCell ref="J4:J5"/>
    <mergeCell ref="K4:K5"/>
    <mergeCell ref="Q4:Q5"/>
    <mergeCell ref="R4:U4"/>
    <mergeCell ref="V4:V5"/>
    <mergeCell ref="Y4:Y5"/>
    <mergeCell ref="G37:G44"/>
    <mergeCell ref="H37:H44"/>
    <mergeCell ref="C43:C44"/>
    <mergeCell ref="E43:E44"/>
    <mergeCell ref="A37:A44"/>
    <mergeCell ref="B37:B44"/>
    <mergeCell ref="D37:D44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8" operator="equal" id="{B88435B0-CC07-4127-9922-B20D0DC8FBE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9" operator="equal" id="{04B8D346-45ED-4655-BD55-2E3E9240F1A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0" operator="equal" id="{F664B633-7962-4D54-A4DB-5815C7DF3A0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1" operator="equal" id="{9D2DEEBA-7584-4599-B6E1-C4DEEAA926D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2" operator="equal" id="{5313C584-B2F0-4080-99B5-92BA8C880C0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L7:L8</xm:sqref>
        </x14:conditionalFormatting>
        <x14:conditionalFormatting xmlns:xm="http://schemas.microsoft.com/office/excel/2006/main">
          <x14:cfRule type="cellIs" priority="953" operator="equal" id="{5B293895-1C3D-4B8B-9908-E728915F8D7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4" operator="equal" id="{A6E927C7-CD01-4B6F-9306-96D090072C9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5" operator="equal" id="{7C1C8E77-003F-445E-8A66-38590E4DB6B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6" operator="equal" id="{737665B3-8D61-445F-83F4-A3A7F183FD4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7" operator="equal" id="{C1D347D8-B628-43D4-B00A-326A547EFAA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N6:N8</xm:sqref>
        </x14:conditionalFormatting>
        <x14:conditionalFormatting xmlns:xm="http://schemas.microsoft.com/office/excel/2006/main">
          <x14:cfRule type="cellIs" priority="967" operator="equal" id="{D0E547BC-7E69-4450-84C1-664DAA6472C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8" operator="equal" id="{8B78D956-BEF2-42F1-BCCB-16700B34847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9" operator="equal" id="{7761D600-F0C6-4E69-91F0-421901DC197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0" operator="equal" id="{E91E2A6B-5EDC-45A4-8AE1-CD5305C872D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Q6:Q8</xm:sqref>
        </x14:conditionalFormatting>
        <x14:conditionalFormatting xmlns:xm="http://schemas.microsoft.com/office/excel/2006/main">
          <x14:cfRule type="cellIs" priority="949" operator="equal" id="{F7D61F3B-A1B5-4321-8D02-AD4C8D03181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0" operator="equal" id="{272CE54D-1F1E-49A7-A504-D8A3747EA52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1" operator="equal" id="{310BF0C3-25D2-45C5-988A-4BB259F8B67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2" operator="equal" id="{7C069A4F-DC8F-4466-B934-6FA3C502D38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V6:V8</xm:sqref>
        </x14:conditionalFormatting>
        <x14:conditionalFormatting xmlns:xm="http://schemas.microsoft.com/office/excel/2006/main">
          <x14:cfRule type="cellIs" priority="963" operator="equal" id="{03091192-5E3D-41C0-AC21-41083A26DEC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4" operator="equal" id="{31859893-58C4-43CC-937C-CE886771C5F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5" operator="equal" id="{B2154F58-8F11-4C3E-8073-39D903DDBBB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6" operator="equal" id="{2BD4B5D6-3573-46D2-9A06-BDFFD0E03AF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Y6:Y8</xm:sqref>
        </x14:conditionalFormatting>
        <x14:conditionalFormatting xmlns:xm="http://schemas.microsoft.com/office/excel/2006/main">
          <x14:cfRule type="cellIs" priority="936" operator="equal" id="{D98CD47D-A30C-4E36-8B0B-7B66A43D8A0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7" operator="equal" id="{4BB49BD7-250A-4789-8986-BA5114DC995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8" operator="equal" id="{BBA95BDB-B347-44B1-96F1-373B0769AE1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9" operator="equal" id="{C6B1D173-F854-4719-A96B-8BFB35D57B1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0" operator="equal" id="{4267CA62-1157-4256-BEEC-E1A7E3337BF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L9:L10</xm:sqref>
        </x14:conditionalFormatting>
        <x14:conditionalFormatting xmlns:xm="http://schemas.microsoft.com/office/excel/2006/main">
          <x14:cfRule type="cellIs" priority="931" operator="equal" id="{30EB1BE1-B880-42C9-8DB1-C8754AB07A7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2" operator="equal" id="{500590D4-7917-4FAF-924C-739150FA113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3" operator="equal" id="{FFE587DA-65A2-47B8-A47B-DB82447298E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4" operator="equal" id="{BB05A801-DD9E-4A23-86E7-CB0C7B3C17B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5" operator="equal" id="{A6F08E57-ED03-49D5-9091-4E0900C4059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N9:N10</xm:sqref>
        </x14:conditionalFormatting>
        <x14:conditionalFormatting xmlns:xm="http://schemas.microsoft.com/office/excel/2006/main">
          <x14:cfRule type="cellIs" priority="945" operator="equal" id="{C40E69A6-06A0-42DF-908B-C5774D5181F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6" operator="equal" id="{6EF9583E-4E36-478A-BF2E-CC952FA3727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7" operator="equal" id="{F2330B78-5862-46CE-BE5A-7495F743A83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8" operator="equal" id="{6194685F-395F-4408-B06B-BF49366EC4E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Q9:Q10</xm:sqref>
        </x14:conditionalFormatting>
        <x14:conditionalFormatting xmlns:xm="http://schemas.microsoft.com/office/excel/2006/main">
          <x14:cfRule type="cellIs" priority="927" operator="equal" id="{DD2F48D1-6B61-46A4-B3E7-B5C588E8D56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8" operator="equal" id="{F41DBF2F-CB33-4C4D-AEE1-5F5D522B381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9" operator="equal" id="{69F4E651-9DEC-4515-8018-4D65812F31F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0" operator="equal" id="{E959E86F-6D10-484A-B252-C972D104876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V9:V10</xm:sqref>
        </x14:conditionalFormatting>
        <x14:conditionalFormatting xmlns:xm="http://schemas.microsoft.com/office/excel/2006/main">
          <x14:cfRule type="cellIs" priority="941" operator="equal" id="{A176680A-82DF-45C0-AA12-A3B175B552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2" operator="equal" id="{43101B4F-24B1-4EE2-8037-DA6AF4A53A5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3" operator="equal" id="{A80841DD-65AD-4ECF-B059-6B6D33AB147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4" operator="equal" id="{BC0DE8AB-9228-4BD5-BBF1-FC52F67D5C6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Y9:Y10</xm:sqref>
        </x14:conditionalFormatting>
        <x14:conditionalFormatting xmlns:xm="http://schemas.microsoft.com/office/excel/2006/main">
          <x14:cfRule type="cellIs" priority="914" operator="equal" id="{5BBBC705-7E0C-4344-9A80-7FE9BC98A7A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5" operator="equal" id="{334E93C7-B4BE-47FF-B8C1-CAA554E6D02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6" operator="equal" id="{E1BA8665-12A1-409A-8E3A-56211D4B617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7" operator="equal" id="{629C4DDD-FC09-4D9B-BB76-754CD0B890A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8" operator="equal" id="{D312F7EB-776A-4472-A468-45B80006EC8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cellIs" priority="909" operator="equal" id="{B8BD7005-4494-4495-914C-2E1CC7DB6F1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0" operator="equal" id="{4D99D762-6044-4A2E-9DD7-4A7C7F58320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1" operator="equal" id="{3DCC71BD-BBA4-428B-9F6A-C6CEC8C2829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2" operator="equal" id="{6658F533-D1E3-441D-B794-515BDA52E53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3" operator="equal" id="{E8143AC4-70EA-49D9-9A22-6C82594DBCD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cellIs" priority="923" operator="equal" id="{0AA09277-D9AE-40A4-AE17-74FB8927A7E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4" operator="equal" id="{8A3395EB-1EFB-45BC-A079-5D5FBAAF969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5" operator="equal" id="{89883671-D62D-46EA-A9D5-A7B3D0F2C8D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6" operator="equal" id="{8395FE3A-E826-4242-8051-3FB9249E4B9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cellIs" priority="905" operator="equal" id="{29AA83AC-BDB7-409C-95B0-68E73D4C917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6" operator="equal" id="{15E58DAB-A63E-47D2-81B3-5C5CCDE2C35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7" operator="equal" id="{7A72457E-0EEF-40F1-A325-B10C4CAB0B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8" operator="equal" id="{EE5E074C-0433-42C5-A1ED-0417CF6BA9A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cellIs" priority="919" operator="equal" id="{C4A8055C-BC4B-48D9-AB99-059D7CC0825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0" operator="equal" id="{0D916F18-D6F7-44EE-BE02-B7ACBDA1CAB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1" operator="equal" id="{EE016B43-2B99-4042-B24D-E4AD3CA0802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2" operator="equal" id="{33F7B836-A5D5-4456-8C95-745C66DAB21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Y20</xm:sqref>
        </x14:conditionalFormatting>
        <x14:conditionalFormatting xmlns:xm="http://schemas.microsoft.com/office/excel/2006/main">
          <x14:cfRule type="cellIs" priority="892" operator="equal" id="{22C6CA07-A4E5-4DF0-AB5D-12D165E5ABD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3" operator="equal" id="{FD034308-3D48-4A67-A569-C2AB8DB3E00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4" operator="equal" id="{EC8BD6F9-1116-4C23-A5C4-B7AB9AF8647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5" operator="equal" id="{CB6CCD1C-5556-4BC5-B89D-18195FB8AEB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6" operator="equal" id="{8AE150C1-5A80-4BCA-AED4-A65CFEA876E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L21:L24 L28:L30</xm:sqref>
        </x14:conditionalFormatting>
        <x14:conditionalFormatting xmlns:xm="http://schemas.microsoft.com/office/excel/2006/main">
          <x14:cfRule type="cellIs" priority="887" operator="equal" id="{F90DBD53-8036-4315-A55F-13BF1491C37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8" operator="equal" id="{4C3984D3-7B4D-4AC4-8D08-465D6E95CA4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9" operator="equal" id="{AB02FF51-8024-47C0-A59E-B7B9F8ACB30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0" operator="equal" id="{0D7096E5-75E9-455A-A600-2D98E028405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1" operator="equal" id="{A2FF679C-AFBB-40D8-9A20-3964BFA38BC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N21:N24 N28:N30</xm:sqref>
        </x14:conditionalFormatting>
        <x14:conditionalFormatting xmlns:xm="http://schemas.microsoft.com/office/excel/2006/main">
          <x14:cfRule type="cellIs" priority="901" operator="equal" id="{3C123569-0346-4B4E-8B72-6987FF9BF82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" operator="equal" id="{6AE3E03F-D1FF-4FCD-9E9E-01A483E0FD3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3" operator="equal" id="{A1D2C4DB-CB87-4AD7-8885-05F31F7296D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" operator="equal" id="{F20FB2C3-58DF-4ACD-B474-0F6738FFD22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Q28:Q30 Q21:Q24</xm:sqref>
        </x14:conditionalFormatting>
        <x14:conditionalFormatting xmlns:xm="http://schemas.microsoft.com/office/excel/2006/main">
          <x14:cfRule type="cellIs" priority="883" operator="equal" id="{954218D8-3856-4DD2-93DE-0C3A91CD105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4" operator="equal" id="{4160470C-4A8F-4601-81B8-0813F38FADC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5" operator="equal" id="{9C12FB40-C4D5-4390-B02B-FFDE1EC7B64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" operator="equal" id="{38FB003D-460A-4E1B-AEC3-CF4400A8E8B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V28:V30 V21:V24</xm:sqref>
        </x14:conditionalFormatting>
        <x14:conditionalFormatting xmlns:xm="http://schemas.microsoft.com/office/excel/2006/main">
          <x14:cfRule type="cellIs" priority="897" operator="equal" id="{84C0A7C3-6D97-45B6-BFF3-EE48223881C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8" operator="equal" id="{B5FC3D71-E9B0-483F-AB4E-7AB4DBC255F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9" operator="equal" id="{5F4473DE-380A-4D32-9D96-DFE0D9E4CE0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0" operator="equal" id="{2B50738E-AE79-4BBB-8D77-51F95DE53B6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Y28:Y30 Y21:Y24</xm:sqref>
        </x14:conditionalFormatting>
        <x14:conditionalFormatting xmlns:xm="http://schemas.microsoft.com/office/excel/2006/main">
          <x14:cfRule type="cellIs" priority="870" operator="equal" id="{FF8D8826-F71B-4BE1-99E9-D38CA47DA1E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1" operator="equal" id="{3C986A10-36D8-43CF-9AA5-210DFBFAD9C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2" operator="equal" id="{8A30385F-19C8-4A60-8E09-266E1D5B2C0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3" operator="equal" id="{0DF9965C-E2C7-4018-BD5E-75E48965493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4" operator="equal" id="{00C7AE91-52D4-4337-9EB7-BB1962D891F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L25:L26</xm:sqref>
        </x14:conditionalFormatting>
        <x14:conditionalFormatting xmlns:xm="http://schemas.microsoft.com/office/excel/2006/main">
          <x14:cfRule type="cellIs" priority="865" operator="equal" id="{21A2D03C-BAF2-401C-A6CE-277445682BF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6" operator="equal" id="{68F3486A-1278-4FBB-B7D1-39AA7DE7FFC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7" operator="equal" id="{5C27BDD2-D97B-4E99-9A00-B8B34DA9855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8" operator="equal" id="{0693A419-C124-4D94-BA2B-F22F6693C15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9" operator="equal" id="{074DE8A6-12ED-4B86-9C36-9FECD0D656B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N25:N26</xm:sqref>
        </x14:conditionalFormatting>
        <x14:conditionalFormatting xmlns:xm="http://schemas.microsoft.com/office/excel/2006/main">
          <x14:cfRule type="cellIs" priority="879" operator="equal" id="{49D7E483-E7EF-4E35-8D85-144F99919D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0" operator="equal" id="{BE3FA43C-240C-48E7-B550-671E6463733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1" operator="equal" id="{BB89D27B-0DBB-4D43-89C1-43BA53968F2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2" operator="equal" id="{EAB9368D-0888-4791-9CD8-DEB4C3443D9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Q25:Q26</xm:sqref>
        </x14:conditionalFormatting>
        <x14:conditionalFormatting xmlns:xm="http://schemas.microsoft.com/office/excel/2006/main">
          <x14:cfRule type="cellIs" priority="861" operator="equal" id="{368C500F-5EB8-49F3-8EFC-B00E7C2D096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2" operator="equal" id="{04F6DCDB-6635-47B0-9E76-63AC5239C39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3" operator="equal" id="{870BAC1F-275A-4920-9D6E-E64E09ED422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4" operator="equal" id="{715DD1F3-8204-47D2-972D-2920D619B66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V25:V26</xm:sqref>
        </x14:conditionalFormatting>
        <x14:conditionalFormatting xmlns:xm="http://schemas.microsoft.com/office/excel/2006/main">
          <x14:cfRule type="cellIs" priority="875" operator="equal" id="{03653CD2-CD2E-49F7-9D1C-29EE62BD70D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6" operator="equal" id="{0E3974A7-4C9C-4330-850A-890A8834F1F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7" operator="equal" id="{72DFCF56-4FC1-40C9-84A0-96D121E6B6E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8" operator="equal" id="{F355B7E6-9836-4500-875C-DE37D462507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Y25:Y26</xm:sqref>
        </x14:conditionalFormatting>
        <x14:conditionalFormatting xmlns:xm="http://schemas.microsoft.com/office/excel/2006/main">
          <x14:cfRule type="cellIs" priority="848" operator="equal" id="{E842257D-0411-4DB9-957F-D6997D1C5AB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9" operator="equal" id="{D44B0CAF-0FDF-423C-9C6E-AB3368C678B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0" operator="equal" id="{E2AE4588-4C61-460B-B59B-DEAB8062165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1" operator="equal" id="{776E6280-2E5B-4F96-BBB2-6D094576D01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2" operator="equal" id="{FDC9127B-D247-470C-8729-F1CB360161A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cellIs" priority="843" operator="equal" id="{C34A62B8-C646-473A-BFF8-9D1F5E549F1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4" operator="equal" id="{049A610D-FDCD-4930-B30C-936CAAEE59C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5" operator="equal" id="{1FF33E04-A205-4639-A1D8-44D821B8669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6" operator="equal" id="{83D85888-A0DD-4371-8FD2-8445F63D4D6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7" operator="equal" id="{7DE21575-A980-4401-842D-F3A261D5399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cellIs" priority="857" operator="equal" id="{3CC195CC-D98E-4819-A2AE-B7AD399C360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8" operator="equal" id="{8FCEB812-E575-43FE-9366-13F95C4C807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9" operator="equal" id="{450DAA0E-0DDF-42BD-9DEA-90F1EE8BBC4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0" operator="equal" id="{2535232C-CEDC-4084-A879-117D5183E78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cellIs" priority="839" operator="equal" id="{ACF6C4F5-CC81-4A27-911E-4B714D5A021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0" operator="equal" id="{77ECB1DB-1F44-44FB-A458-C3FE686C147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1" operator="equal" id="{2012056E-B0B4-4DFE-AE15-120E6D9B37F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2" operator="equal" id="{8F2BF519-E7E9-40CE-BC6B-DA3000C4B7A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cellIs" priority="853" operator="equal" id="{3BFF387C-7BA0-41E3-908A-5342130BA99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4" operator="equal" id="{A21F2DEC-BE84-401E-9027-AC0B9DB6C70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5" operator="equal" id="{B0F7E06F-75ED-4E36-A93B-AC9AA95470E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6" operator="equal" id="{664F28A8-010A-41C1-AC0C-A521F9CCD3A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Y27</xm:sqref>
        </x14:conditionalFormatting>
        <x14:conditionalFormatting xmlns:xm="http://schemas.microsoft.com/office/excel/2006/main">
          <x14:cfRule type="cellIs" priority="826" operator="equal" id="{C2459E6C-3FC1-4420-B1CA-62700CA7B17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7" operator="equal" id="{3B63BF6B-FEC9-4597-9E9F-210275055C7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8" operator="equal" id="{4AD8652E-23A6-49D0-A5DC-BA3099E0F12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9" operator="equal" id="{20DF4EA1-F128-4677-92BD-EA801AC8006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0" operator="equal" id="{16F95690-FEE0-454E-85D4-292E482B70B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L32:L35</xm:sqref>
        </x14:conditionalFormatting>
        <x14:conditionalFormatting xmlns:xm="http://schemas.microsoft.com/office/excel/2006/main">
          <x14:cfRule type="cellIs" priority="821" operator="equal" id="{C9F78A7F-BED7-4033-93A2-CEEB92A9D0C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2" operator="equal" id="{724C21B0-1575-43FC-A867-80D64408CE3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3" operator="equal" id="{F63CB563-8DB5-4A3D-901E-A15D50AAAD6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4" operator="equal" id="{CAC2DD47-A095-4ADC-ACC9-C06EEDD66F6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5" operator="equal" id="{E5EC7660-B8D6-4F95-AD3F-E290AC63A1F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N32:N35</xm:sqref>
        </x14:conditionalFormatting>
        <x14:conditionalFormatting xmlns:xm="http://schemas.microsoft.com/office/excel/2006/main">
          <x14:cfRule type="cellIs" priority="835" operator="equal" id="{177AB64C-E963-415F-A2E9-B6D078ED876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6" operator="equal" id="{D548F2BC-5F19-4E79-AF34-A758ED8E37C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7" operator="equal" id="{259A48FE-0A53-4A0B-8D1F-D4D50D5793B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8" operator="equal" id="{951BF55D-4268-4A16-B2C0-D6641FA2C97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Q32:Q35</xm:sqref>
        </x14:conditionalFormatting>
        <x14:conditionalFormatting xmlns:xm="http://schemas.microsoft.com/office/excel/2006/main">
          <x14:cfRule type="cellIs" priority="817" operator="equal" id="{21DFBDAE-969F-452A-9C32-E34980903F4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8" operator="equal" id="{1EE6E1A0-16D8-4A3D-AE01-1849D9611F3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9" operator="equal" id="{6F4A3C45-A06E-4C96-AD24-6E82C54E1AE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0" operator="equal" id="{28B2260D-7975-4236-8863-AECDEF48E36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V32:V35</xm:sqref>
        </x14:conditionalFormatting>
        <x14:conditionalFormatting xmlns:xm="http://schemas.microsoft.com/office/excel/2006/main">
          <x14:cfRule type="cellIs" priority="831" operator="equal" id="{0367512B-E30E-4A28-B5FD-2272E5921E4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2" operator="equal" id="{81ECB46F-29BC-47AE-9D3E-E86AC039A6D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3" operator="equal" id="{4856E008-DE75-4227-8D4C-647DC1A408B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4" operator="equal" id="{C7CDCAAC-2C15-46CF-9B5E-EA29363D8AE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Y32:Y35</xm:sqref>
        </x14:conditionalFormatting>
        <x14:conditionalFormatting xmlns:xm="http://schemas.microsoft.com/office/excel/2006/main">
          <x14:cfRule type="cellIs" priority="804" operator="equal" id="{E7E62C23-9BB6-4373-BDB4-0578057C07A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5" operator="equal" id="{411CF329-1CE1-487E-986A-50434666B0D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6" operator="equal" id="{D4902861-C71D-4A56-9F1F-394EAFFB7E3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7" operator="equal" id="{EDC1299A-3D90-461B-86E2-7B19E34F8A4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8" operator="equal" id="{9415BFF1-1668-4D2E-AF65-6707FCD620E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cellIs" priority="799" operator="equal" id="{610A3B86-AF3F-45B0-A6A3-5FD20D2C76D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0" operator="equal" id="{17D5E007-60E2-451F-A3EB-41658C5D3A9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1" operator="equal" id="{6DEF210E-FFE7-4995-AAC2-0A55B2D85F6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2" operator="equal" id="{F9BF3248-F04C-4490-8A77-4ABF7572A7F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3" operator="equal" id="{72933785-8FB6-459C-A3E2-55109BB8227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cellIs" priority="813" operator="equal" id="{FD9AD05C-0515-4718-AB6B-47B799ACE7F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4" operator="equal" id="{2D08DF53-67A2-440A-BD70-B12B0918767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5" operator="equal" id="{48A4C4BA-7B6A-457A-8ABE-27DCC3FD78D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6" operator="equal" id="{2A65B448-525D-4984-B9BB-1A2E7CAD28B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Q36</xm:sqref>
        </x14:conditionalFormatting>
        <x14:conditionalFormatting xmlns:xm="http://schemas.microsoft.com/office/excel/2006/main">
          <x14:cfRule type="cellIs" priority="795" operator="equal" id="{BDF0C3DB-E323-45DB-BF06-5F70D262C73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6" operator="equal" id="{349FDDC6-20C8-4F76-A28C-E2FE1052161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7" operator="equal" id="{BF92CBC2-A622-4BF1-87E2-29E71C8517B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8" operator="equal" id="{9CCFDD7B-984F-4AC9-BF44-92EF988892A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V36</xm:sqref>
        </x14:conditionalFormatting>
        <x14:conditionalFormatting xmlns:xm="http://schemas.microsoft.com/office/excel/2006/main">
          <x14:cfRule type="cellIs" priority="809" operator="equal" id="{FD639DB1-C9B6-41B5-A63A-774B2E0D48A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0" operator="equal" id="{99F69F21-D918-4AAA-90E7-B3E4EB914DC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1" operator="equal" id="{3237CCD3-79EA-4696-A1D3-61F1247F557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2" operator="equal" id="{B6ABE36E-7E12-4BE0-9A06-6EE2DDAAF5C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Y36</xm:sqref>
        </x14:conditionalFormatting>
        <x14:conditionalFormatting xmlns:xm="http://schemas.microsoft.com/office/excel/2006/main">
          <x14:cfRule type="cellIs" priority="730" operator="equal" id="{1045B8CE-3E6B-49B6-A19D-37C504167B7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1" operator="equal" id="{40C458B7-7601-457E-B74B-749314EBA65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2" operator="equal" id="{0FEEF5AA-4327-432A-86CC-452EBD3950F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3" operator="equal" id="{82E5F232-229A-4F1C-96FF-4260A7EF4C8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4" operator="equal" id="{5AD0BB02-33EA-4357-A96F-C0739F05496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cellIs" priority="725" operator="equal" id="{33C29091-9662-4C57-885A-1E94D064795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6" operator="equal" id="{88F72489-68CE-42CD-8E3F-BD91F73024F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7" operator="equal" id="{1978A1BF-A77D-4CDC-98A3-363A1A8D525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8" operator="equal" id="{802C1784-83F7-45B0-BFD1-6900F973998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9" operator="equal" id="{3D9F69AE-0773-495F-8688-B14CA724433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cellIs" priority="739" operator="equal" id="{EF5DD631-E379-4B95-9F89-8A4EA543716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0" operator="equal" id="{23D0CB12-063A-4661-A6FB-FFA247971E1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1" operator="equal" id="{FBA9C0C1-7047-46A4-BDC0-ACE0931188D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2" operator="equal" id="{8A58061F-B68B-4376-9728-814CD3A40EE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cellIs" priority="721" operator="equal" id="{AAF90010-DCD6-4CC5-A87F-F8000C6870E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2" operator="equal" id="{B0A725C7-97C6-41C5-9311-92F0EA2CC6E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3" operator="equal" id="{CFD1E6AE-3B39-4826-A335-2BF693D019E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4" operator="equal" id="{91950656-F315-479E-A255-AFBCB87D755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cellIs" priority="735" operator="equal" id="{91F690CD-FB77-41B0-A611-776898FBA51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6" operator="equal" id="{3740B0B8-5EC5-4618-8818-073E4563F28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7" operator="equal" id="{5231B2D3-249E-4D23-8681-80E70E8C68C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8" operator="equal" id="{DC9BEB1F-7DBF-4269-AC7B-08E99974E45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Y11</xm:sqref>
        </x14:conditionalFormatting>
        <x14:conditionalFormatting xmlns:xm="http://schemas.microsoft.com/office/excel/2006/main">
          <x14:cfRule type="cellIs" priority="708" operator="equal" id="{CF75A940-BD47-4F44-B79B-0FCF3BA7316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9" operator="equal" id="{5D2C40FB-7E1E-4D8F-9E9C-525270F76E9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0" operator="equal" id="{316163A7-9BEE-4D8D-B786-F56BF6E192C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1" operator="equal" id="{B503D126-992F-4C39-8C6C-B7571044052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2" operator="equal" id="{E0F63C74-02C8-4217-8BF0-E43F8A11782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cellIs" priority="703" operator="equal" id="{D9A8ACD3-B5BC-4AE9-8969-C5B30DD8B78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4" operator="equal" id="{EC2B3F18-0847-4168-B924-D7C6E21EE6E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5" operator="equal" id="{8A990749-92E1-481F-A56C-58CA9C93013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6" operator="equal" id="{FEAAEFAA-2F8D-4EE6-BBEF-E5494992C77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7" operator="equal" id="{0E9148ED-762D-4D26-8EE2-2BB82798B53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cellIs" priority="717" operator="equal" id="{6ACF2485-C84E-446B-9C48-8B79F459D89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8" operator="equal" id="{0A379B76-12B4-4873-A9C8-F1E78EB3C1D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9" operator="equal" id="{69E2658C-1ABD-481D-9693-957C826A0ED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0" operator="equal" id="{53D838BB-2C13-418B-969C-623E375E7B7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cellIs" priority="686" operator="equal" id="{1E0BA074-B067-4E0F-982B-F951F7D2F92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7" operator="equal" id="{ED69C7A6-3D25-4BE8-9E10-191D13527ED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8" operator="equal" id="{66171E3C-D011-44D8-A00D-FE6AFE1687A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9" operator="equal" id="{81F5F185-1B01-4A72-B6FA-E827C709E9A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0" operator="equal" id="{4724E3B9-E02B-4FD1-B5C0-CB394255A13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L13:L14</xm:sqref>
        </x14:conditionalFormatting>
        <x14:conditionalFormatting xmlns:xm="http://schemas.microsoft.com/office/excel/2006/main">
          <x14:cfRule type="cellIs" priority="681" operator="equal" id="{DA96C931-E542-4E77-B081-48D8F235820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2" operator="equal" id="{CF372C1C-2788-43B5-A7C8-2BCAFC8DB6E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3" operator="equal" id="{81C873AF-30DA-4EF2-869D-BE6BB49C840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4" operator="equal" id="{B2AEB158-0C15-4987-8EA3-B7722550C64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5" operator="equal" id="{DE2CF39B-4898-40C0-A4D6-E30C9CC7BE9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N13:N14</xm:sqref>
        </x14:conditionalFormatting>
        <x14:conditionalFormatting xmlns:xm="http://schemas.microsoft.com/office/excel/2006/main">
          <x14:cfRule type="cellIs" priority="695" operator="equal" id="{80E5AF71-594D-41E6-8A60-34F319716D5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6" operator="equal" id="{C4C59DD9-E978-44E4-B61D-2C226E9AD98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7" operator="equal" id="{5F3A92E1-A10C-41D5-9D36-DFDB7F87CEF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8" operator="equal" id="{A3ADA837-3B27-48B3-8F74-D4494DC36AC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Q13:Q14</xm:sqref>
        </x14:conditionalFormatting>
        <x14:conditionalFormatting xmlns:xm="http://schemas.microsoft.com/office/excel/2006/main">
          <x14:cfRule type="cellIs" priority="664" operator="equal" id="{3BA32A0F-AE40-4DF2-81C1-9BCC3B62ABA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5" operator="equal" id="{80660AC4-42FB-4870-A50D-B39C07B99AD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6" operator="equal" id="{B4F03F9A-6663-41F2-BB0B-C634FCBE3FC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7" operator="equal" id="{E178A786-E93C-4CAA-A326-E1FF51F67DC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8" operator="equal" id="{EE75AA39-15B8-4D2F-ACB8-1BE8F193B4B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cellIs" priority="659" operator="equal" id="{C5D56277-7339-493E-A70A-843EA35A4F3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0" operator="equal" id="{134858C9-DF12-44DA-B874-A6B19C18A35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1" operator="equal" id="{7235C568-A6A3-4055-962A-11165B19C80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2" operator="equal" id="{2A452596-6912-4018-8E29-6BF4F4A651D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3" operator="equal" id="{3C08782A-F592-4872-AD12-9740B1D207D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cellIs" priority="673" operator="equal" id="{E5734DBF-1B19-4980-82F3-A1AB05258C3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4" operator="equal" id="{817D1CCC-3494-4B9A-95DE-2786C026DA9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5" operator="equal" id="{A8A95587-C8A0-4CF7-8EC7-B370BF0AE67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6" operator="equal" id="{FB806FE1-E983-4AB4-8165-D0C9B4A9140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cellIs" priority="642" operator="equal" id="{D358E79C-B9C3-45E8-B067-7B83104A19D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3" operator="equal" id="{382D8C02-835E-4F64-8B16-73E048D2664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4" operator="equal" id="{A4B265AA-029C-4E31-9FFF-4B4FF1F41C4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5" operator="equal" id="{963D66A2-3ADA-40A8-AB27-D343529F9B0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6" operator="equal" id="{50CD3EA9-36D4-412C-A660-ADAED07C9C3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cellIs" priority="637" operator="equal" id="{337320F2-E967-4FA4-8DAB-940F3383B11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8" operator="equal" id="{62FEB25B-BF21-4198-8343-EE51767D724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9" operator="equal" id="{301430DF-F4F0-4D59-B259-21B430FB335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0" operator="equal" id="{106A350D-0954-4749-B4AF-DCA7888C7FE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1" operator="equal" id="{DDDBC21E-12CD-407A-BED8-7EFED552C2A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cellIs" priority="651" operator="equal" id="{C73E2ECC-2687-4AB8-B6E4-32C64CBC761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2" operator="equal" id="{AC458923-ABAF-4E98-B3B8-A0F299DBE95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3" operator="equal" id="{320B3243-3D18-40A3-B34E-B113C4A9D62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4" operator="equal" id="{0F6BDCE1-10FD-4279-9948-411A91BAF86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cellIs" priority="620" operator="equal" id="{5ABCA5C7-F398-45EA-93BD-B35FAD7AE78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1" operator="equal" id="{D246395D-E01A-4374-B481-B5611C0E170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2" operator="equal" id="{C0E0328E-423C-41DB-8787-74278D0EE47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3" operator="equal" id="{8A383741-A501-4485-968C-C394B488392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4" operator="equal" id="{A58884C8-EAEB-4A87-B52C-A8F55FC19D2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cellIs" priority="615" operator="equal" id="{03957D60-C713-4631-8E2E-6D5FCC66B5E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6" operator="equal" id="{7D82F627-F240-496D-AEAA-EB9F2513AA0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7" operator="equal" id="{C8B34DC0-1E91-495F-A191-7A1288E2255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8" operator="equal" id="{3C5BC860-1711-4995-8AF1-568077E93EA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9" operator="equal" id="{E41161BD-B18B-4B81-9D70-FAD2E0DD65A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cellIs" priority="629" operator="equal" id="{E9C452A0-A879-4D9A-A546-F7656057491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0" operator="equal" id="{D9240544-3B00-4084-BF31-0CCC09DA338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1" operator="equal" id="{4BF49FCE-07CD-40C3-965A-2E6A7012536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2" operator="equal" id="{07DBDC60-CF51-4471-888B-E982485BF86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cellIs" priority="598" operator="equal" id="{860EAA20-F58C-4182-9FD1-929E7C34F4E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9" operator="equal" id="{7E7AAC70-4293-4B01-A59B-0E584311B45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0" operator="equal" id="{F545E3E3-FAEE-4AD7-AAFD-AB97A544C08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1" operator="equal" id="{5B496C42-506E-43D9-B62E-239A69CD58A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2" operator="equal" id="{5499842A-7F40-49CB-B1CD-AD19A253215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cellIs" priority="593" operator="equal" id="{4BEC7018-3E46-49EB-B95E-A39F3BEEC44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4" operator="equal" id="{D44431FF-1A5B-4EC8-9863-5B339CED647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5" operator="equal" id="{1B746FD9-3A69-4E6E-85A8-C6D28BD78EB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6" operator="equal" id="{12AC7883-1FE1-4965-AEBA-971AC98CFD8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7" operator="equal" id="{33A52518-B7C1-40FF-BE22-E9400493BD8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cellIs" priority="607" operator="equal" id="{7F0EE93B-8C7D-4BF7-96EE-82125C41305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8" operator="equal" id="{05F7F2B6-1CCB-4D22-B3C6-BDA019B3971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9" operator="equal" id="{346A39AB-400F-43F4-9C7E-8328A89403E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0" operator="equal" id="{BEE6EE9F-4D16-499B-AB38-04F42EC6B5F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cellIs" priority="576" operator="equal" id="{D328DA85-0B1A-4B82-91B9-8833E2009F8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7" operator="equal" id="{509A0EEA-F598-4886-90BD-BAD0125E632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8" operator="equal" id="{C65EFC67-87F3-4432-ADC5-88DEB9E5252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9" operator="equal" id="{89C7D5E5-59CC-4214-98A9-9055DA88486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0" operator="equal" id="{507307B2-69B2-4B24-AFB8-7036B414256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cellIs" priority="571" operator="equal" id="{495AF6B6-946B-4516-A66B-8B6CEC0BDE8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2" operator="equal" id="{DC1338AC-DA9B-4EBE-BC22-7EB89D245B7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3" operator="equal" id="{8D1DCA5D-06AD-44A4-A6A7-2F952EA81D8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4" operator="equal" id="{38364B00-3F3F-4945-B7D4-98F6F42D641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5" operator="equal" id="{C9C81C08-F68E-404D-A1F8-B09FACDACCA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cellIs" priority="585" operator="equal" id="{6D48C1AD-EBD1-400D-8310-9D512CB4B68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6" operator="equal" id="{4B41C3D2-94F9-496B-B16C-F288CBCE34B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7" operator="equal" id="{E0DCA6E9-7389-42A6-9D8D-F3CB20E3C62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8" operator="equal" id="{CAA36C10-5C05-4464-83BE-6CF88FBA447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cellIs" priority="562" operator="equal" id="{E87FA1B5-B580-4DE6-837C-2C9E29EB60E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3" operator="equal" id="{5668B2C0-D1D4-4F51-BAEC-DAD97BFC1E4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4" operator="equal" id="{F7B6AD9B-79FF-43D2-8FE9-4892E4FA5B6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5" operator="equal" id="{4A973AC2-45D7-44A2-A890-EA8BD2B315E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6" operator="equal" id="{CAD8BBC0-7D27-46B5-8DC2-29F1B99DA23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cellIs" priority="554" operator="equal" id="{B9209AF5-AF99-4C2E-9986-8A467205994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5" operator="equal" id="{A591B0A4-95D6-4DCA-81ED-F117EEDEF29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6" operator="equal" id="{E5FD8FCE-2D45-4712-BD85-5B17A02AA22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7" operator="equal" id="{03990CD4-CE7C-497F-87F2-7EF1018D5FB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V12</xm:sqref>
        </x14:conditionalFormatting>
        <x14:conditionalFormatting xmlns:xm="http://schemas.microsoft.com/office/excel/2006/main">
          <x14:cfRule type="cellIs" priority="558" operator="equal" id="{AB02111E-9F56-4828-B057-54930F838B8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9" operator="equal" id="{A0012822-C085-46AA-A9AA-4E5B3F2B1B0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0" operator="equal" id="{8EA33E6C-BBCC-4D35-A03B-AEC872100B3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1" operator="equal" id="{0CA46BCC-CE44-44E4-A118-F2811BCEAF4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Y12</xm:sqref>
        </x14:conditionalFormatting>
        <x14:conditionalFormatting xmlns:xm="http://schemas.microsoft.com/office/excel/2006/main">
          <x14:cfRule type="cellIs" priority="550" operator="equal" id="{F06BB5F6-BC0A-4E80-802E-5060A71FDE6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1" operator="equal" id="{8BC7800B-24D5-4225-8A95-FF96B6DAED4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2" operator="equal" id="{C1F5DE57-F1D7-4ECE-9674-D8BB9A3E713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3" operator="equal" id="{65D24997-37C9-419E-9812-0534DB943E2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Y13:Y14</xm:sqref>
        </x14:conditionalFormatting>
        <x14:conditionalFormatting xmlns:xm="http://schemas.microsoft.com/office/excel/2006/main">
          <x14:cfRule type="cellIs" priority="538" operator="equal" id="{F5AD1686-8CA3-45D9-8113-32F3151DE2D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9" operator="equal" id="{D1F6FDF0-40D4-4032-8F6E-13FCDAFBD35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0" operator="equal" id="{DB2B41FD-08B6-45EB-AA72-A6629D04264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1" operator="equal" id="{260596C3-FFE3-4FEB-83B3-10809AE5490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cellIs" priority="542" operator="equal" id="{2420B611-0E76-4D3A-B4EA-9691C01B297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3" operator="equal" id="{311A57A9-4AFB-46DD-8334-657A80F30E1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4" operator="equal" id="{74CC7CB5-51D8-45E3-B640-C8A6ACBB647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5" operator="equal" id="{961352B7-DC9F-448E-BFC4-E8E25D17891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Y15</xm:sqref>
        </x14:conditionalFormatting>
        <x14:conditionalFormatting xmlns:xm="http://schemas.microsoft.com/office/excel/2006/main">
          <x14:cfRule type="cellIs" priority="530" operator="equal" id="{3A51DF30-4220-4229-9621-B2BCF4AE97B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1" operator="equal" id="{404547C0-9B60-467C-93E0-1EDF084D5E7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2" operator="equal" id="{C4F7D662-58B5-4342-AB2A-2DF0AD3AB6E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3" operator="equal" id="{26CFED51-60B7-4E43-8318-9F2BF28B0B8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cellIs" priority="534" operator="equal" id="{64DDE790-29CA-4BA1-96FC-D819475924C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5" operator="equal" id="{636A975A-1DBA-4055-BB07-D7F8FE12FEF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6" operator="equal" id="{6464CDC0-B777-4454-B4AD-9E63DB66C8B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7" operator="equal" id="{079C50F9-682C-44F1-BC98-2CABEE0AA0A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Y16</xm:sqref>
        </x14:conditionalFormatting>
        <x14:conditionalFormatting xmlns:xm="http://schemas.microsoft.com/office/excel/2006/main">
          <x14:cfRule type="cellIs" priority="522" operator="equal" id="{CC1A6FCD-8B25-40E1-94F9-6F5462CE953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3" operator="equal" id="{3163C68C-85AE-4867-B6EA-F7F26995927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4" operator="equal" id="{B4BC20F2-216C-4657-BCA5-A2CB78955AF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5" operator="equal" id="{17054EAB-E14B-4A49-816F-81BD28B6065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cellIs" priority="526" operator="equal" id="{95243407-CAD2-406E-A90F-55C73F1E17C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7" operator="equal" id="{80E07D5B-5EDF-4F32-BF29-9B48F9C9AEE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8" operator="equal" id="{7661D453-87FE-40FE-A5A2-06A1DE18817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9" operator="equal" id="{697932E8-BD30-461F-B490-25A79EC4DA4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Y17</xm:sqref>
        </x14:conditionalFormatting>
        <x14:conditionalFormatting xmlns:xm="http://schemas.microsoft.com/office/excel/2006/main">
          <x14:cfRule type="cellIs" priority="514" operator="equal" id="{BB71B239-1D41-4B20-821A-BE443AE7051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5" operator="equal" id="{83513FC2-F53B-43FC-8438-367CA2F4844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6" operator="equal" id="{F37B84A2-13A8-4FDD-B0FA-BFE3517D39D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7" operator="equal" id="{E1310E4E-5DDB-404D-8EB1-6A472D8810E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cellIs" priority="518" operator="equal" id="{7C3688AD-3A74-47A5-8DAA-937AC2136A9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9" operator="equal" id="{485C1F96-AF70-435D-A1A6-A86CCD23FA2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0" operator="equal" id="{5747A05A-FFEB-48F8-B3D3-EE7703BA6F5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1" operator="equal" id="{988EDA9D-0C6F-4D3D-9CF8-AA6F9FF6C52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cellIs" priority="506" operator="equal" id="{2B697ED2-9E88-41BE-85E5-C195C453056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7" operator="equal" id="{E1ACB34C-1069-4B42-989F-D918AE6221F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8" operator="equal" id="{D3DB6A19-48BF-4B8F-A684-3137CBA62E3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9" operator="equal" id="{3986D9FD-9463-4650-A7FC-C1A6DC668C2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V19</xm:sqref>
        </x14:conditionalFormatting>
        <x14:conditionalFormatting xmlns:xm="http://schemas.microsoft.com/office/excel/2006/main">
          <x14:cfRule type="cellIs" priority="510" operator="equal" id="{AFF2E442-ED08-44B5-A0BA-7A860AAF47D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1" operator="equal" id="{79F098AC-8AC0-4CED-9CEC-EC0088CFABE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2" operator="equal" id="{41ED8DA7-FDE2-4149-A333-47C6E1BFF86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3" operator="equal" id="{DCF279CD-7FE2-4859-82A7-DB476C2A425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Y19</xm:sqref>
        </x14:conditionalFormatting>
        <x14:conditionalFormatting xmlns:xm="http://schemas.microsoft.com/office/excel/2006/main">
          <x14:cfRule type="cellIs" priority="502" operator="equal" id="{E5E51F4C-C854-4185-885C-89FD113DEFF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3" operator="equal" id="{545C4577-B4AE-41F9-96CC-714D89870BE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4" operator="equal" id="{AF52EB0C-2937-4559-B356-5E76675D8C4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5" operator="equal" id="{43683968-7448-4BF5-A908-40C0BBB2CD5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V13:V14</xm:sqref>
        </x14:conditionalFormatting>
        <x14:conditionalFormatting xmlns:xm="http://schemas.microsoft.com/office/excel/2006/main">
          <x14:cfRule type="cellIs" priority="493" operator="equal" id="{9DFE33A0-72C3-4A84-970A-B65F8910722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4" operator="equal" id="{F4A1F985-F2EF-4A2A-A04C-063863B4B23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5" operator="equal" id="{10A60EDB-8A74-43E8-9A92-7348B750A78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6" operator="equal" id="{A9FF8413-1A9D-405B-B175-D66D2A61551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7" operator="equal" id="{A15701C5-3F7E-46B4-83BC-85C1507C445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L42:L43</xm:sqref>
        </x14:conditionalFormatting>
        <x14:conditionalFormatting xmlns:xm="http://schemas.microsoft.com/office/excel/2006/main">
          <x14:cfRule type="cellIs" priority="488" operator="equal" id="{541D4017-3F91-4D6E-B889-64594737905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9" operator="equal" id="{5F1DEF4D-0005-4BE6-AD57-21260C23A72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0" operator="equal" id="{BE353C71-97E4-4F94-9385-4F6452F342B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1" operator="equal" id="{DF5D37E3-16BB-464C-9BDC-64949C020AC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2" operator="equal" id="{65100DC6-D562-431D-B4C2-ED606CE02F6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N42:N43</xm:sqref>
        </x14:conditionalFormatting>
        <x14:conditionalFormatting xmlns:xm="http://schemas.microsoft.com/office/excel/2006/main">
          <x14:cfRule type="cellIs" priority="498" operator="equal" id="{59B99362-A624-4192-B133-722E2047C54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9" operator="equal" id="{81296E83-6EA6-4006-8A32-95536D77C3E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0" operator="equal" id="{7539F576-6B75-467F-B820-A2408CBD44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1" operator="equal" id="{86A7B861-E2EC-4486-B44C-5D7D3CD5B5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Q42:Q43 V42:V43 Y42:Y43</xm:sqref>
        </x14:conditionalFormatting>
        <x14:conditionalFormatting xmlns:xm="http://schemas.microsoft.com/office/excel/2006/main">
          <x14:cfRule type="cellIs" priority="475" operator="equal" id="{B63E00AE-82FF-4492-8569-2FD6F5DCD0C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6" operator="equal" id="{708F4DFF-BA80-4553-8276-7C712DF60CE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7" operator="equal" id="{D35F8ACA-E5F5-46C6-8032-5B16BD0E372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8" operator="equal" id="{DB5BC79A-AFAC-41EE-8038-5CC9C916F35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9" operator="equal" id="{C5930B22-2293-4264-B73A-0664C770A9F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L37 L39:L40</xm:sqref>
        </x14:conditionalFormatting>
        <x14:conditionalFormatting xmlns:xm="http://schemas.microsoft.com/office/excel/2006/main">
          <x14:cfRule type="cellIs" priority="470" operator="equal" id="{A49E62A5-AC2D-4C05-81D2-6E29ECEA44A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1" operator="equal" id="{1C9BEB2B-1DC3-4D4D-B3EC-A307EF9388D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2" operator="equal" id="{2AC0D5DD-3B53-4382-BA2A-68EC81B521A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3" operator="equal" id="{BEBD2D15-2499-4310-B683-F81E12CC02E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4" operator="equal" id="{A015E642-D2A6-4327-A07F-FFCF46ADC2D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N37 N39:N40</xm:sqref>
        </x14:conditionalFormatting>
        <x14:conditionalFormatting xmlns:xm="http://schemas.microsoft.com/office/excel/2006/main">
          <x14:cfRule type="cellIs" priority="484" operator="equal" id="{20E45671-D45B-47E2-9E45-8A641D5151E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5" operator="equal" id="{36BE99D5-C36C-4B34-BD04-99330404E2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6" operator="equal" id="{B80BD8C2-0413-4203-A4A0-5BDD2E7930F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7" operator="equal" id="{8ADB2759-9C7F-493B-8453-EC4CBACFA98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Q37 Q39:Q40</xm:sqref>
        </x14:conditionalFormatting>
        <x14:conditionalFormatting xmlns:xm="http://schemas.microsoft.com/office/excel/2006/main">
          <x14:cfRule type="cellIs" priority="466" operator="equal" id="{D9A74442-E020-4AB1-8DC5-004E58431E1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7" operator="equal" id="{68992F6B-1E82-419B-919F-4334994E22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8" operator="equal" id="{C4D26104-C5EA-46BC-BFBB-72E7573E779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9" operator="equal" id="{0DD5B665-CEF1-4D75-8DC2-724EF7D86B7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V37 V39:V40</xm:sqref>
        </x14:conditionalFormatting>
        <x14:conditionalFormatting xmlns:xm="http://schemas.microsoft.com/office/excel/2006/main">
          <x14:cfRule type="cellIs" priority="480" operator="equal" id="{20FEAE17-956B-40BD-AA9B-F69B583EECD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1" operator="equal" id="{A8B0F967-C680-404C-B992-288A030F203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2" operator="equal" id="{F93B62A8-5AE9-4852-9462-C562145D30F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3" operator="equal" id="{EC8D9AC0-9A67-4282-9D60-80D589E7F52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Y37 Y39:Y40</xm:sqref>
        </x14:conditionalFormatting>
        <x14:conditionalFormatting xmlns:xm="http://schemas.microsoft.com/office/excel/2006/main">
          <x14:cfRule type="cellIs" priority="453" operator="equal" id="{C0E74F91-FD85-4D2F-8022-A1DFF4115A1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4" operator="equal" id="{490134B9-E075-4852-ADF7-CF03FBFE608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5" operator="equal" id="{F2142E1B-7AC4-469C-9BCA-EFD2241DC8C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6" operator="equal" id="{182A0032-95CE-430B-B212-F0CB1513F19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7" operator="equal" id="{26DC1609-0212-4CE0-98C0-826A809DCE8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cellIs" priority="448" operator="equal" id="{195F465B-342B-4CDD-A568-AD48BBE61B1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9" operator="equal" id="{611B3F99-87F2-4EA9-88B2-E2CC0E10697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0" operator="equal" id="{924D6AC7-80C3-485F-8AA9-17EE86B720E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1" operator="equal" id="{DA8EB766-F5F6-455F-AAC0-A11B9461E85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2" operator="equal" id="{BAB88313-D349-4C2E-ACEF-F24BD550679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cellIs" priority="462" operator="equal" id="{16F54200-54FB-46F7-9E55-77CBC1CA169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3" operator="equal" id="{2D520EB5-40FD-4A6F-B1D9-910E4F4F7A6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4" operator="equal" id="{5EBBF8FF-C4B1-428C-BD4C-89C2F9BA162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5" operator="equal" id="{6F39DAE3-2101-4034-B405-03E9371F69B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cellIs" priority="444" operator="equal" id="{D93C8B94-2653-4477-AC71-8185AB40231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5" operator="equal" id="{5A0861F0-FC4A-4FCC-A338-C9916E68733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6" operator="equal" id="{A3FA8CD1-9A1C-456A-BE74-8F9CF427591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7" operator="equal" id="{992939A8-7964-4B4E-95F6-9A80EFAB5B8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cellIs" priority="458" operator="equal" id="{0624BB14-4F89-43E4-BD6F-F099F5E4F48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9" operator="equal" id="{F7477A8E-32FB-4DCC-B86D-64F7775FE3F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0" operator="equal" id="{FF5C778E-C569-4DEC-8758-859500F8E75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1" operator="equal" id="{6B27F039-0EE5-466A-BD10-4D672D1E282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Y41</xm:sqref>
        </x14:conditionalFormatting>
        <x14:conditionalFormatting xmlns:xm="http://schemas.microsoft.com/office/excel/2006/main">
          <x14:cfRule type="cellIs" priority="435" operator="equal" id="{0A5E4326-21DD-4A94-8F8D-8170C05A646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6" operator="equal" id="{C9A68F78-040F-4DA7-8C24-0185E10FB57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7" operator="equal" id="{331DB5D8-8F6D-40B6-B22F-221C839E7F1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8" operator="equal" id="{41B333EE-B754-494D-8AC3-F055901E4E0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9" operator="equal" id="{090D0014-C074-4AE4-BB96-A6F226CEE63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cellIs" priority="430" operator="equal" id="{4B8DBCAA-5A20-4210-8A04-6A2A97E38BD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1" operator="equal" id="{394BB816-FBCA-4BA1-AAEF-C83E7C761AC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2" operator="equal" id="{1766E53D-F815-4097-8671-7C6BECECF3F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3" operator="equal" id="{C8B43A24-993F-4811-BD4A-0F6425A87CF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4" operator="equal" id="{53BDB7B3-BD14-495D-8E2F-4200F60B0D3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cellIs" priority="440" operator="equal" id="{6BAA1520-49C5-4483-8089-D1F099A3F80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1" operator="equal" id="{4714CB86-5A4B-4953-A4C9-6D2634138A1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2" operator="equal" id="{89745BB9-7E07-48BA-8C1B-29EE0E5A9C5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3" operator="equal" id="{2C36E4EF-670F-4396-9C77-FE272799429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Q44 V44 Y44</xm:sqref>
        </x14:conditionalFormatting>
        <x14:conditionalFormatting xmlns:xm="http://schemas.microsoft.com/office/excel/2006/main">
          <x14:cfRule type="cellIs" priority="417" operator="equal" id="{0EC81D6B-5711-4602-ABEB-64DAD01D943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8" operator="equal" id="{B617A684-16D8-4120-AC1E-A87AC9FBE54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9" operator="equal" id="{2F2018BE-ED9D-4984-8DB5-471DA37684B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0" operator="equal" id="{0AFAF124-D726-40F1-BE9E-DC124B81E4A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1" operator="equal" id="{D5BB96E9-D0A1-45CD-A38D-35713770D70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cellIs" priority="412" operator="equal" id="{619489DF-DB73-47BC-83BB-F4963DD44E2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3" operator="equal" id="{2D3414CC-C044-4A32-9E6E-6E4A0901546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4" operator="equal" id="{8D169DA3-6C40-4F81-927B-654C0D5F488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5" operator="equal" id="{BF7767BA-430C-49E1-AEF5-02CD3DFCE2A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6" operator="equal" id="{18AB0C7B-8380-45D5-8BA6-E25AF66E3B8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cellIs" priority="426" operator="equal" id="{5557285E-F13D-458E-A055-DCD2C3D18F0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7" operator="equal" id="{02D1AA6C-26FA-4CF7-8EA4-C6A1FAB138D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8" operator="equal" id="{247F24E6-202B-4B15-9134-2D3E6FA7095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9" operator="equal" id="{430611A7-75B7-4C81-B3ED-F8787CC2EB0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cellIs" priority="408" operator="equal" id="{E1B5687C-A8EE-40C0-A773-9DDADBAC147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9" operator="equal" id="{787228C9-0EBF-4F69-9BE6-128DE960D6A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0" operator="equal" id="{F5DE0D5A-7F97-4AC4-921F-58F1427B310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1" operator="equal" id="{CB382683-80DC-49E2-B8CC-643F7EC3899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V31</xm:sqref>
        </x14:conditionalFormatting>
        <x14:conditionalFormatting xmlns:xm="http://schemas.microsoft.com/office/excel/2006/main">
          <x14:cfRule type="cellIs" priority="422" operator="equal" id="{8081B516-D12E-451C-9F83-8E29E5726FD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3" operator="equal" id="{ABC57C94-28B5-42E0-8C4B-05B7FB40662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4" operator="equal" id="{5A1498ED-CE56-444F-9FE0-5C3A0D3433A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5" operator="equal" id="{F85D74F1-BBAC-4630-8D95-101243D979B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Y31</xm:sqref>
        </x14:conditionalFormatting>
        <x14:conditionalFormatting xmlns:xm="http://schemas.microsoft.com/office/excel/2006/main">
          <x14:cfRule type="cellIs" priority="395" operator="equal" id="{5E28A271-DEF1-441A-BF1B-AE4251B9EE5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6" operator="equal" id="{7E552ACE-E54C-47B1-B6FC-27049B91F3D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7" operator="equal" id="{A22DB166-D94F-4E5E-9340-2D460E52E77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8" operator="equal" id="{62EB186E-0072-46D6-9052-7D23955CB10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9" operator="equal" id="{2754B1AC-CD50-4CFF-A179-050E8563DD9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cellIs" priority="390" operator="equal" id="{8C8281F2-066E-46C9-BB85-8867D8C1766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1" operator="equal" id="{1C81F335-7570-4978-85BE-C5D15767143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2" operator="equal" id="{60E18085-8A7B-4125-B769-9B203EA5D7C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3" operator="equal" id="{C0B4B217-3891-48E9-B39B-351F44BFF8E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4" operator="equal" id="{0CDC9FE0-606C-418B-9E50-F4063D1ECC9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cellIs" priority="404" operator="equal" id="{0845044E-D3B1-4771-96AA-D7770690878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5" operator="equal" id="{3A00A37C-D346-4A5A-8E7E-BFE2FD45647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6" operator="equal" id="{1340EE03-050B-4298-AEE2-4E1800B499B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7" operator="equal" id="{834DD922-3689-4EB7-A4BD-677B5987CDB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cellIs" priority="386" operator="equal" id="{DF6D25C9-6820-4262-BC04-4FE4013DC7C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7" operator="equal" id="{4931817E-D3CB-48FF-8C07-78BEC083E93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8" operator="equal" id="{DD84E827-B83B-492B-8339-CC1E1AE615F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9" operator="equal" id="{AD74812A-055A-408E-839A-CB376B1A937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cellIs" priority="400" operator="equal" id="{65FF62AA-21BE-49E5-8B89-A3091AF7477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1" operator="equal" id="{480408CD-2393-468B-82EB-2C57844E866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2" operator="equal" id="{C90925A0-F77A-442C-B9D8-324622A4883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3" operator="equal" id="{DB938D8F-6D0D-4C07-ADDE-5A0F5253DDD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Y38</xm:sqref>
        </x14:conditionalFormatting>
        <x14:conditionalFormatting xmlns:xm="http://schemas.microsoft.com/office/excel/2006/main">
          <x14:cfRule type="cellIs" priority="377" operator="equal" id="{ADD61E14-D33C-4A15-B44E-AE2A17E694C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8" operator="equal" id="{A2A9F81B-C4CD-477B-B5AF-5958335851D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9" operator="equal" id="{CAEEF492-F22C-4AC3-8F96-5DFC69F4E47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0" operator="equal" id="{5B19A8DE-1702-48F9-93B7-725A4E20A92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1" operator="equal" id="{DA1EA913-C2DC-40E9-A6C8-C0F25A82D0A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L48:L49</xm:sqref>
        </x14:conditionalFormatting>
        <x14:conditionalFormatting xmlns:xm="http://schemas.microsoft.com/office/excel/2006/main">
          <x14:cfRule type="cellIs" priority="372" operator="equal" id="{FD9C12DA-B967-47AE-97D4-A9887F01B3F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3" operator="equal" id="{38E744D4-D62D-413C-819D-38A53B40B9D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4" operator="equal" id="{A2E35214-9865-4D02-85E4-F91ADA5F254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5" operator="equal" id="{379A004C-8868-47BA-B07D-58F701BE837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6" operator="equal" id="{19D2325A-D7C0-4CEE-9A17-30FA9792B54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N48:N49</xm:sqref>
        </x14:conditionalFormatting>
        <x14:conditionalFormatting xmlns:xm="http://schemas.microsoft.com/office/excel/2006/main">
          <x14:cfRule type="cellIs" priority="382" operator="equal" id="{313CCC22-7EA5-4EE6-8A2B-4A9AF0DA9BA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3" operator="equal" id="{9C830887-69C3-4A4D-A6D1-9F9F20E8CBB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4" operator="equal" id="{A8823E21-CD98-4E96-8ECF-0BFF3381EE0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5" operator="equal" id="{55655E7F-C467-4520-AB41-8C95C41054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Q48:Q49 V48:V49 Y48:Y49</xm:sqref>
        </x14:conditionalFormatting>
        <x14:conditionalFormatting xmlns:xm="http://schemas.microsoft.com/office/excel/2006/main">
          <x14:cfRule type="cellIs" priority="359" operator="equal" id="{796E36B4-0777-4ED0-A68B-B79E327974F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" operator="equal" id="{453AFC1B-0EC8-4550-A257-59595D237B6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1" operator="equal" id="{B6CA2440-66D1-42FD-808F-F6F84C1A3E3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2" operator="equal" id="{F563E3B1-833B-460F-9B08-A5F2879A14F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3" operator="equal" id="{705D4A3D-76D9-45D1-9EAB-4F4DBC34EFB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L45:L46</xm:sqref>
        </x14:conditionalFormatting>
        <x14:conditionalFormatting xmlns:xm="http://schemas.microsoft.com/office/excel/2006/main">
          <x14:cfRule type="cellIs" priority="354" operator="equal" id="{A15F7AAA-F32C-4CE2-BF62-EFF64863633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" operator="equal" id="{691D0F90-B802-4E8E-A6A5-65723E035B5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" operator="equal" id="{523EF301-C83A-473A-B593-44F7AFBD1EE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7" operator="equal" id="{78CA3529-49C4-4440-83AC-44ADAD358D0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8" operator="equal" id="{B0133B72-2047-424A-B3EC-FF3BC222FAE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N45:N46</xm:sqref>
        </x14:conditionalFormatting>
        <x14:conditionalFormatting xmlns:xm="http://schemas.microsoft.com/office/excel/2006/main">
          <x14:cfRule type="cellIs" priority="368" operator="equal" id="{A975888C-B507-4FE4-BC43-AD4BBB16E66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9" operator="equal" id="{23E815EB-FD9A-4D84-9E42-63825BFAF84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0" operator="equal" id="{25CE5603-4E9C-4673-AD65-B2F859CFB35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1" operator="equal" id="{9157E721-0E49-4F09-B69D-41A782C6699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Q45:Q46</xm:sqref>
        </x14:conditionalFormatting>
        <x14:conditionalFormatting xmlns:xm="http://schemas.microsoft.com/office/excel/2006/main">
          <x14:cfRule type="cellIs" priority="350" operator="equal" id="{353FAD60-9C1F-48ED-86BD-EF351FDD55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1" operator="equal" id="{5F65D416-3159-4BEE-82D1-95FA121AA42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2" operator="equal" id="{27BCE6DC-0159-46DB-B52A-45DA0850CE6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" operator="equal" id="{94915F59-D1CB-43EE-97B0-476AAE01E05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V45:V46</xm:sqref>
        </x14:conditionalFormatting>
        <x14:conditionalFormatting xmlns:xm="http://schemas.microsoft.com/office/excel/2006/main">
          <x14:cfRule type="cellIs" priority="364" operator="equal" id="{F1E26024-EDFE-41F8-9A73-8B6067D1553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5" operator="equal" id="{C6F5F7D5-4B77-4F59-BDBE-6A27B7A3DC0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6" operator="equal" id="{334F5019-3EDB-4423-AD56-DF27B3BA15A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" operator="equal" id="{4AB8C97D-38B8-4FD3-87E6-A2061D16F9A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Y45:Y46</xm:sqref>
        </x14:conditionalFormatting>
        <x14:conditionalFormatting xmlns:xm="http://schemas.microsoft.com/office/excel/2006/main">
          <x14:cfRule type="cellIs" priority="337" operator="equal" id="{2D5F5E8A-3FBE-4EE5-82EB-3D64C18FB97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8" operator="equal" id="{2BF48FF3-7845-448E-904A-78506ACD16E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9" operator="equal" id="{0B904DCD-20A5-4EEF-B334-BB22FE2995D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0" operator="equal" id="{3D9DA297-1CD7-4773-8B7F-0604B20B256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" operator="equal" id="{ABB9B349-D4E2-495F-8F8A-0036F83DB70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cellIs" priority="332" operator="equal" id="{AA4C77D2-E544-477D-A04F-DE51D1BB440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3" operator="equal" id="{292EA531-E5D8-473F-963F-4CC01AF7394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" operator="equal" id="{206324C8-5B1B-4DF7-9D8E-12CE97EA09B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" operator="equal" id="{59B1F824-49CF-4C44-B5B1-E2A83393642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6" operator="equal" id="{38AB3E65-70C7-45F5-B854-E6DE3A96F10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cellIs" priority="346" operator="equal" id="{2BF8BBE3-9B47-49B5-8B86-6904F77B4E5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" operator="equal" id="{A76FDB6B-E2D6-494C-8653-08DAF4186EB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" operator="equal" id="{5770B256-9F17-4845-B76B-149F323FC3A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" operator="equal" id="{276F8B24-B041-4DD3-B1B3-B225E6B411D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cellIs" priority="328" operator="equal" id="{6FFF66B5-BE85-4A91-A0F8-1EADA92A892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" operator="equal" id="{3150CDD9-995A-4F35-92C3-D9CEBB120E3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" operator="equal" id="{AA4BD07D-F783-40D6-8AFF-7656F4CE25E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" operator="equal" id="{E7B51F0B-9044-4DCA-B318-9E257F9432B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cellIs" priority="342" operator="equal" id="{D0425B57-7E33-4784-93CA-38BAAC45C8B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3" operator="equal" id="{BD6CCD37-7F02-4998-9A07-F4D3F8448FE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4" operator="equal" id="{862C02F3-AC50-4B22-B948-3702EE8303C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5" operator="equal" id="{2502529D-A5B2-4355-BE58-E5C1FC5AE9B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Y47</xm:sqref>
        </x14:conditionalFormatting>
        <x14:conditionalFormatting xmlns:xm="http://schemas.microsoft.com/office/excel/2006/main">
          <x14:cfRule type="cellIs" priority="235" operator="equal" id="{6B36EEC5-5527-4FA6-9847-1C6E7C7A61D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6" operator="equal" id="{B87823F6-F012-4E93-9269-59109EFBD5C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7" operator="equal" id="{0916EA46-FFD1-45E6-A287-65D90F5F63D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8" operator="equal" id="{67BFBCD0-6ECD-4A49-8495-0E03380A8FF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9" operator="equal" id="{897D711E-BFD0-420C-ADFA-BBE75CD3435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L51:L52</xm:sqref>
        </x14:conditionalFormatting>
        <x14:conditionalFormatting xmlns:xm="http://schemas.microsoft.com/office/excel/2006/main">
          <x14:cfRule type="cellIs" priority="230" operator="equal" id="{CFC2514E-8FE4-4BC5-9D80-E1ABE0A3BE6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" operator="equal" id="{633B9E20-D566-4397-81E5-C682344BDAD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2" operator="equal" id="{19827E20-A05A-4E06-AAB8-A91C15CB81F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3" operator="equal" id="{004E3AC9-7219-4E83-B0A7-7B02142026A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" operator="equal" id="{0B78F39A-2CBA-4A48-8AA3-CB6E021812D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N50:N52</xm:sqref>
        </x14:conditionalFormatting>
        <x14:conditionalFormatting xmlns:xm="http://schemas.microsoft.com/office/excel/2006/main">
          <x14:cfRule type="cellIs" priority="244" operator="equal" id="{322598D2-B823-4BE3-833D-F6C75B20512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5" operator="equal" id="{5869C022-29B0-4EF9-8994-EB065FB04C4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6" operator="equal" id="{CF8E585F-B566-4978-828D-A02DE59A275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7" operator="equal" id="{C63E9F53-956E-4815-A18B-82D746E2C0E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Q50:Q52</xm:sqref>
        </x14:conditionalFormatting>
        <x14:conditionalFormatting xmlns:xm="http://schemas.microsoft.com/office/excel/2006/main">
          <x14:cfRule type="cellIs" priority="226" operator="equal" id="{9A43DAF6-C2D7-45CA-AEC7-7BCB844B1D7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7" operator="equal" id="{795BF89E-77E1-4044-B893-4F689523531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8" operator="equal" id="{5B7E49D4-1609-4C3B-B01F-0641D22BE7A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" operator="equal" id="{E46B239E-DD56-4785-A794-4A009F297E3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V50:V52</xm:sqref>
        </x14:conditionalFormatting>
        <x14:conditionalFormatting xmlns:xm="http://schemas.microsoft.com/office/excel/2006/main">
          <x14:cfRule type="cellIs" priority="240" operator="equal" id="{967132EA-A605-4A24-836B-EED5A716211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1" operator="equal" id="{6AD4754A-489C-4534-9DBA-1AE145AB0BA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2" operator="equal" id="{D0059624-975B-42F3-A42C-E8BF728956A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" operator="equal" id="{015380A1-0968-4F39-B7A0-1A1D97DDD56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Y50:Y52</xm:sqref>
        </x14:conditionalFormatting>
        <x14:conditionalFormatting xmlns:xm="http://schemas.microsoft.com/office/excel/2006/main">
          <x14:cfRule type="cellIs" priority="213" operator="equal" id="{86740CFD-1EC5-4F7A-B6A2-691434EF1F2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4" operator="equal" id="{7E85A2CB-5904-4236-BAA3-E56BD247A66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" operator="equal" id="{CA7E5F22-91E8-47C7-BBF8-F04923189D6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" operator="equal" id="{61B62A5E-FACE-463C-B9C7-EB54C61DD76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" operator="equal" id="{2FC10547-9E8C-4442-8D10-98EA55697E3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L53:L54</xm:sqref>
        </x14:conditionalFormatting>
        <x14:conditionalFormatting xmlns:xm="http://schemas.microsoft.com/office/excel/2006/main">
          <x14:cfRule type="cellIs" priority="208" operator="equal" id="{D3668B90-4064-4EFC-8752-3617D5B00C4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" operator="equal" id="{CE2F7FF2-6270-447A-A4C8-C076FE1BF79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" operator="equal" id="{103E9122-F926-4BE3-AC23-0CAC1203F33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" operator="equal" id="{E72A2893-7BA1-4044-B517-3E23580116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" operator="equal" id="{622DDB78-454A-4FFA-B97A-2E8AB4075FB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N53:N54</xm:sqref>
        </x14:conditionalFormatting>
        <x14:conditionalFormatting xmlns:xm="http://schemas.microsoft.com/office/excel/2006/main">
          <x14:cfRule type="cellIs" priority="222" operator="equal" id="{20F57F1F-EBE4-4D5F-8C8C-920E50824AB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3" operator="equal" id="{8DC995C2-2539-432A-BA00-56DE09A008A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4" operator="equal" id="{F7C7EF60-1E51-4B04-BF0C-12D71B1093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5" operator="equal" id="{CE4F371A-8836-4647-8EFA-DEB3B080D3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Q53:Q54</xm:sqref>
        </x14:conditionalFormatting>
        <x14:conditionalFormatting xmlns:xm="http://schemas.microsoft.com/office/excel/2006/main">
          <x14:cfRule type="cellIs" priority="204" operator="equal" id="{8D4BC376-67D4-4A35-9BCD-1AE9178C4D9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" operator="equal" id="{9907141C-35FE-4BC1-92A3-CCB3FE2B6A4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" operator="equal" id="{630CB15C-F75F-4FB3-8391-179501D671C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7" operator="equal" id="{BE2EA2E9-22FC-4952-BD7D-1172F2232DC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V53:V54</xm:sqref>
        </x14:conditionalFormatting>
        <x14:conditionalFormatting xmlns:xm="http://schemas.microsoft.com/office/excel/2006/main">
          <x14:cfRule type="cellIs" priority="218" operator="equal" id="{43889191-43E7-42E8-96B1-DF41B77F4AF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" operator="equal" id="{4B0C41F1-EB15-4CBE-AC59-8B5A9C5AC70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0" operator="equal" id="{6E2DC38B-FBD8-4120-9BDB-079C6907257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" operator="equal" id="{3437A48D-6E6C-4536-8F04-335B8B20601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Y53:Y54</xm:sqref>
        </x14:conditionalFormatting>
        <x14:conditionalFormatting xmlns:xm="http://schemas.microsoft.com/office/excel/2006/main">
          <x14:cfRule type="cellIs" priority="191" operator="equal" id="{13B1CA94-411B-4AEC-A449-74FF7B84A14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" operator="equal" id="{F9C24DBC-3B2E-43AF-8E94-06BE1D84E8B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" operator="equal" id="{5DB09F6C-3EED-4C2A-A197-4F1E2E88B50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4" operator="equal" id="{BB1A1F1E-FD04-4020-BEB0-7E6CF407760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5" operator="equal" id="{F06C342F-40E5-4A6B-88AA-64C85561BE4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cellIs" priority="186" operator="equal" id="{E72A072F-CA7B-4EA9-8D15-B655DA75D63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" operator="equal" id="{84FC49CF-C46C-40C4-98E7-5D22DB03E5E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2D6044C9-A1CE-458D-A773-40C4E81E5ED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" operator="equal" id="{A5B90C4B-D115-4410-A551-21054DD8D4B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" operator="equal" id="{B8504402-1B42-4A81-914D-6473CC8B8A7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cellIs" priority="200" operator="equal" id="{E6A9851D-8FA9-4476-A2F5-B1C60275A43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" operator="equal" id="{36008A13-627B-464C-910F-992599A2537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" operator="equal" id="{B4CADB7F-D11D-4FE2-A172-6B5F026413C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" operator="equal" id="{0D0C2B19-769C-41F7-B4B2-2641D5B4270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Q64</xm:sqref>
        </x14:conditionalFormatting>
        <x14:conditionalFormatting xmlns:xm="http://schemas.microsoft.com/office/excel/2006/main">
          <x14:cfRule type="cellIs" priority="182" operator="equal" id="{C81231BD-83EA-4A37-A515-6269201C048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" operator="equal" id="{302FD1DA-2917-49F3-986D-A403950DBB0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" operator="equal" id="{28F01141-D88D-45F7-B399-DB90E57E6CB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" operator="equal" id="{DEE452DE-CB1F-4D9A-A8A4-DA83E631CE0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V64</xm:sqref>
        </x14:conditionalFormatting>
        <x14:conditionalFormatting xmlns:xm="http://schemas.microsoft.com/office/excel/2006/main">
          <x14:cfRule type="cellIs" priority="196" operator="equal" id="{54DA1AE0-3FFE-48F3-BA6F-2C4AF196A4A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" operator="equal" id="{F821231F-2B52-4C79-9D36-7D3A212C234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" operator="equal" id="{85C51A0D-BFF3-4D31-88DE-3EC463CD7AA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9" operator="equal" id="{D011B97C-E36F-4016-8BAB-583ADAD68C6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Y64</xm:sqref>
        </x14:conditionalFormatting>
        <x14:conditionalFormatting xmlns:xm="http://schemas.microsoft.com/office/excel/2006/main">
          <x14:cfRule type="cellIs" priority="169" operator="equal" id="{42B7D0E3-8877-45AD-8A75-9A4231D9380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" operator="equal" id="{7C41D507-0143-4585-9095-500ABCA3106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" operator="equal" id="{FE53C905-ED84-4DBD-8A88-479846E87C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" operator="equal" id="{42AA89DD-0633-400E-B1F0-962F1F939BF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" operator="equal" id="{41D69436-33C0-4FE2-8C6E-02667F95508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cellIs" priority="164" operator="equal" id="{DC29DFB4-3C36-4BD0-BBFC-3DBF8FA121E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" operator="equal" id="{B46C916E-E798-47FF-9FBA-FB38E416054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" operator="equal" id="{701DA902-C445-4ED7-8628-DE64DB55498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" operator="equal" id="{62086A29-E0CA-4A2D-B540-C98734CEEB0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" operator="equal" id="{2AABDFEB-AD97-44CB-992B-A423B635514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cellIs" priority="178" operator="equal" id="{E37D858F-A2D3-4FD1-B08F-83858023BA8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" operator="equal" id="{8A33EBAC-B1BA-488B-9AA0-DC2E4384C27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" operator="equal" id="{1F866040-7FFF-479F-85ED-4152D854CA9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" operator="equal" id="{30BBE850-CAC2-4198-B5E8-472F25BB91C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cellIs" priority="160" operator="equal" id="{C2882E47-2556-4E63-8708-29DA49164F0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" operator="equal" id="{4F8FE24B-9F80-4540-88E4-1A588E95F4A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" operator="equal" id="{02BD2269-D6D8-4EE9-9E20-2A62AD7C5BF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" operator="equal" id="{E9391D52-D6F8-4F8F-8F39-510C0D41F29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V55</xm:sqref>
        </x14:conditionalFormatting>
        <x14:conditionalFormatting xmlns:xm="http://schemas.microsoft.com/office/excel/2006/main">
          <x14:cfRule type="cellIs" priority="174" operator="equal" id="{BEEF94E2-D748-499C-85F0-14067E4584A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" operator="equal" id="{86A1E9BD-7E51-4CA4-8221-A1168E2CF6C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" operator="equal" id="{CFA8296C-0C53-46D2-8723-DAA81B9D3C9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" operator="equal" id="{8B7E3CE2-6DC9-4D77-AA8F-EDBFFAB08A8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Y55</xm:sqref>
        </x14:conditionalFormatting>
        <x14:conditionalFormatting xmlns:xm="http://schemas.microsoft.com/office/excel/2006/main">
          <x14:cfRule type="cellIs" priority="151" operator="equal" id="{1A386A7E-490D-476D-B11B-10C28BCDC73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" operator="equal" id="{6434370F-E617-46C5-92BE-4AAF137C3DF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" operator="equal" id="{97EE285F-D8E4-402B-B1A1-D22E3B3E663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" operator="equal" id="{564B20C7-BD93-47D3-8070-98230D437EC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" operator="equal" id="{BA34ADCF-65FC-490D-AC55-ABACD384A62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cellIs" priority="146" operator="equal" id="{3746B04E-B115-4612-88CE-350501E5774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" operator="equal" id="{99F609CD-9AA4-47B6-BFC4-2460555A08E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" operator="equal" id="{FD6E7570-13B3-4102-AE2E-276F65EB49B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" operator="equal" id="{8A98ABF8-B40D-4867-BB66-BE26EB03741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" operator="equal" id="{326A78F7-A105-4F1B-A1BB-135B5BBE20B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cellIs" priority="156" operator="equal" id="{B12280DC-3D54-4203-870E-089F3F6DA15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" operator="equal" id="{1B1F655E-2D30-4DEA-9867-31BCAF7A40F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" operator="equal" id="{60708326-40EA-4630-A149-11F833A8CC4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" operator="equal" id="{F5D6D7E3-F636-4910-BE33-C92BC1E286F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cellIs" priority="137" operator="equal" id="{EA8BD32A-C271-4F2B-A774-E5D2CFA091B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F1697B41-D8DA-45B3-86E0-62ABBC6F8DA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" operator="equal" id="{62A4A50D-2441-4FB7-9665-26F0A03F61B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B7ADF051-E39A-4CC6-904C-D46E8E00AF5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1" operator="equal" id="{4A181D93-DBAB-4834-B189-B1426472B2D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L57:L58</xm:sqref>
        </x14:conditionalFormatting>
        <x14:conditionalFormatting xmlns:xm="http://schemas.microsoft.com/office/excel/2006/main">
          <x14:cfRule type="cellIs" priority="132" operator="equal" id="{9E292572-7BE6-4977-84F2-D0EC3BE28B3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700C1C23-DADF-4EBE-BF8D-673FBADCB3F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" operator="equal" id="{2742D302-FF3C-461C-B929-8FDD2445D7B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" operator="equal" id="{F54A1164-66CE-43C4-A41D-9A3A5CC2A82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" operator="equal" id="{3F068CF3-EE97-4037-8CBF-CC3AEA60741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N57:N58</xm:sqref>
        </x14:conditionalFormatting>
        <x14:conditionalFormatting xmlns:xm="http://schemas.microsoft.com/office/excel/2006/main">
          <x14:cfRule type="cellIs" priority="142" operator="equal" id="{50642407-6FD0-4703-9889-47DD5FF7651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" operator="equal" id="{DE5A8607-FE2F-4AAD-8F67-90B32E86AEB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2C8FCFAE-AE00-4C28-9541-26D192EE6FE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" operator="equal" id="{43FAD27D-C6FD-45D8-8E82-31ECB249225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Q57:Q58</xm:sqref>
        </x14:conditionalFormatting>
        <x14:conditionalFormatting xmlns:xm="http://schemas.microsoft.com/office/excel/2006/main">
          <x14:cfRule type="cellIs" priority="123" operator="equal" id="{E78F034B-F1AB-48CC-8ECF-267E3AF1B58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4D86D902-F744-4125-A941-5BE4CCCE987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" operator="equal" id="{5B543DCB-15E6-4824-BD50-881FF29CC28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1877C9BD-47A0-4CE5-A570-E9DBF2E0F46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" operator="equal" id="{D8C9AD9E-8E19-4521-8CDB-1916EDD3432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cellIs" priority="118" operator="equal" id="{BD2AA8ED-0084-4318-B6CB-3AA3AB27A56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59B850CF-120E-4789-9F25-083634D0BBE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DC0D275A-50DE-4FB7-AB80-8F740490BEE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E8A395EA-B992-4225-ADC8-B4FC79A2A5D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C910763C-EF45-4846-A37A-4000B1FCBA7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cellIs" priority="128" operator="equal" id="{F5E9B205-56B4-4EE3-97BC-AE9667383A6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" operator="equal" id="{60F84DBE-12AD-4F02-AEF8-B7344EB8C88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" operator="equal" id="{501B6FC5-9B7C-48E1-9D48-FF6ECCBD01D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" operator="equal" id="{4F6C154A-C66E-42CD-8053-DDAFFED33E9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cellIs" priority="109" operator="equal" id="{FD77EA9A-10F3-4991-9828-8E469705F01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C582C788-9AD8-4E48-88F9-18B3EEDFF0A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" operator="equal" id="{9A4B99D3-7CD5-4A3D-AA62-680AC40627E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21769418-605A-42C8-952D-40C481D3739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495C46A3-A2CF-43A0-B703-4BD02BCDC5B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cellIs" priority="104" operator="equal" id="{163422AB-1DC8-44D9-A72E-CFAB5F5419D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49EDE38D-4A56-41D7-8989-3D786E2593A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DF7A2B35-EC88-424C-A158-E3A9D08375D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E969DB27-CA59-487C-90B6-94D1A22D2DB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5998AE0E-E322-49DF-BDA8-28C05F8ACD3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cellIs" priority="114" operator="equal" id="{C9FADEA9-0B5B-4057-922B-5655A739C36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17076309-C1E0-45DC-93D2-4982D1702F6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7FBF4F4F-A56F-4958-ACCB-D4D65B7D047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FDD0EE21-9627-462B-844B-949F545D413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cellIs" priority="95" operator="equal" id="{701898D4-2350-4788-B939-4F9717E7D32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266A18BF-6468-4829-A001-44882881AC6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149BA92F-4C4C-4010-AC9E-28450FC0C67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" operator="equal" id="{68CC8B71-72F5-422B-9C15-C636861E855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" operator="equal" id="{2CDE8DED-AF41-439C-8896-3952B5B0EF8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cellIs" priority="90" operator="equal" id="{810B93AE-EAB8-40B8-962B-5C3F22156B2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DB4B1439-4481-48A8-8515-1785AAF2FF7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D1A17869-7DA3-4982-8939-1D4B1CACAF0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F4CF039D-22FF-403D-8991-C83806B5371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BCCF85D7-CCC1-4D9B-A360-BB465E090D9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cellIs" priority="100" operator="equal" id="{D37E1DA6-0485-44FF-8B59-3D51200328D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1379F3C0-5BE3-45F2-8440-B71FB001B0B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0DA43C23-3788-47FA-9BD6-3FFA07CE07C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A48C5D6F-4E3C-422A-8C24-C1D8391CFA0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cellIs" priority="81" operator="equal" id="{4B9A730D-F00D-45C1-ACDA-911ED3FE699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04D40C34-9AB4-4DA4-B917-D927BDD57F2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59771B52-91F8-45D6-B55A-6A939AA1E10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F014D3BA-BAE9-4033-8726-200E806A2BF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56219B30-17CE-4D1F-9A9F-B5E7FC27E55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cellIs" priority="76" operator="equal" id="{F560A161-18C3-4B45-A70C-06D54E438F4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44B02F10-50F3-4023-A212-081EE2B0CE4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30DB319F-3CC3-4D55-A5ED-FA3F1AF35E0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ECB726F7-3A73-4AEF-9460-281613C3DC3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78313580-63CD-4C9E-8512-24AC107ACB7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cellIs" priority="86" operator="equal" id="{AEEB3194-19C4-4537-9095-3520E5C1D9D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302F0704-96B0-44C3-B651-E41A86753D0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3D74C0E6-7BEB-4BE6-BE2C-6E9426A416C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D16C5363-3E2E-4F3D-9B7A-FCC0FB2E608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cellIs" priority="67" operator="equal" id="{4EB06B4D-989C-4770-9882-555548E6E29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E9E12553-6D54-485D-9FFF-9AF01F4BA3D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E979842A-393B-40CA-B208-A66B9A3E199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44162DEF-ED48-44E8-A315-EB8E7950692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" operator="equal" id="{533F272A-C003-4967-9C9F-03ECD0E6903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cellIs" priority="62" operator="equal" id="{DAFFE0BC-A9E4-412F-BAFC-936FA3A12A4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9A34FB0C-F38B-411B-BC5D-F08C65F7694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3E75C1DC-E1BA-4A3F-A8B7-860B878CFC8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F9A32650-8426-4DAA-91D2-C5F50664A1D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4FD8585F-3150-4408-90A2-3E5D0E47118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cellIs" priority="72" operator="equal" id="{BDD106A7-1A92-468B-88A6-736E33DDC87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04AF29E7-B1CE-4C01-ABF8-5CC61A77C9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214B01E7-460A-44C6-A774-068FA2B4F96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C2446F52-3BBB-4FA9-B603-8FAD306437D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Q63</xm:sqref>
        </x14:conditionalFormatting>
        <x14:conditionalFormatting xmlns:xm="http://schemas.microsoft.com/office/excel/2006/main">
          <x14:cfRule type="cellIs" priority="57" operator="equal" id="{FC44C885-EB16-4A4B-9C81-201364F18BD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6C8C5CD8-9E0F-4EFD-96B1-98E8842E4DD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0D46CD6E-90A2-45DC-BF5E-C5F68E7BB4F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5EDF28CB-1B8E-417D-AE4B-F093A39C692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3AD9B6BF-F283-4A75-83D7-9E9E0556E0F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cellIs" priority="49" operator="equal" id="{39A4C435-1917-40C8-9BDF-53D5B186B6F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36AE7CBC-F134-468C-A04C-F6BEA17D4E6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717099C9-BD28-4F2D-901E-FA9E79B8548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222D9D02-926B-435B-BD6B-22E064BE468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V56</xm:sqref>
        </x14:conditionalFormatting>
        <x14:conditionalFormatting xmlns:xm="http://schemas.microsoft.com/office/excel/2006/main">
          <x14:cfRule type="cellIs" priority="53" operator="equal" id="{767BAC92-DFB2-449A-877E-288B715A2AB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F5F4D0FF-4F7E-4553-9612-E1E8A7B9174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9E0F496F-E1B8-4B12-8A0D-13B715E9F1B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F349C803-9579-4A52-9418-FBEE03AF1B2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Y56</xm:sqref>
        </x14:conditionalFormatting>
        <x14:conditionalFormatting xmlns:xm="http://schemas.microsoft.com/office/excel/2006/main">
          <x14:cfRule type="cellIs" priority="45" operator="equal" id="{AC8BB8C1-2492-4EE8-866C-B44056C39C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330BE581-47CC-42FF-B71B-028BAFCAEF1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33C712F3-26F6-44E3-913C-93655CF9F0A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2B8E0DD4-9C4F-462C-B901-4407A81B8D5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Y57:Y58</xm:sqref>
        </x14:conditionalFormatting>
        <x14:conditionalFormatting xmlns:xm="http://schemas.microsoft.com/office/excel/2006/main">
          <x14:cfRule type="cellIs" priority="37" operator="equal" id="{AAB1FE24-5343-4D3F-8769-53FC9D1E1B5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328ED4E2-0497-4EEE-8C9F-53DDE73712D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B30AD051-61AD-47E0-9F5F-11262936DA0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AEDCEA8F-57D2-40D6-AB37-A6CC873C050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V59</xm:sqref>
        </x14:conditionalFormatting>
        <x14:conditionalFormatting xmlns:xm="http://schemas.microsoft.com/office/excel/2006/main">
          <x14:cfRule type="cellIs" priority="41" operator="equal" id="{3E9306FA-D059-4A9B-B513-0644105D528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DCA77BC8-1AB1-483D-A1EA-7E737241B89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" operator="equal" id="{3F1902EF-317E-4296-A4C6-D798E5E673A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836E4C63-4D5A-4C02-8787-036B5F5ED3F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Y59</xm:sqref>
        </x14:conditionalFormatting>
        <x14:conditionalFormatting xmlns:xm="http://schemas.microsoft.com/office/excel/2006/main">
          <x14:cfRule type="cellIs" priority="29" operator="equal" id="{09FC128B-67C1-42AC-AED4-D4FAAC2341E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DD8C9AD9-D1AB-44EA-9E01-B1B5EB6BE36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81737472-FFC0-4D71-BE97-6E40FE57ADB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FEF0F095-AEA1-403D-8FA6-74BA96040EA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V60</xm:sqref>
        </x14:conditionalFormatting>
        <x14:conditionalFormatting xmlns:xm="http://schemas.microsoft.com/office/excel/2006/main">
          <x14:cfRule type="cellIs" priority="33" operator="equal" id="{8611A9FB-0E68-4B1D-9332-29E4B207F6B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8CE5FD14-71AF-408D-AA46-18030067694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AA4CB1DF-87ED-48FB-B798-6E4C98A6CDB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283FC84A-392E-4C0A-BB3B-FF09B3FE14E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Y60</xm:sqref>
        </x14:conditionalFormatting>
        <x14:conditionalFormatting xmlns:xm="http://schemas.microsoft.com/office/excel/2006/main">
          <x14:cfRule type="cellIs" priority="21" operator="equal" id="{E5D0582A-3560-4C92-B818-447F002B7C1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5F7894C2-9DA7-4D87-B51F-BF23679D835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DED78AA5-8072-498F-9FAC-F0D09156ABE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FF3B55C6-4E01-47EA-BB41-68EDAF2B316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V61</xm:sqref>
        </x14:conditionalFormatting>
        <x14:conditionalFormatting xmlns:xm="http://schemas.microsoft.com/office/excel/2006/main">
          <x14:cfRule type="cellIs" priority="25" operator="equal" id="{68075E31-7CD4-44C9-86F9-E7401E60CDD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26CD4884-746C-4C62-8B42-FFC6D540AF5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CA3DDB52-0A34-421A-8177-3F941F34788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7786DB60-33D3-4DF4-8086-1D866FA2F43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Y61</xm:sqref>
        </x14:conditionalFormatting>
        <x14:conditionalFormatting xmlns:xm="http://schemas.microsoft.com/office/excel/2006/main">
          <x14:cfRule type="cellIs" priority="13" operator="equal" id="{DFA7B6B2-7DC2-42CD-8440-235EF2AF3D7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3982E9E1-2114-492A-A382-CF6CBD934A9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E357562B-A9CC-4CAB-BEEF-E73D12DD3F9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9A76C39D-B59C-481A-A8B4-FACC675F070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V62</xm:sqref>
        </x14:conditionalFormatting>
        <x14:conditionalFormatting xmlns:xm="http://schemas.microsoft.com/office/excel/2006/main">
          <x14:cfRule type="cellIs" priority="17" operator="equal" id="{C01BE348-D222-45D2-B8C7-137C1F70C31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F00B49B0-86F7-479F-A135-957E06C9063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2EA3CDE3-A1E5-4B98-8A35-20723E32E22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95DD7B6E-9D8B-450A-B3FF-0E191BFFB62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Y62</xm:sqref>
        </x14:conditionalFormatting>
        <x14:conditionalFormatting xmlns:xm="http://schemas.microsoft.com/office/excel/2006/main">
          <x14:cfRule type="cellIs" priority="5" operator="equal" id="{B7E62CF5-1398-4F1C-A258-B0C7A2A144E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47CBEFA8-F4F2-4C60-8787-78F0B38117C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8ED36495-DCA5-4E89-BE07-01A231124AA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8CF64518-F848-478E-B476-915BDC1F8D8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V63</xm:sqref>
        </x14:conditionalFormatting>
        <x14:conditionalFormatting xmlns:xm="http://schemas.microsoft.com/office/excel/2006/main">
          <x14:cfRule type="cellIs" priority="9" operator="equal" id="{058D5E5A-4414-4A66-9AF8-4199D2FA924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1E8B287D-78ED-4A3C-9019-1D5EF339263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04C7B7EE-B4F1-4259-A2FC-044178D4F75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A873CE21-67C8-4046-90C9-AB8A5F4E462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Y63</xm:sqref>
        </x14:conditionalFormatting>
        <x14:conditionalFormatting xmlns:xm="http://schemas.microsoft.com/office/excel/2006/main">
          <x14:cfRule type="cellIs" priority="1" operator="equal" id="{B4BC21D7-46DF-4CD7-86E4-7F30011A90F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E31FB726-4966-4AAE-A57E-B626021F19D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05ADBAAC-1FE2-4BAB-ABAF-6B0738BAE6F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4819A00C-E998-49FB-B440-1B964A84728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V57:V58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L6:L64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N6:N64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2" activePane="bottomLeft" state="frozen"/>
      <selection pane="bottomLeft" activeCell="A51" sqref="A51:C51"/>
    </sheetView>
  </sheetViews>
  <sheetFormatPr baseColWidth="10" defaultColWidth="10.85546875" defaultRowHeight="19.5" x14ac:dyDescent="0.25"/>
  <cols>
    <col min="1" max="1" width="46.28515625" style="10" customWidth="1"/>
    <col min="2" max="2" width="91.140625" style="76" customWidth="1"/>
    <col min="3" max="3" width="56.28515625" style="11" customWidth="1"/>
    <col min="4" max="16384" width="10.85546875" style="9"/>
  </cols>
  <sheetData>
    <row r="1" spans="1:3" ht="38.1" customHeight="1" x14ac:dyDescent="0.25">
      <c r="A1" s="98" t="s">
        <v>202</v>
      </c>
      <c r="B1" s="98" t="s">
        <v>201</v>
      </c>
      <c r="C1" s="98" t="s">
        <v>142</v>
      </c>
    </row>
    <row r="2" spans="1:3" ht="58.5" x14ac:dyDescent="0.25">
      <c r="A2" s="80" t="s">
        <v>10</v>
      </c>
      <c r="B2" s="79" t="s">
        <v>217</v>
      </c>
      <c r="C2" s="80" t="s">
        <v>11</v>
      </c>
    </row>
    <row r="3" spans="1:3" ht="58.5" x14ac:dyDescent="0.25">
      <c r="A3" s="80" t="s">
        <v>12</v>
      </c>
      <c r="B3" s="79" t="s">
        <v>13</v>
      </c>
      <c r="C3" s="80" t="s">
        <v>11</v>
      </c>
    </row>
    <row r="4" spans="1:3" ht="312" x14ac:dyDescent="0.25">
      <c r="A4" s="80" t="s">
        <v>14</v>
      </c>
      <c r="B4" s="79" t="s">
        <v>234</v>
      </c>
      <c r="C4" s="80" t="s">
        <v>15</v>
      </c>
    </row>
    <row r="5" spans="1:3" ht="58.5" x14ac:dyDescent="0.25">
      <c r="A5" s="80" t="s">
        <v>16</v>
      </c>
      <c r="B5" s="79" t="s">
        <v>17</v>
      </c>
      <c r="C5" s="80" t="s">
        <v>18</v>
      </c>
    </row>
    <row r="6" spans="1:3" ht="78" x14ac:dyDescent="0.25">
      <c r="A6" s="80" t="s">
        <v>19</v>
      </c>
      <c r="B6" s="79" t="s">
        <v>20</v>
      </c>
      <c r="C6" s="80" t="s">
        <v>15</v>
      </c>
    </row>
    <row r="7" spans="1:3" ht="327.75" customHeight="1" x14ac:dyDescent="0.25">
      <c r="A7" s="80" t="s">
        <v>21</v>
      </c>
      <c r="B7" s="79" t="s">
        <v>233</v>
      </c>
      <c r="C7" s="80" t="s">
        <v>15</v>
      </c>
    </row>
    <row r="8" spans="1:3" ht="97.5" x14ac:dyDescent="0.25">
      <c r="A8" s="80" t="s">
        <v>22</v>
      </c>
      <c r="B8" s="79" t="s">
        <v>23</v>
      </c>
      <c r="C8" s="80" t="s">
        <v>24</v>
      </c>
    </row>
    <row r="9" spans="1:3" ht="97.5" x14ac:dyDescent="0.25">
      <c r="A9" s="80" t="s">
        <v>25</v>
      </c>
      <c r="B9" s="79" t="s">
        <v>23</v>
      </c>
      <c r="C9" s="80" t="s">
        <v>24</v>
      </c>
    </row>
    <row r="10" spans="1:3" ht="117" x14ac:dyDescent="0.25">
      <c r="A10" s="80" t="s">
        <v>26</v>
      </c>
      <c r="B10" s="79" t="s">
        <v>27</v>
      </c>
      <c r="C10" s="80" t="s">
        <v>24</v>
      </c>
    </row>
    <row r="11" spans="1:3" ht="117" x14ac:dyDescent="0.25">
      <c r="A11" s="105" t="s">
        <v>28</v>
      </c>
      <c r="B11" s="106" t="s">
        <v>229</v>
      </c>
      <c r="C11" s="80" t="s">
        <v>29</v>
      </c>
    </row>
    <row r="12" spans="1:3" ht="97.5" x14ac:dyDescent="0.25">
      <c r="A12" s="105" t="s">
        <v>30</v>
      </c>
      <c r="B12" s="106" t="s">
        <v>31</v>
      </c>
      <c r="C12" s="80" t="s">
        <v>24</v>
      </c>
    </row>
    <row r="13" spans="1:3" ht="97.5" x14ac:dyDescent="0.25">
      <c r="A13" s="105" t="s">
        <v>32</v>
      </c>
      <c r="B13" s="106" t="s">
        <v>257</v>
      </c>
      <c r="C13" s="80" t="s">
        <v>24</v>
      </c>
    </row>
    <row r="14" spans="1:3" ht="39" x14ac:dyDescent="0.25">
      <c r="A14" s="80" t="s">
        <v>33</v>
      </c>
      <c r="B14" s="79" t="s">
        <v>34</v>
      </c>
      <c r="C14" s="80" t="s">
        <v>35</v>
      </c>
    </row>
    <row r="15" spans="1:3" ht="58.5" x14ac:dyDescent="0.25">
      <c r="A15" s="80" t="s">
        <v>36</v>
      </c>
      <c r="B15" s="79" t="s">
        <v>37</v>
      </c>
      <c r="C15" s="80" t="s">
        <v>38</v>
      </c>
    </row>
    <row r="16" spans="1:3" ht="39" x14ac:dyDescent="0.25">
      <c r="A16" s="80" t="s">
        <v>39</v>
      </c>
      <c r="B16" s="79" t="s">
        <v>34</v>
      </c>
      <c r="C16" s="80" t="s">
        <v>35</v>
      </c>
    </row>
    <row r="17" spans="1:3" ht="58.5" x14ac:dyDescent="0.25">
      <c r="A17" s="80" t="s">
        <v>40</v>
      </c>
      <c r="B17" s="79" t="s">
        <v>41</v>
      </c>
      <c r="C17" s="80" t="s">
        <v>35</v>
      </c>
    </row>
    <row r="18" spans="1:3" ht="78" x14ac:dyDescent="0.25">
      <c r="A18" s="80" t="s">
        <v>42</v>
      </c>
      <c r="B18" s="79" t="s">
        <v>43</v>
      </c>
      <c r="C18" s="80" t="s">
        <v>35</v>
      </c>
    </row>
    <row r="19" spans="1:3" ht="58.5" x14ac:dyDescent="0.25">
      <c r="A19" s="80" t="s">
        <v>44</v>
      </c>
      <c r="B19" s="79" t="s">
        <v>45</v>
      </c>
      <c r="C19" s="80" t="s">
        <v>46</v>
      </c>
    </row>
    <row r="20" spans="1:3" ht="39" x14ac:dyDescent="0.25">
      <c r="A20" s="80" t="s">
        <v>47</v>
      </c>
      <c r="B20" s="79" t="s">
        <v>45</v>
      </c>
      <c r="C20" s="80" t="s">
        <v>38</v>
      </c>
    </row>
    <row r="21" spans="1:3" ht="78" x14ac:dyDescent="0.25">
      <c r="A21" s="80" t="s">
        <v>48</v>
      </c>
      <c r="B21" s="79" t="s">
        <v>49</v>
      </c>
      <c r="C21" s="80" t="s">
        <v>50</v>
      </c>
    </row>
    <row r="22" spans="1:3" ht="78" x14ac:dyDescent="0.25">
      <c r="A22" s="80" t="s">
        <v>51</v>
      </c>
      <c r="B22" s="79" t="s">
        <v>49</v>
      </c>
      <c r="C22" s="80" t="s">
        <v>50</v>
      </c>
    </row>
    <row r="23" spans="1:3" ht="58.5" x14ac:dyDescent="0.25">
      <c r="A23" s="80" t="s">
        <v>52</v>
      </c>
      <c r="B23" s="79" t="s">
        <v>206</v>
      </c>
      <c r="C23" s="80" t="s">
        <v>53</v>
      </c>
    </row>
    <row r="24" spans="1:3" ht="117" x14ac:dyDescent="0.25">
      <c r="A24" s="80" t="s">
        <v>54</v>
      </c>
      <c r="B24" s="79" t="s">
        <v>218</v>
      </c>
      <c r="C24" s="80" t="s">
        <v>55</v>
      </c>
    </row>
    <row r="25" spans="1:3" ht="136.5" x14ac:dyDescent="0.25">
      <c r="A25" s="105" t="s">
        <v>56</v>
      </c>
      <c r="B25" s="106" t="s">
        <v>205</v>
      </c>
      <c r="C25" s="105" t="s">
        <v>57</v>
      </c>
    </row>
    <row r="26" spans="1:3" ht="97.5" x14ac:dyDescent="0.25">
      <c r="A26" s="105" t="s">
        <v>58</v>
      </c>
      <c r="B26" s="106" t="s">
        <v>199</v>
      </c>
      <c r="C26" s="105" t="s">
        <v>59</v>
      </c>
    </row>
    <row r="27" spans="1:3" ht="292.5" x14ac:dyDescent="0.25">
      <c r="A27" s="80" t="s">
        <v>60</v>
      </c>
      <c r="B27" s="79" t="s">
        <v>225</v>
      </c>
      <c r="C27" s="80" t="s">
        <v>61</v>
      </c>
    </row>
    <row r="28" spans="1:3" s="108" customFormat="1" ht="156" x14ac:dyDescent="0.25">
      <c r="A28" s="105" t="s">
        <v>62</v>
      </c>
      <c r="B28" s="107" t="s">
        <v>251</v>
      </c>
      <c r="C28" s="105" t="s">
        <v>63</v>
      </c>
    </row>
    <row r="29" spans="1:3" ht="195" x14ac:dyDescent="0.25">
      <c r="A29" s="80" t="s">
        <v>64</v>
      </c>
      <c r="B29" s="79" t="s">
        <v>65</v>
      </c>
      <c r="C29" s="80" t="s">
        <v>66</v>
      </c>
    </row>
    <row r="30" spans="1:3" ht="78" x14ac:dyDescent="0.25">
      <c r="A30" s="80" t="s">
        <v>67</v>
      </c>
      <c r="B30" s="79" t="s">
        <v>68</v>
      </c>
      <c r="C30" s="80" t="s">
        <v>69</v>
      </c>
    </row>
    <row r="31" spans="1:3" ht="173.1" customHeight="1" x14ac:dyDescent="0.25">
      <c r="A31" s="80" t="s">
        <v>70</v>
      </c>
      <c r="B31" s="79" t="s">
        <v>71</v>
      </c>
      <c r="C31" s="80" t="s">
        <v>72</v>
      </c>
    </row>
    <row r="32" spans="1:3" ht="105" customHeight="1" x14ac:dyDescent="0.25">
      <c r="A32" s="80" t="s">
        <v>208</v>
      </c>
      <c r="B32" s="79" t="s">
        <v>73</v>
      </c>
      <c r="C32" s="80" t="s">
        <v>72</v>
      </c>
    </row>
    <row r="33" spans="1:3" ht="156" x14ac:dyDescent="0.25">
      <c r="A33" s="80" t="s">
        <v>74</v>
      </c>
      <c r="B33" s="79" t="s">
        <v>75</v>
      </c>
      <c r="C33" s="80" t="s">
        <v>76</v>
      </c>
    </row>
    <row r="34" spans="1:3" ht="117" x14ac:dyDescent="0.25">
      <c r="A34" s="80" t="s">
        <v>77</v>
      </c>
      <c r="B34" s="79" t="s">
        <v>227</v>
      </c>
      <c r="C34" s="80" t="s">
        <v>76</v>
      </c>
    </row>
    <row r="35" spans="1:3" ht="97.5" x14ac:dyDescent="0.25">
      <c r="A35" s="80" t="s">
        <v>79</v>
      </c>
      <c r="B35" s="79" t="s">
        <v>78</v>
      </c>
      <c r="C35" s="80" t="s">
        <v>76</v>
      </c>
    </row>
    <row r="36" spans="1:3" ht="195" x14ac:dyDescent="0.25">
      <c r="A36" s="80" t="s">
        <v>80</v>
      </c>
      <c r="B36" s="79" t="s">
        <v>215</v>
      </c>
      <c r="C36" s="80" t="s">
        <v>81</v>
      </c>
    </row>
    <row r="37" spans="1:3" ht="331.5" x14ac:dyDescent="0.25">
      <c r="A37" s="80" t="s">
        <v>82</v>
      </c>
      <c r="B37" s="79" t="s">
        <v>245</v>
      </c>
      <c r="C37" s="80" t="s">
        <v>81</v>
      </c>
    </row>
    <row r="38" spans="1:3" ht="156" x14ac:dyDescent="0.25">
      <c r="A38" s="80" t="s">
        <v>83</v>
      </c>
      <c r="B38" s="79" t="s">
        <v>237</v>
      </c>
      <c r="C38" s="80" t="s">
        <v>81</v>
      </c>
    </row>
    <row r="39" spans="1:3" ht="156" x14ac:dyDescent="0.25">
      <c r="A39" s="80" t="s">
        <v>84</v>
      </c>
      <c r="B39" s="79" t="s">
        <v>244</v>
      </c>
      <c r="C39" s="80" t="s">
        <v>81</v>
      </c>
    </row>
    <row r="40" spans="1:3" ht="156" x14ac:dyDescent="0.25">
      <c r="A40" s="80" t="s">
        <v>85</v>
      </c>
      <c r="B40" s="79" t="s">
        <v>238</v>
      </c>
      <c r="C40" s="80" t="s">
        <v>81</v>
      </c>
    </row>
    <row r="41" spans="1:3" ht="156" x14ac:dyDescent="0.25">
      <c r="A41" s="80" t="s">
        <v>216</v>
      </c>
      <c r="B41" s="79" t="s">
        <v>239</v>
      </c>
      <c r="C41" s="80" t="s">
        <v>81</v>
      </c>
    </row>
    <row r="42" spans="1:3" ht="331.5" x14ac:dyDescent="0.25">
      <c r="A42" s="80" t="s">
        <v>86</v>
      </c>
      <c r="B42" s="79" t="s">
        <v>209</v>
      </c>
      <c r="C42" s="80" t="s">
        <v>87</v>
      </c>
    </row>
    <row r="43" spans="1:3" ht="136.5" x14ac:dyDescent="0.25">
      <c r="A43" s="80" t="s">
        <v>88</v>
      </c>
      <c r="B43" s="79" t="s">
        <v>226</v>
      </c>
      <c r="C43" s="80" t="s">
        <v>89</v>
      </c>
    </row>
    <row r="44" spans="1:3" ht="88.5" customHeight="1" x14ac:dyDescent="0.25">
      <c r="A44" s="80" t="s">
        <v>119</v>
      </c>
      <c r="B44" s="79" t="s">
        <v>120</v>
      </c>
      <c r="C44" s="80" t="s">
        <v>121</v>
      </c>
    </row>
    <row r="45" spans="1:3" ht="78" x14ac:dyDescent="0.25">
      <c r="A45" s="80" t="s">
        <v>90</v>
      </c>
      <c r="B45" s="79" t="s">
        <v>91</v>
      </c>
      <c r="C45" s="80" t="s">
        <v>92</v>
      </c>
    </row>
    <row r="46" spans="1:3" ht="117" x14ac:dyDescent="0.25">
      <c r="A46" s="80" t="s">
        <v>93</v>
      </c>
      <c r="B46" s="79" t="s">
        <v>221</v>
      </c>
      <c r="C46" s="80" t="s">
        <v>94</v>
      </c>
    </row>
    <row r="47" spans="1:3" ht="78" x14ac:dyDescent="0.25">
      <c r="A47" s="80" t="s">
        <v>95</v>
      </c>
      <c r="B47" s="79" t="s">
        <v>96</v>
      </c>
      <c r="C47" s="80" t="s">
        <v>97</v>
      </c>
    </row>
    <row r="48" spans="1:3" ht="58.5" x14ac:dyDescent="0.25">
      <c r="A48" s="80" t="s">
        <v>98</v>
      </c>
      <c r="B48" s="79" t="s">
        <v>210</v>
      </c>
      <c r="C48" s="80" t="s">
        <v>97</v>
      </c>
    </row>
    <row r="49" spans="1:3" ht="97.5" x14ac:dyDescent="0.25">
      <c r="A49" s="80" t="s">
        <v>224</v>
      </c>
      <c r="B49" s="79" t="s">
        <v>204</v>
      </c>
      <c r="C49" s="99" t="s">
        <v>100</v>
      </c>
    </row>
    <row r="50" spans="1:3" ht="156" x14ac:dyDescent="0.25">
      <c r="A50" s="80" t="s">
        <v>101</v>
      </c>
      <c r="B50" s="79" t="s">
        <v>219</v>
      </c>
      <c r="C50" s="80" t="s">
        <v>102</v>
      </c>
    </row>
    <row r="51" spans="1:3" ht="39" x14ac:dyDescent="0.25">
      <c r="A51" s="80" t="s">
        <v>240</v>
      </c>
      <c r="B51" s="79" t="s">
        <v>103</v>
      </c>
      <c r="C51" s="80" t="s">
        <v>104</v>
      </c>
    </row>
    <row r="52" spans="1:3" ht="78" x14ac:dyDescent="0.25">
      <c r="A52" s="105" t="s">
        <v>241</v>
      </c>
      <c r="B52" s="106" t="s">
        <v>242</v>
      </c>
      <c r="C52" s="80" t="s">
        <v>105</v>
      </c>
    </row>
    <row r="53" spans="1:3" ht="97.5" x14ac:dyDescent="0.25">
      <c r="A53" s="80" t="s">
        <v>106</v>
      </c>
      <c r="B53" s="79" t="s">
        <v>228</v>
      </c>
      <c r="C53" s="80" t="s">
        <v>107</v>
      </c>
    </row>
    <row r="54" spans="1:3" ht="97.5" x14ac:dyDescent="0.25">
      <c r="A54" s="80" t="s">
        <v>207</v>
      </c>
      <c r="B54" s="79" t="s">
        <v>220</v>
      </c>
      <c r="C54" s="80" t="s">
        <v>108</v>
      </c>
    </row>
    <row r="55" spans="1:3" ht="58.5" x14ac:dyDescent="0.25">
      <c r="A55" s="80" t="s">
        <v>109</v>
      </c>
      <c r="B55" s="79" t="s">
        <v>110</v>
      </c>
      <c r="C55" s="80" t="s">
        <v>111</v>
      </c>
    </row>
    <row r="56" spans="1:3" ht="58.5" x14ac:dyDescent="0.25">
      <c r="A56" s="80" t="s">
        <v>112</v>
      </c>
      <c r="B56" s="79" t="s">
        <v>113</v>
      </c>
      <c r="C56" s="80" t="s">
        <v>111</v>
      </c>
    </row>
    <row r="57" spans="1:3" ht="175.5" x14ac:dyDescent="0.25">
      <c r="A57" s="80" t="s">
        <v>114</v>
      </c>
      <c r="B57" s="79" t="s">
        <v>222</v>
      </c>
      <c r="C57" s="80" t="s">
        <v>115</v>
      </c>
    </row>
    <row r="58" spans="1:3" ht="39" x14ac:dyDescent="0.25">
      <c r="A58" s="80" t="s">
        <v>116</v>
      </c>
      <c r="B58" s="79" t="s">
        <v>243</v>
      </c>
      <c r="C58" s="80" t="s">
        <v>117</v>
      </c>
    </row>
    <row r="59" spans="1:3" ht="253.5" x14ac:dyDescent="0.25">
      <c r="A59" s="80" t="s">
        <v>211</v>
      </c>
      <c r="B59" s="79" t="s">
        <v>231</v>
      </c>
      <c r="C59" s="80" t="s">
        <v>118</v>
      </c>
    </row>
    <row r="60" spans="1:3" ht="273" x14ac:dyDescent="0.25">
      <c r="A60" s="80" t="s">
        <v>212</v>
      </c>
      <c r="B60" s="79" t="s">
        <v>230</v>
      </c>
      <c r="C60" s="80" t="s">
        <v>118</v>
      </c>
    </row>
    <row r="61" spans="1:3" ht="195" x14ac:dyDescent="0.25">
      <c r="A61" s="80" t="s">
        <v>213</v>
      </c>
      <c r="B61" s="79" t="s">
        <v>232</v>
      </c>
      <c r="C61" s="80" t="s">
        <v>118</v>
      </c>
    </row>
    <row r="62" spans="1:3" ht="195" x14ac:dyDescent="0.25">
      <c r="A62" s="80" t="s">
        <v>214</v>
      </c>
      <c r="B62" s="79" t="s">
        <v>223</v>
      </c>
      <c r="C62" s="80" t="s">
        <v>118</v>
      </c>
    </row>
    <row r="63" spans="1:3" ht="39" x14ac:dyDescent="0.25">
      <c r="A63" s="80" t="s">
        <v>122</v>
      </c>
      <c r="B63" s="79" t="s">
        <v>99</v>
      </c>
      <c r="C63" s="99" t="s">
        <v>38</v>
      </c>
    </row>
    <row r="64" spans="1:3" ht="117" x14ac:dyDescent="0.25">
      <c r="A64" s="80" t="s">
        <v>125</v>
      </c>
      <c r="B64" s="79" t="s">
        <v>123</v>
      </c>
      <c r="C64" s="80" t="s">
        <v>124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10" zoomScaleNormal="110" workbookViewId="0">
      <selection activeCell="B6" sqref="B6"/>
    </sheetView>
  </sheetViews>
  <sheetFormatPr baseColWidth="10" defaultColWidth="10.85546875" defaultRowHeight="11.25" x14ac:dyDescent="0.1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 x14ac:dyDescent="0.15">
      <c r="A1" s="166" t="s">
        <v>126</v>
      </c>
      <c r="B1" s="166"/>
    </row>
    <row r="2" spans="1:2" ht="57" customHeight="1" x14ac:dyDescent="0.15">
      <c r="A2" s="53" t="s">
        <v>171</v>
      </c>
      <c r="B2" s="13" t="s">
        <v>127</v>
      </c>
    </row>
    <row r="3" spans="1:2" ht="51.95" customHeight="1" x14ac:dyDescent="0.15">
      <c r="A3" s="14" t="s">
        <v>128</v>
      </c>
      <c r="B3" s="13" t="s">
        <v>129</v>
      </c>
    </row>
    <row r="4" spans="1:2" ht="56.1" customHeight="1" x14ac:dyDescent="0.15">
      <c r="A4" s="15" t="s">
        <v>172</v>
      </c>
      <c r="B4" s="13" t="s">
        <v>130</v>
      </c>
    </row>
    <row r="5" spans="1:2" ht="53.1" customHeight="1" x14ac:dyDescent="0.15">
      <c r="A5" s="54" t="s">
        <v>131</v>
      </c>
      <c r="B5" s="13" t="s">
        <v>132</v>
      </c>
    </row>
    <row r="6" spans="1:2" ht="63.95" customHeight="1" x14ac:dyDescent="0.15">
      <c r="A6" s="16" t="s">
        <v>133</v>
      </c>
      <c r="B6" s="13" t="s">
        <v>134</v>
      </c>
    </row>
    <row r="8" spans="1:2" ht="30" customHeight="1" x14ac:dyDescent="0.15">
      <c r="A8" s="164" t="s">
        <v>135</v>
      </c>
      <c r="B8" s="165"/>
    </row>
    <row r="9" spans="1:2" ht="41.1" customHeight="1" x14ac:dyDescent="0.15">
      <c r="A9" s="55" t="s">
        <v>136</v>
      </c>
      <c r="B9" s="17" t="s">
        <v>137</v>
      </c>
    </row>
    <row r="10" spans="1:2" ht="45" customHeight="1" x14ac:dyDescent="0.15">
      <c r="A10" s="14" t="s">
        <v>173</v>
      </c>
      <c r="B10" s="17" t="s">
        <v>138</v>
      </c>
    </row>
    <row r="11" spans="1:2" ht="50.1" customHeight="1" x14ac:dyDescent="0.15">
      <c r="A11" s="18" t="s">
        <v>174</v>
      </c>
      <c r="B11" s="17" t="s">
        <v>139</v>
      </c>
    </row>
    <row r="12" spans="1:2" ht="45" customHeight="1" x14ac:dyDescent="0.15">
      <c r="A12" s="56" t="s">
        <v>175</v>
      </c>
      <c r="B12" s="17" t="s">
        <v>140</v>
      </c>
    </row>
    <row r="13" spans="1:2" ht="54.95" customHeight="1" x14ac:dyDescent="0.15">
      <c r="A13" s="19" t="s">
        <v>176</v>
      </c>
      <c r="B13" s="17" t="s">
        <v>141</v>
      </c>
    </row>
    <row r="15" spans="1:2" ht="330" customHeight="1" x14ac:dyDescent="0.15"/>
    <row r="17" spans="1:2" ht="27.95" customHeight="1" x14ac:dyDescent="0.15">
      <c r="A17" s="167" t="s">
        <v>157</v>
      </c>
      <c r="B17" s="168"/>
    </row>
    <row r="18" spans="1:2" ht="51.95" customHeight="1" x14ac:dyDescent="0.15">
      <c r="A18" s="62" t="s">
        <v>158</v>
      </c>
      <c r="B18" s="63" t="s">
        <v>161</v>
      </c>
    </row>
    <row r="19" spans="1:2" ht="48" customHeight="1" x14ac:dyDescent="0.15">
      <c r="A19" s="20" t="s">
        <v>159</v>
      </c>
      <c r="B19" s="63" t="s">
        <v>162</v>
      </c>
    </row>
    <row r="20" spans="1:2" ht="42.95" customHeight="1" x14ac:dyDescent="0.15">
      <c r="A20" s="21" t="s">
        <v>160</v>
      </c>
      <c r="B20" s="63" t="s">
        <v>163</v>
      </c>
    </row>
    <row r="24" spans="1:2" ht="26.1" customHeight="1" x14ac:dyDescent="0.15">
      <c r="A24" s="57" t="s">
        <v>143</v>
      </c>
      <c r="B24" s="60" t="s">
        <v>144</v>
      </c>
    </row>
    <row r="25" spans="1:2" ht="60" customHeight="1" x14ac:dyDescent="0.15">
      <c r="A25" s="64" t="s">
        <v>164</v>
      </c>
      <c r="B25" s="65" t="s">
        <v>168</v>
      </c>
    </row>
    <row r="26" spans="1:2" ht="60" customHeight="1" x14ac:dyDescent="0.15">
      <c r="A26" s="58" t="s">
        <v>165</v>
      </c>
      <c r="B26" s="61" t="s">
        <v>145</v>
      </c>
    </row>
    <row r="27" spans="1:2" ht="60" customHeight="1" x14ac:dyDescent="0.15">
      <c r="A27" s="66" t="s">
        <v>166</v>
      </c>
      <c r="B27" s="67" t="s">
        <v>169</v>
      </c>
    </row>
    <row r="28" spans="1:2" ht="60" customHeight="1" x14ac:dyDescent="0.15">
      <c r="A28" s="22" t="s">
        <v>167</v>
      </c>
      <c r="B28" s="59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P17" sqref="P17"/>
    </sheetView>
  </sheetViews>
  <sheetFormatPr baseColWidth="10" defaultColWidth="10.85546875" defaultRowHeight="14.25" x14ac:dyDescent="0.2"/>
  <cols>
    <col min="1" max="3" width="2.7109375" style="34" customWidth="1"/>
    <col min="4" max="4" width="6.42578125" style="34" customWidth="1"/>
    <col min="5" max="5" width="13.7109375" style="34" customWidth="1"/>
    <col min="6" max="6" width="6.7109375" style="34" customWidth="1"/>
    <col min="7" max="7" width="15.140625" style="34" customWidth="1"/>
    <col min="8" max="11" width="13.85546875" style="34" customWidth="1"/>
    <col min="12" max="12" width="2.7109375" style="34" customWidth="1"/>
    <col min="13" max="13" width="13.85546875" style="34" customWidth="1"/>
    <col min="14" max="14" width="10.85546875" style="34"/>
    <col min="15" max="15" width="15" style="34" bestFit="1" customWidth="1"/>
    <col min="16" max="16384" width="10.85546875" style="34"/>
  </cols>
  <sheetData>
    <row r="1" spans="1:16" ht="33.950000000000003" customHeight="1" x14ac:dyDescent="0.3">
      <c r="A1" s="33"/>
      <c r="B1" s="33"/>
      <c r="C1" s="33"/>
      <c r="D1" s="33"/>
      <c r="E1" s="33"/>
      <c r="F1" s="33"/>
      <c r="G1" s="174" t="s">
        <v>154</v>
      </c>
      <c r="H1" s="174"/>
      <c r="I1" s="174"/>
      <c r="J1" s="174"/>
      <c r="K1" s="174"/>
      <c r="L1" s="33"/>
      <c r="M1" s="33"/>
      <c r="O1" s="176" t="s">
        <v>142</v>
      </c>
      <c r="P1" s="176"/>
    </row>
    <row r="2" spans="1:16" ht="15" x14ac:dyDescent="0.2">
      <c r="A2" s="35"/>
      <c r="B2" s="33"/>
      <c r="C2" s="33"/>
      <c r="D2" s="33"/>
      <c r="E2" s="35"/>
      <c r="F2" s="35"/>
      <c r="G2" s="33"/>
      <c r="H2" s="33"/>
      <c r="I2" s="33"/>
      <c r="J2" s="33"/>
      <c r="K2" s="33"/>
      <c r="L2" s="33"/>
      <c r="M2" s="33"/>
    </row>
    <row r="3" spans="1:16" ht="50.1" customHeight="1" x14ac:dyDescent="0.2">
      <c r="A3" s="170"/>
      <c r="B3" s="36"/>
      <c r="C3" s="33"/>
      <c r="D3" s="172" t="s">
        <v>126</v>
      </c>
      <c r="E3" s="37" t="s">
        <v>192</v>
      </c>
      <c r="F3" s="38">
        <v>5</v>
      </c>
      <c r="G3" s="39">
        <f>+$F3*G$8</f>
        <v>10</v>
      </c>
      <c r="H3" s="40">
        <f t="shared" ref="H3:K6" si="0">+$F3*H$8</f>
        <v>20</v>
      </c>
      <c r="I3" s="41">
        <f t="shared" si="0"/>
        <v>80</v>
      </c>
      <c r="J3" s="42">
        <f t="shared" si="0"/>
        <v>1280</v>
      </c>
      <c r="K3" s="42">
        <f t="shared" si="0"/>
        <v>327680</v>
      </c>
      <c r="L3" s="33"/>
      <c r="M3" s="68" t="s">
        <v>182</v>
      </c>
      <c r="O3" s="73" t="s">
        <v>186</v>
      </c>
      <c r="P3" s="74">
        <v>2</v>
      </c>
    </row>
    <row r="4" spans="1:16" ht="50.1" customHeight="1" x14ac:dyDescent="0.2">
      <c r="A4" s="170"/>
      <c r="B4" s="36"/>
      <c r="C4" s="33"/>
      <c r="D4" s="172"/>
      <c r="E4" s="37" t="s">
        <v>183</v>
      </c>
      <c r="F4" s="38">
        <v>4</v>
      </c>
      <c r="G4" s="39">
        <f>+$F4*G$8</f>
        <v>8</v>
      </c>
      <c r="H4" s="40">
        <f t="shared" si="0"/>
        <v>16</v>
      </c>
      <c r="I4" s="41">
        <f t="shared" si="0"/>
        <v>64</v>
      </c>
      <c r="J4" s="41">
        <f t="shared" si="0"/>
        <v>1024</v>
      </c>
      <c r="K4" s="42">
        <f t="shared" si="0"/>
        <v>262144</v>
      </c>
      <c r="L4" s="33"/>
      <c r="M4" s="69" t="s">
        <v>166</v>
      </c>
      <c r="O4" s="73" t="s">
        <v>187</v>
      </c>
      <c r="P4" s="74">
        <v>4</v>
      </c>
    </row>
    <row r="5" spans="1:16" ht="50.1" customHeight="1" x14ac:dyDescent="0.2">
      <c r="A5" s="170"/>
      <c r="B5" s="36"/>
      <c r="C5" s="37"/>
      <c r="D5" s="172"/>
      <c r="E5" s="37" t="s">
        <v>178</v>
      </c>
      <c r="F5" s="38">
        <v>3</v>
      </c>
      <c r="G5" s="39">
        <f>+$F5*G$8</f>
        <v>6</v>
      </c>
      <c r="H5" s="40">
        <f t="shared" si="0"/>
        <v>12</v>
      </c>
      <c r="I5" s="40">
        <f t="shared" si="0"/>
        <v>48</v>
      </c>
      <c r="J5" s="41">
        <f t="shared" si="0"/>
        <v>768</v>
      </c>
      <c r="K5" s="42">
        <f t="shared" si="0"/>
        <v>196608</v>
      </c>
      <c r="L5" s="33"/>
      <c r="M5" s="70" t="s">
        <v>165</v>
      </c>
      <c r="O5" s="73" t="s">
        <v>188</v>
      </c>
      <c r="P5" s="74">
        <v>16</v>
      </c>
    </row>
    <row r="6" spans="1:16" ht="50.1" customHeight="1" x14ac:dyDescent="0.2">
      <c r="A6" s="170"/>
      <c r="B6" s="36"/>
      <c r="C6" s="33"/>
      <c r="D6" s="172"/>
      <c r="E6" s="37" t="s">
        <v>184</v>
      </c>
      <c r="F6" s="38">
        <v>2</v>
      </c>
      <c r="G6" s="39">
        <f>+$F6*G$8</f>
        <v>4</v>
      </c>
      <c r="H6" s="39">
        <f t="shared" si="0"/>
        <v>8</v>
      </c>
      <c r="I6" s="40">
        <f t="shared" si="0"/>
        <v>32</v>
      </c>
      <c r="J6" s="41">
        <f t="shared" si="0"/>
        <v>512</v>
      </c>
      <c r="K6" s="42">
        <f t="shared" si="0"/>
        <v>131072</v>
      </c>
      <c r="L6" s="33"/>
      <c r="M6" s="71" t="s">
        <v>164</v>
      </c>
      <c r="O6" s="73" t="s">
        <v>189</v>
      </c>
      <c r="P6" s="74">
        <v>256</v>
      </c>
    </row>
    <row r="7" spans="1:16" ht="50.1" customHeight="1" x14ac:dyDescent="0.2">
      <c r="A7" s="170"/>
      <c r="B7" s="36"/>
      <c r="C7" s="37"/>
      <c r="D7" s="172"/>
      <c r="E7" s="37" t="s">
        <v>185</v>
      </c>
      <c r="F7" s="38">
        <v>1</v>
      </c>
      <c r="G7" s="39">
        <f>+$F7*G$8</f>
        <v>2</v>
      </c>
      <c r="H7" s="39">
        <f t="shared" ref="H7:K7" si="1">+$F7*H$8</f>
        <v>4</v>
      </c>
      <c r="I7" s="40">
        <f t="shared" si="1"/>
        <v>16</v>
      </c>
      <c r="J7" s="41">
        <f t="shared" si="1"/>
        <v>256</v>
      </c>
      <c r="K7" s="42">
        <f t="shared" si="1"/>
        <v>65536</v>
      </c>
      <c r="L7" s="33"/>
      <c r="M7" s="33"/>
      <c r="O7" s="73" t="s">
        <v>190</v>
      </c>
      <c r="P7" s="74">
        <v>65536</v>
      </c>
    </row>
    <row r="8" spans="1:16" ht="27" customHeight="1" x14ac:dyDescent="0.2">
      <c r="A8" s="33"/>
      <c r="B8" s="33"/>
      <c r="C8" s="33"/>
      <c r="D8" s="33"/>
      <c r="E8" s="33"/>
      <c r="F8" s="33"/>
      <c r="G8" s="43">
        <v>2</v>
      </c>
      <c r="H8" s="43">
        <v>4</v>
      </c>
      <c r="I8" s="43">
        <v>16</v>
      </c>
      <c r="J8" s="43">
        <v>256</v>
      </c>
      <c r="K8" s="43">
        <v>65536</v>
      </c>
      <c r="L8" s="33"/>
      <c r="M8" s="33"/>
    </row>
    <row r="9" spans="1:16" ht="27" customHeight="1" x14ac:dyDescent="0.2">
      <c r="A9" s="33"/>
      <c r="B9" s="33"/>
      <c r="C9" s="33"/>
      <c r="D9" s="33"/>
      <c r="E9" s="33"/>
      <c r="F9" s="33"/>
      <c r="G9" s="72" t="s">
        <v>186</v>
      </c>
      <c r="H9" s="72" t="s">
        <v>187</v>
      </c>
      <c r="I9" s="72" t="s">
        <v>188</v>
      </c>
      <c r="J9" s="72" t="s">
        <v>189</v>
      </c>
      <c r="K9" s="72" t="s">
        <v>190</v>
      </c>
      <c r="L9" s="33"/>
      <c r="M9" s="33"/>
    </row>
    <row r="10" spans="1:16" ht="26.1" customHeight="1" x14ac:dyDescent="0.2">
      <c r="A10" s="33"/>
      <c r="B10" s="33"/>
      <c r="C10" s="33"/>
      <c r="D10" s="33"/>
      <c r="E10" s="33"/>
      <c r="F10" s="33"/>
      <c r="G10" s="171" t="s">
        <v>142</v>
      </c>
      <c r="H10" s="171"/>
      <c r="I10" s="171"/>
      <c r="J10" s="171"/>
      <c r="K10" s="171"/>
      <c r="L10" s="33"/>
      <c r="M10" s="33"/>
    </row>
    <row r="11" spans="1:16" ht="15" x14ac:dyDescent="0.2">
      <c r="A11" s="33"/>
      <c r="B11" s="33"/>
      <c r="C11" s="33"/>
      <c r="D11" s="33"/>
      <c r="E11" s="33"/>
      <c r="F11" s="33"/>
      <c r="G11" s="173"/>
      <c r="H11" s="173"/>
      <c r="I11" s="173"/>
      <c r="J11" s="173"/>
      <c r="K11" s="173"/>
      <c r="L11" s="33"/>
      <c r="M11" s="33"/>
    </row>
    <row r="12" spans="1:16" ht="15" x14ac:dyDescent="0.2">
      <c r="A12" s="33"/>
      <c r="B12" s="33"/>
      <c r="C12" s="33"/>
      <c r="D12" s="33"/>
      <c r="E12" s="33"/>
      <c r="F12" s="33"/>
      <c r="G12" s="44"/>
      <c r="H12" s="44"/>
      <c r="I12" s="44"/>
      <c r="J12" s="44"/>
      <c r="K12" s="44"/>
      <c r="L12" s="33"/>
      <c r="M12" s="33"/>
    </row>
    <row r="13" spans="1:16" ht="15" x14ac:dyDescent="0.2">
      <c r="A13" s="33"/>
      <c r="B13" s="33"/>
      <c r="C13" s="33"/>
      <c r="D13" s="33"/>
      <c r="E13" s="33"/>
      <c r="F13" s="33"/>
      <c r="G13" s="45"/>
      <c r="H13" s="45"/>
      <c r="I13" s="45"/>
      <c r="J13" s="45"/>
      <c r="K13" s="45"/>
      <c r="L13" s="33"/>
      <c r="M13" s="33"/>
    </row>
    <row r="14" spans="1:16" ht="33.950000000000003" customHeight="1" x14ac:dyDescent="0.3">
      <c r="A14" s="33"/>
      <c r="B14" s="33"/>
      <c r="C14" s="33"/>
      <c r="D14" s="33"/>
      <c r="E14" s="33"/>
      <c r="F14" s="33"/>
      <c r="G14" s="174" t="s">
        <v>155</v>
      </c>
      <c r="H14" s="174"/>
      <c r="I14" s="174"/>
      <c r="J14" s="174"/>
      <c r="K14" s="174"/>
      <c r="L14" s="33"/>
      <c r="M14" s="33"/>
    </row>
    <row r="15" spans="1:16" ht="15" x14ac:dyDescent="0.2">
      <c r="A15" s="169"/>
      <c r="B15" s="46"/>
      <c r="C15" s="170"/>
      <c r="D15" s="170"/>
      <c r="E15" s="170"/>
      <c r="F15" s="47"/>
      <c r="G15" s="48"/>
      <c r="H15" s="48"/>
      <c r="I15" s="48"/>
      <c r="J15" s="48"/>
      <c r="K15" s="33"/>
      <c r="L15" s="33"/>
      <c r="M15" s="33"/>
    </row>
    <row r="16" spans="1:16" ht="50.1" customHeight="1" x14ac:dyDescent="0.2">
      <c r="A16" s="169"/>
      <c r="B16" s="36"/>
      <c r="C16" s="49"/>
      <c r="D16" s="175" t="s">
        <v>157</v>
      </c>
      <c r="E16" s="75" t="s">
        <v>177</v>
      </c>
      <c r="F16" s="50">
        <v>0.15</v>
      </c>
      <c r="G16" s="51">
        <f>G$19-$F16*G$19</f>
        <v>8.5</v>
      </c>
      <c r="H16" s="40">
        <f t="shared" ref="H16:I16" si="2">H$19-$F16*H$19</f>
        <v>40.799999999999997</v>
      </c>
      <c r="I16" s="41">
        <f t="shared" si="2"/>
        <v>870.4</v>
      </c>
      <c r="J16" s="42">
        <f>J$19-$F16*J$19</f>
        <v>278528</v>
      </c>
      <c r="K16" s="33"/>
      <c r="L16" s="33"/>
      <c r="M16" s="42" t="s">
        <v>182</v>
      </c>
    </row>
    <row r="17" spans="1:13" ht="50.1" customHeight="1" x14ac:dyDescent="0.2">
      <c r="A17" s="169"/>
      <c r="B17" s="36"/>
      <c r="C17" s="49"/>
      <c r="D17" s="175"/>
      <c r="E17" s="75" t="s">
        <v>178</v>
      </c>
      <c r="F17" s="50">
        <v>0.4</v>
      </c>
      <c r="G17" s="51">
        <f>G$19-$F17*G$19</f>
        <v>6</v>
      </c>
      <c r="H17" s="40">
        <f t="shared" ref="H17:I17" si="3">H$19-$F17*H$19</f>
        <v>28.799999999999997</v>
      </c>
      <c r="I17" s="41">
        <f t="shared" si="3"/>
        <v>614.4</v>
      </c>
      <c r="J17" s="41">
        <f>J$19-$F17*J$19</f>
        <v>196608</v>
      </c>
      <c r="K17" s="33"/>
      <c r="L17" s="33"/>
      <c r="M17" s="41" t="s">
        <v>166</v>
      </c>
    </row>
    <row r="18" spans="1:13" ht="50.1" customHeight="1" x14ac:dyDescent="0.2">
      <c r="A18" s="169"/>
      <c r="B18" s="36"/>
      <c r="C18" s="49"/>
      <c r="D18" s="175"/>
      <c r="E18" s="75" t="s">
        <v>179</v>
      </c>
      <c r="F18" s="50">
        <v>0.9</v>
      </c>
      <c r="G18" s="51">
        <f>G$19-$F18*G$19</f>
        <v>1</v>
      </c>
      <c r="H18" s="51">
        <f>H$19-$F18*H$19</f>
        <v>4.7999999999999972</v>
      </c>
      <c r="I18" s="40">
        <f>I$19-$F18*I$19</f>
        <v>102.39999999999998</v>
      </c>
      <c r="J18" s="41">
        <f>J$19-$F18*J$19</f>
        <v>32768</v>
      </c>
      <c r="K18" s="33"/>
      <c r="L18" s="33"/>
      <c r="M18" s="40" t="s">
        <v>165</v>
      </c>
    </row>
    <row r="19" spans="1:13" ht="30" customHeight="1" x14ac:dyDescent="0.2">
      <c r="A19" s="33"/>
      <c r="B19" s="33"/>
      <c r="C19" s="33"/>
      <c r="D19" s="33"/>
      <c r="E19" s="33"/>
      <c r="F19" s="50"/>
      <c r="G19" s="52">
        <v>10</v>
      </c>
      <c r="H19" s="52">
        <v>48</v>
      </c>
      <c r="I19" s="52">
        <v>1024</v>
      </c>
      <c r="J19" s="52">
        <v>327680</v>
      </c>
      <c r="K19" s="33"/>
      <c r="L19" s="33"/>
      <c r="M19" s="39" t="s">
        <v>164</v>
      </c>
    </row>
    <row r="20" spans="1:13" ht="26.25" customHeight="1" x14ac:dyDescent="0.2">
      <c r="A20" s="33"/>
      <c r="B20" s="33"/>
      <c r="C20" s="33"/>
      <c r="D20" s="33"/>
      <c r="E20" s="33"/>
      <c r="F20" s="50"/>
      <c r="G20" s="75" t="s">
        <v>180</v>
      </c>
      <c r="H20" s="75" t="s">
        <v>165</v>
      </c>
      <c r="I20" s="75" t="s">
        <v>181</v>
      </c>
      <c r="J20" s="75" t="s">
        <v>167</v>
      </c>
      <c r="K20" s="33"/>
      <c r="L20" s="33"/>
      <c r="M20" s="33"/>
    </row>
    <row r="21" spans="1:13" ht="26.1" customHeight="1" x14ac:dyDescent="0.2">
      <c r="A21" s="33"/>
      <c r="B21" s="33"/>
      <c r="C21" s="33"/>
      <c r="D21" s="33"/>
      <c r="E21" s="33"/>
      <c r="F21" s="50"/>
      <c r="G21" s="171" t="s">
        <v>156</v>
      </c>
      <c r="H21" s="171"/>
      <c r="I21" s="171"/>
      <c r="J21" s="171"/>
      <c r="K21" s="33"/>
      <c r="L21" s="33"/>
      <c r="M21" s="33"/>
    </row>
    <row r="22" spans="1:13" ht="15" x14ac:dyDescent="0.2">
      <c r="A22" s="33"/>
      <c r="B22" s="33"/>
      <c r="C22" s="33"/>
      <c r="D22" s="33"/>
      <c r="E22" s="33"/>
      <c r="F22" s="50"/>
      <c r="G22" s="173"/>
      <c r="H22" s="173"/>
      <c r="I22" s="173"/>
      <c r="J22" s="173"/>
      <c r="K22" s="33"/>
      <c r="L22" s="33"/>
      <c r="M22" s="33"/>
    </row>
    <row r="23" spans="1:13" ht="15" x14ac:dyDescent="0.2">
      <c r="A23" s="33"/>
      <c r="B23" s="33"/>
      <c r="C23" s="33"/>
      <c r="D23" s="33"/>
      <c r="E23" s="33"/>
      <c r="F23" s="50"/>
      <c r="G23" s="44"/>
      <c r="H23" s="44"/>
      <c r="I23" s="44"/>
      <c r="J23" s="44"/>
      <c r="K23" s="33"/>
      <c r="L23" s="33"/>
      <c r="M23" s="33"/>
    </row>
    <row r="24" spans="1:13" ht="15" x14ac:dyDescent="0.2">
      <c r="A24" s="33"/>
      <c r="B24" s="33"/>
      <c r="C24" s="33"/>
      <c r="D24" s="33"/>
      <c r="E24" s="33"/>
      <c r="F24" s="33"/>
      <c r="G24" s="45"/>
      <c r="H24" s="45"/>
      <c r="I24" s="45"/>
      <c r="J24" s="45"/>
      <c r="K24" s="33"/>
      <c r="L24" s="33"/>
      <c r="M24" s="33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Moises Jimenez Ortega</cp:lastModifiedBy>
  <cp:lastPrinted>2021-08-13T13:19:09Z</cp:lastPrinted>
  <dcterms:created xsi:type="dcterms:W3CDTF">2021-07-28T14:19:11Z</dcterms:created>
  <dcterms:modified xsi:type="dcterms:W3CDTF">2024-03-11T21:16:15Z</dcterms:modified>
</cp:coreProperties>
</file>