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sigpeconsultores-my.sharepoint.com/personal/apua_sigpeconsultores_com_co/Documents/2. SIGPE ARL/SIGPE/2024/1. Clientes/2. Sura/1. Triple A/1. Seguimiento Altura/Registro Evidencias - TA/"/>
    </mc:Choice>
  </mc:AlternateContent>
  <xr:revisionPtr revIDLastSave="22" documentId="8_{72DAC2A4-3CE8-4D54-B75A-839E2DE8C072}" xr6:coauthVersionLast="47" xr6:coauthVersionMax="47" xr10:uidLastSave="{DA07831D-8D97-4F1E-841D-731C322DBD97}"/>
  <bookViews>
    <workbookView xWindow="-120" yWindow="-120" windowWidth="20730" windowHeight="11040" tabRatio="804" xr2:uid="{00000000-000D-0000-FFFF-FFFF00000000}"/>
  </bookViews>
  <sheets>
    <sheet name="CONTROL DE ACTUALIZACIONES " sheetId="7" r:id="rId1"/>
    <sheet name="MATRIZ DE RIESGOS" sheetId="14" r:id="rId2"/>
    <sheet name="UNIVERSO DE RIESGOS SST " sheetId="11" r:id="rId3"/>
    <sheet name="CRITERIOS PROPUEST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'MATRIZ DE RIESGOS'!$A$4:$Z$204</definedName>
    <definedName name="_xlnm._FilterDatabase" localSheetId="2" hidden="1">'UNIVERSO DE RIESGOS SST '!$A$1:$C$69</definedName>
    <definedName name="AB">[1]BASE!$A:$IV</definedName>
    <definedName name="ABC">[1]BASE1!$A:$IV</definedName>
    <definedName name="ABCD" localSheetId="3">#REF!</definedName>
    <definedName name="ABCD" localSheetId="1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3" hidden="1">{"'Hoja1'!$A$1:$I$70"}</definedName>
    <definedName name="Export" localSheetId="1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3" hidden="1">{"'Hoja1'!$A$1:$I$70"}</definedName>
    <definedName name="HTML_Control" localSheetId="1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3">#REF!</definedName>
    <definedName name="NATURALEZA_DE_LA_LESION" localSheetId="1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3">#REF!</definedName>
    <definedName name="OPCIONESM" localSheetId="1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3">#REF!</definedName>
    <definedName name="PROBAB" localSheetId="1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0" i="14" l="1"/>
  <c r="O60" i="14"/>
  <c r="M60" i="14"/>
  <c r="W104" i="14"/>
  <c r="O104" i="14"/>
  <c r="M104" i="14"/>
  <c r="P104" i="14" s="1"/>
  <c r="P60" i="14" l="1"/>
  <c r="X60" i="14" s="1"/>
  <c r="Y60" i="14" s="1"/>
  <c r="X104" i="14"/>
  <c r="Y104" i="14" s="1"/>
  <c r="W65" i="14"/>
  <c r="O65" i="14"/>
  <c r="M65" i="14"/>
  <c r="P65" i="14" l="1"/>
  <c r="X65" i="14" s="1"/>
  <c r="Y65" i="14" s="1"/>
  <c r="W61" i="14"/>
  <c r="O61" i="14"/>
  <c r="M61" i="14"/>
  <c r="W18" i="14"/>
  <c r="M18" i="14"/>
  <c r="O18" i="14"/>
  <c r="P61" i="14" l="1"/>
  <c r="X61" i="14" s="1"/>
  <c r="Y61" i="14" s="1"/>
  <c r="P18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M175" i="14"/>
  <c r="O175" i="14"/>
  <c r="M176" i="14"/>
  <c r="O176" i="14"/>
  <c r="M177" i="14"/>
  <c r="O177" i="14"/>
  <c r="M178" i="14"/>
  <c r="O178" i="14"/>
  <c r="M179" i="14"/>
  <c r="O179" i="14"/>
  <c r="M180" i="14"/>
  <c r="O180" i="14"/>
  <c r="M181" i="14"/>
  <c r="O181" i="14"/>
  <c r="M182" i="14"/>
  <c r="O182" i="14"/>
  <c r="M183" i="14"/>
  <c r="O183" i="14"/>
  <c r="M184" i="14"/>
  <c r="O184" i="14"/>
  <c r="M185" i="14"/>
  <c r="O185" i="14"/>
  <c r="M186" i="14"/>
  <c r="O186" i="14"/>
  <c r="M187" i="14"/>
  <c r="O187" i="14"/>
  <c r="M188" i="14"/>
  <c r="O188" i="14"/>
  <c r="M189" i="14"/>
  <c r="O189" i="14"/>
  <c r="M190" i="14"/>
  <c r="O190" i="14"/>
  <c r="M191" i="14"/>
  <c r="O191" i="14"/>
  <c r="M192" i="14"/>
  <c r="O192" i="14"/>
  <c r="M193" i="14"/>
  <c r="O193" i="14"/>
  <c r="M194" i="14"/>
  <c r="O194" i="14"/>
  <c r="M195" i="14"/>
  <c r="O195" i="14"/>
  <c r="M196" i="14"/>
  <c r="O196" i="14"/>
  <c r="M197" i="14"/>
  <c r="O197" i="14"/>
  <c r="M198" i="14"/>
  <c r="O198" i="14"/>
  <c r="M199" i="14"/>
  <c r="O199" i="14"/>
  <c r="M200" i="14"/>
  <c r="O200" i="14"/>
  <c r="M201" i="14"/>
  <c r="O201" i="14"/>
  <c r="M202" i="14"/>
  <c r="O202" i="14"/>
  <c r="M203" i="14"/>
  <c r="O203" i="14"/>
  <c r="M204" i="14"/>
  <c r="O204" i="14"/>
  <c r="P190" i="14" l="1"/>
  <c r="P186" i="14"/>
  <c r="P182" i="14"/>
  <c r="P178" i="14"/>
  <c r="P200" i="14"/>
  <c r="P204" i="14"/>
  <c r="P191" i="14"/>
  <c r="P199" i="14"/>
  <c r="P196" i="14"/>
  <c r="P183" i="14"/>
  <c r="P179" i="14"/>
  <c r="X18" i="14"/>
  <c r="Y18" i="14" s="1"/>
  <c r="P197" i="14"/>
  <c r="P189" i="14"/>
  <c r="P181" i="14"/>
  <c r="P177" i="14"/>
  <c r="P180" i="14"/>
  <c r="P176" i="14"/>
  <c r="P203" i="14"/>
  <c r="P202" i="14"/>
  <c r="P201" i="14"/>
  <c r="P198" i="14"/>
  <c r="P194" i="14"/>
  <c r="P195" i="14"/>
  <c r="P193" i="14"/>
  <c r="P192" i="14"/>
  <c r="P188" i="14"/>
  <c r="P187" i="14"/>
  <c r="P185" i="14"/>
  <c r="P184" i="14"/>
  <c r="P175" i="14"/>
  <c r="X182" i="14" l="1"/>
  <c r="Y182" i="14" s="1"/>
  <c r="X204" i="14"/>
  <c r="Y204" i="14" s="1"/>
  <c r="X186" i="14"/>
  <c r="Y186" i="14" s="1"/>
  <c r="X178" i="14"/>
  <c r="Y178" i="14" s="1"/>
  <c r="X199" i="14"/>
  <c r="Y199" i="14" s="1"/>
  <c r="X190" i="14"/>
  <c r="Y190" i="14" s="1"/>
  <c r="X201" i="14"/>
  <c r="Y201" i="14" s="1"/>
  <c r="X183" i="14"/>
  <c r="Y183" i="14" s="1"/>
  <c r="X200" i="14"/>
  <c r="Y200" i="14" s="1"/>
  <c r="X191" i="14"/>
  <c r="Y191" i="14" s="1"/>
  <c r="X175" i="14"/>
  <c r="Y175" i="14" s="1"/>
  <c r="X194" i="14"/>
  <c r="Y194" i="14" s="1"/>
  <c r="X196" i="14"/>
  <c r="Y196" i="14" s="1"/>
  <c r="X179" i="14"/>
  <c r="Y179" i="14" s="1"/>
  <c r="X188" i="14"/>
  <c r="Y188" i="14" s="1"/>
  <c r="X180" i="14"/>
  <c r="Y180" i="14" s="1"/>
  <c r="X189" i="14"/>
  <c r="Y189" i="14" s="1"/>
  <c r="X203" i="14"/>
  <c r="Y203" i="14" s="1"/>
  <c r="X177" i="14"/>
  <c r="Y177" i="14" s="1"/>
  <c r="X197" i="14"/>
  <c r="Y197" i="14" s="1"/>
  <c r="X193" i="14"/>
  <c r="Y193" i="14" s="1"/>
  <c r="X185" i="14"/>
  <c r="Y185" i="14" s="1"/>
  <c r="X192" i="14"/>
  <c r="Y192" i="14" s="1"/>
  <c r="X181" i="14"/>
  <c r="Y181" i="14" s="1"/>
  <c r="X195" i="14"/>
  <c r="Y195" i="14" s="1"/>
  <c r="X184" i="14"/>
  <c r="Y184" i="14" s="1"/>
  <c r="X198" i="14"/>
  <c r="Y198" i="14" s="1"/>
  <c r="X176" i="14"/>
  <c r="Y176" i="14" s="1"/>
  <c r="X187" i="14"/>
  <c r="Y187" i="14" s="1"/>
  <c r="X202" i="14"/>
  <c r="Y202" i="14" s="1"/>
  <c r="W174" i="14"/>
  <c r="O174" i="14"/>
  <c r="M174" i="14"/>
  <c r="W173" i="14"/>
  <c r="O173" i="14"/>
  <c r="M173" i="14"/>
  <c r="W172" i="14"/>
  <c r="O172" i="14"/>
  <c r="M172" i="14"/>
  <c r="W171" i="14"/>
  <c r="O171" i="14"/>
  <c r="M171" i="14"/>
  <c r="W170" i="14"/>
  <c r="O170" i="14"/>
  <c r="M170" i="14"/>
  <c r="W169" i="14"/>
  <c r="O169" i="14"/>
  <c r="M169" i="14"/>
  <c r="W168" i="14"/>
  <c r="O168" i="14"/>
  <c r="M168" i="14"/>
  <c r="W167" i="14"/>
  <c r="O167" i="14"/>
  <c r="M167" i="14"/>
  <c r="W166" i="14"/>
  <c r="O166" i="14"/>
  <c r="M166" i="14"/>
  <c r="W165" i="14"/>
  <c r="O165" i="14"/>
  <c r="M165" i="14"/>
  <c r="W164" i="14"/>
  <c r="O164" i="14"/>
  <c r="M164" i="14"/>
  <c r="W163" i="14"/>
  <c r="O163" i="14"/>
  <c r="M163" i="14"/>
  <c r="W162" i="14"/>
  <c r="O162" i="14"/>
  <c r="M162" i="14"/>
  <c r="W161" i="14"/>
  <c r="O161" i="14"/>
  <c r="M161" i="14"/>
  <c r="W160" i="14"/>
  <c r="O160" i="14"/>
  <c r="M160" i="14"/>
  <c r="W159" i="14"/>
  <c r="O159" i="14"/>
  <c r="M159" i="14"/>
  <c r="W158" i="14"/>
  <c r="O158" i="14"/>
  <c r="M158" i="14"/>
  <c r="W157" i="14"/>
  <c r="O157" i="14"/>
  <c r="M157" i="14"/>
  <c r="W156" i="14"/>
  <c r="O156" i="14"/>
  <c r="M156" i="14"/>
  <c r="W155" i="14"/>
  <c r="O155" i="14"/>
  <c r="M155" i="14"/>
  <c r="W154" i="14"/>
  <c r="O154" i="14"/>
  <c r="M154" i="14"/>
  <c r="W153" i="14"/>
  <c r="O153" i="14"/>
  <c r="M153" i="14"/>
  <c r="W152" i="14"/>
  <c r="O152" i="14"/>
  <c r="M152" i="14"/>
  <c r="W151" i="14"/>
  <c r="O151" i="14"/>
  <c r="M151" i="14"/>
  <c r="W150" i="14"/>
  <c r="O150" i="14"/>
  <c r="M150" i="14"/>
  <c r="W149" i="14"/>
  <c r="O149" i="14"/>
  <c r="M149" i="14"/>
  <c r="W148" i="14"/>
  <c r="O148" i="14"/>
  <c r="M148" i="14"/>
  <c r="W147" i="14"/>
  <c r="O147" i="14"/>
  <c r="M147" i="14"/>
  <c r="W146" i="14"/>
  <c r="O146" i="14"/>
  <c r="M146" i="14"/>
  <c r="W145" i="14"/>
  <c r="O145" i="14"/>
  <c r="M145" i="14"/>
  <c r="W144" i="14"/>
  <c r="O144" i="14"/>
  <c r="M144" i="14"/>
  <c r="W143" i="14"/>
  <c r="O143" i="14"/>
  <c r="M143" i="14"/>
  <c r="W142" i="14"/>
  <c r="O142" i="14"/>
  <c r="M142" i="14"/>
  <c r="W141" i="14"/>
  <c r="O141" i="14"/>
  <c r="M141" i="14"/>
  <c r="W140" i="14"/>
  <c r="O140" i="14"/>
  <c r="M140" i="14"/>
  <c r="W139" i="14"/>
  <c r="O139" i="14"/>
  <c r="M139" i="14"/>
  <c r="W138" i="14"/>
  <c r="O138" i="14"/>
  <c r="M138" i="14"/>
  <c r="W137" i="14"/>
  <c r="O137" i="14"/>
  <c r="M137" i="14"/>
  <c r="W136" i="14"/>
  <c r="O136" i="14"/>
  <c r="M136" i="14"/>
  <c r="W135" i="14"/>
  <c r="O135" i="14"/>
  <c r="M135" i="14"/>
  <c r="W134" i="14"/>
  <c r="O134" i="14"/>
  <c r="M134" i="14"/>
  <c r="W133" i="14"/>
  <c r="O133" i="14"/>
  <c r="M133" i="14"/>
  <c r="W132" i="14"/>
  <c r="O132" i="14"/>
  <c r="M132" i="14"/>
  <c r="W131" i="14"/>
  <c r="O131" i="14"/>
  <c r="M131" i="14"/>
  <c r="W130" i="14"/>
  <c r="O130" i="14"/>
  <c r="M130" i="14"/>
  <c r="W129" i="14"/>
  <c r="O129" i="14"/>
  <c r="M129" i="14"/>
  <c r="W128" i="14"/>
  <c r="O128" i="14"/>
  <c r="M128" i="14"/>
  <c r="W127" i="14"/>
  <c r="O127" i="14"/>
  <c r="M127" i="14"/>
  <c r="W126" i="14"/>
  <c r="O126" i="14"/>
  <c r="M126" i="14"/>
  <c r="W125" i="14"/>
  <c r="O125" i="14"/>
  <c r="M125" i="14"/>
  <c r="W124" i="14"/>
  <c r="O124" i="14"/>
  <c r="M124" i="14"/>
  <c r="W123" i="14"/>
  <c r="O123" i="14"/>
  <c r="M123" i="14"/>
  <c r="W122" i="14"/>
  <c r="O122" i="14"/>
  <c r="M122" i="14"/>
  <c r="W121" i="14"/>
  <c r="O121" i="14"/>
  <c r="M121" i="14"/>
  <c r="W120" i="14"/>
  <c r="O120" i="14"/>
  <c r="M120" i="14"/>
  <c r="W119" i="14"/>
  <c r="O119" i="14"/>
  <c r="M119" i="14"/>
  <c r="W118" i="14"/>
  <c r="O118" i="14"/>
  <c r="M118" i="14"/>
  <c r="W117" i="14"/>
  <c r="O117" i="14"/>
  <c r="M117" i="14"/>
  <c r="W116" i="14"/>
  <c r="O116" i="14"/>
  <c r="M116" i="14"/>
  <c r="W115" i="14"/>
  <c r="O115" i="14"/>
  <c r="M115" i="14"/>
  <c r="W114" i="14"/>
  <c r="O114" i="14"/>
  <c r="M114" i="14"/>
  <c r="W113" i="14"/>
  <c r="O113" i="14"/>
  <c r="M113" i="14"/>
  <c r="W112" i="14"/>
  <c r="O112" i="14"/>
  <c r="M112" i="14"/>
  <c r="W111" i="14"/>
  <c r="O111" i="14"/>
  <c r="M111" i="14"/>
  <c r="W110" i="14"/>
  <c r="O110" i="14"/>
  <c r="M110" i="14"/>
  <c r="W109" i="14"/>
  <c r="O109" i="14"/>
  <c r="M109" i="14"/>
  <c r="W108" i="14"/>
  <c r="O108" i="14"/>
  <c r="M108" i="14"/>
  <c r="W107" i="14"/>
  <c r="O107" i="14"/>
  <c r="M107" i="14"/>
  <c r="W106" i="14"/>
  <c r="O106" i="14"/>
  <c r="M106" i="14"/>
  <c r="W105" i="14"/>
  <c r="O105" i="14"/>
  <c r="M105" i="14"/>
  <c r="W103" i="14"/>
  <c r="O103" i="14"/>
  <c r="M103" i="14"/>
  <c r="W102" i="14"/>
  <c r="O102" i="14"/>
  <c r="M102" i="14"/>
  <c r="W101" i="14"/>
  <c r="O101" i="14"/>
  <c r="M101" i="14"/>
  <c r="W100" i="14"/>
  <c r="O100" i="14"/>
  <c r="M100" i="14"/>
  <c r="W99" i="14"/>
  <c r="O99" i="14"/>
  <c r="M99" i="14"/>
  <c r="W98" i="14"/>
  <c r="O98" i="14"/>
  <c r="M98" i="14"/>
  <c r="W97" i="14"/>
  <c r="O97" i="14"/>
  <c r="M97" i="14"/>
  <c r="W96" i="14"/>
  <c r="O96" i="14"/>
  <c r="M96" i="14"/>
  <c r="W95" i="14"/>
  <c r="O95" i="14"/>
  <c r="M95" i="14"/>
  <c r="W94" i="14"/>
  <c r="O94" i="14"/>
  <c r="M94" i="14"/>
  <c r="W93" i="14"/>
  <c r="O93" i="14"/>
  <c r="M93" i="14"/>
  <c r="W92" i="14"/>
  <c r="O92" i="14"/>
  <c r="M92" i="14"/>
  <c r="W91" i="14"/>
  <c r="O91" i="14"/>
  <c r="M91" i="14"/>
  <c r="W90" i="14"/>
  <c r="O90" i="14"/>
  <c r="M90" i="14"/>
  <c r="W89" i="14"/>
  <c r="O89" i="14"/>
  <c r="M89" i="14"/>
  <c r="W88" i="14"/>
  <c r="O88" i="14"/>
  <c r="M88" i="14"/>
  <c r="W87" i="14"/>
  <c r="O87" i="14"/>
  <c r="M87" i="14"/>
  <c r="W86" i="14"/>
  <c r="O86" i="14"/>
  <c r="M86" i="14"/>
  <c r="W85" i="14"/>
  <c r="O85" i="14"/>
  <c r="M85" i="14"/>
  <c r="W84" i="14"/>
  <c r="O84" i="14"/>
  <c r="M84" i="14"/>
  <c r="W83" i="14"/>
  <c r="O83" i="14"/>
  <c r="M83" i="14"/>
  <c r="W82" i="14"/>
  <c r="O82" i="14"/>
  <c r="M82" i="14"/>
  <c r="W81" i="14"/>
  <c r="O81" i="14"/>
  <c r="M81" i="14"/>
  <c r="W80" i="14"/>
  <c r="O80" i="14"/>
  <c r="M80" i="14"/>
  <c r="W79" i="14"/>
  <c r="O79" i="14"/>
  <c r="M79" i="14"/>
  <c r="W78" i="14"/>
  <c r="O78" i="14"/>
  <c r="M78" i="14"/>
  <c r="W77" i="14"/>
  <c r="O77" i="14"/>
  <c r="M77" i="14"/>
  <c r="W76" i="14"/>
  <c r="O76" i="14"/>
  <c r="M76" i="14"/>
  <c r="W75" i="14"/>
  <c r="O75" i="14"/>
  <c r="M75" i="14"/>
  <c r="W74" i="14"/>
  <c r="O74" i="14"/>
  <c r="M74" i="14"/>
  <c r="W73" i="14"/>
  <c r="O73" i="14"/>
  <c r="M73" i="14"/>
  <c r="W72" i="14"/>
  <c r="O72" i="14"/>
  <c r="M72" i="14"/>
  <c r="W71" i="14"/>
  <c r="O71" i="14"/>
  <c r="M71" i="14"/>
  <c r="W70" i="14"/>
  <c r="O70" i="14"/>
  <c r="M70" i="14"/>
  <c r="W69" i="14"/>
  <c r="O69" i="14"/>
  <c r="M69" i="14"/>
  <c r="W68" i="14"/>
  <c r="O68" i="14"/>
  <c r="M68" i="14"/>
  <c r="W67" i="14"/>
  <c r="O67" i="14"/>
  <c r="M67" i="14"/>
  <c r="W66" i="14"/>
  <c r="O66" i="14"/>
  <c r="M66" i="14"/>
  <c r="W64" i="14"/>
  <c r="O64" i="14"/>
  <c r="M64" i="14"/>
  <c r="W63" i="14"/>
  <c r="O63" i="14"/>
  <c r="M63" i="14"/>
  <c r="W62" i="14"/>
  <c r="O62" i="14"/>
  <c r="M62" i="14"/>
  <c r="W59" i="14"/>
  <c r="O59" i="14"/>
  <c r="M59" i="14"/>
  <c r="W58" i="14"/>
  <c r="O58" i="14"/>
  <c r="M58" i="14"/>
  <c r="W57" i="14"/>
  <c r="O57" i="14"/>
  <c r="M57" i="14"/>
  <c r="W56" i="14"/>
  <c r="O56" i="14"/>
  <c r="M56" i="14"/>
  <c r="W55" i="14"/>
  <c r="O55" i="14"/>
  <c r="M55" i="14"/>
  <c r="W54" i="14"/>
  <c r="O54" i="14"/>
  <c r="M54" i="14"/>
  <c r="W53" i="14"/>
  <c r="O53" i="14"/>
  <c r="M53" i="14"/>
  <c r="W52" i="14"/>
  <c r="O52" i="14"/>
  <c r="M52" i="14"/>
  <c r="W51" i="14"/>
  <c r="O51" i="14"/>
  <c r="M51" i="14"/>
  <c r="W50" i="14"/>
  <c r="O50" i="14"/>
  <c r="M50" i="14"/>
  <c r="W49" i="14"/>
  <c r="O49" i="14"/>
  <c r="M49" i="14"/>
  <c r="W48" i="14"/>
  <c r="O48" i="14"/>
  <c r="M48" i="14"/>
  <c r="W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7" i="14"/>
  <c r="W16" i="14"/>
  <c r="W15" i="14"/>
  <c r="W14" i="14"/>
  <c r="W13" i="14"/>
  <c r="W12" i="14"/>
  <c r="W11" i="14"/>
  <c r="W10" i="14"/>
  <c r="W9" i="14"/>
  <c r="W8" i="14"/>
  <c r="W7" i="14"/>
  <c r="W6" i="14"/>
  <c r="M46" i="14"/>
  <c r="O46" i="14"/>
  <c r="M47" i="14"/>
  <c r="O47" i="14"/>
  <c r="M45" i="14"/>
  <c r="O45" i="14"/>
  <c r="M44" i="14"/>
  <c r="O44" i="14"/>
  <c r="O6" i="14"/>
  <c r="M6" i="14"/>
  <c r="M7" i="14"/>
  <c r="O7" i="14"/>
  <c r="M8" i="14"/>
  <c r="O8" i="14"/>
  <c r="M9" i="14"/>
  <c r="O9" i="14"/>
  <c r="M10" i="14"/>
  <c r="O10" i="14"/>
  <c r="M11" i="14"/>
  <c r="O11" i="14"/>
  <c r="M12" i="14"/>
  <c r="O12" i="14"/>
  <c r="M13" i="14"/>
  <c r="O13" i="14"/>
  <c r="M14" i="14"/>
  <c r="O14" i="14"/>
  <c r="M15" i="14"/>
  <c r="O15" i="14"/>
  <c r="M16" i="14"/>
  <c r="O16" i="14"/>
  <c r="M17" i="14"/>
  <c r="O17" i="14"/>
  <c r="M19" i="14"/>
  <c r="O19" i="14"/>
  <c r="M20" i="14"/>
  <c r="O20" i="14"/>
  <c r="M21" i="14"/>
  <c r="O21" i="14"/>
  <c r="M22" i="14"/>
  <c r="O22" i="14"/>
  <c r="M23" i="14"/>
  <c r="O23" i="14"/>
  <c r="M24" i="14"/>
  <c r="O24" i="14"/>
  <c r="M25" i="14"/>
  <c r="O25" i="14"/>
  <c r="M26" i="14"/>
  <c r="O26" i="14"/>
  <c r="M27" i="14"/>
  <c r="O27" i="14"/>
  <c r="M28" i="14"/>
  <c r="O28" i="14"/>
  <c r="M29" i="14"/>
  <c r="O29" i="14"/>
  <c r="M30" i="14"/>
  <c r="O30" i="14"/>
  <c r="M31" i="14"/>
  <c r="O31" i="14"/>
  <c r="M32" i="14"/>
  <c r="O32" i="14"/>
  <c r="M33" i="14"/>
  <c r="O33" i="14"/>
  <c r="M34" i="14"/>
  <c r="O34" i="14"/>
  <c r="M35" i="14"/>
  <c r="O35" i="14"/>
  <c r="M36" i="14"/>
  <c r="O36" i="14"/>
  <c r="M37" i="14"/>
  <c r="O37" i="14"/>
  <c r="M38" i="14"/>
  <c r="O38" i="14"/>
  <c r="M39" i="14"/>
  <c r="O39" i="14"/>
  <c r="M40" i="14"/>
  <c r="O40" i="14"/>
  <c r="M41" i="14"/>
  <c r="O41" i="14"/>
  <c r="M42" i="14"/>
  <c r="O42" i="14"/>
  <c r="M43" i="14"/>
  <c r="O43" i="14"/>
  <c r="P72" i="14" l="1"/>
  <c r="P88" i="14"/>
  <c r="P105" i="14"/>
  <c r="P121" i="14"/>
  <c r="P161" i="14"/>
  <c r="P129" i="14"/>
  <c r="P145" i="14"/>
  <c r="P165" i="14"/>
  <c r="X165" i="14" s="1"/>
  <c r="Y165" i="14" s="1"/>
  <c r="P71" i="14"/>
  <c r="P116" i="14"/>
  <c r="X116" i="14" s="1"/>
  <c r="Y116" i="14" s="1"/>
  <c r="P140" i="14"/>
  <c r="P41" i="14"/>
  <c r="P37" i="14"/>
  <c r="P76" i="14"/>
  <c r="P84" i="14"/>
  <c r="X84" i="14" s="1"/>
  <c r="Y84" i="14" s="1"/>
  <c r="P112" i="14"/>
  <c r="X112" i="14" s="1"/>
  <c r="Y112" i="14" s="1"/>
  <c r="P120" i="14"/>
  <c r="P136" i="14"/>
  <c r="X136" i="14" s="1"/>
  <c r="Y136" i="14" s="1"/>
  <c r="P144" i="14"/>
  <c r="X144" i="14" s="1"/>
  <c r="Y144" i="14" s="1"/>
  <c r="P155" i="14"/>
  <c r="X155" i="14" s="1"/>
  <c r="Y155" i="14" s="1"/>
  <c r="P118" i="14"/>
  <c r="X118" i="14" s="1"/>
  <c r="Y118" i="14" s="1"/>
  <c r="P142" i="14"/>
  <c r="X142" i="14" s="1"/>
  <c r="Y142" i="14" s="1"/>
  <c r="P174" i="14"/>
  <c r="X174" i="14" s="1"/>
  <c r="Y174" i="14" s="1"/>
  <c r="P125" i="14"/>
  <c r="P133" i="14"/>
  <c r="X133" i="14" s="1"/>
  <c r="Y133" i="14" s="1"/>
  <c r="P170" i="14"/>
  <c r="X170" i="14" s="1"/>
  <c r="Y170" i="14" s="1"/>
  <c r="P66" i="14"/>
  <c r="X66" i="14" s="1"/>
  <c r="Y66" i="14" s="1"/>
  <c r="P90" i="14"/>
  <c r="X90" i="14" s="1"/>
  <c r="Y90" i="14" s="1"/>
  <c r="P51" i="14"/>
  <c r="X51" i="14" s="1"/>
  <c r="Y51" i="14" s="1"/>
  <c r="P69" i="14"/>
  <c r="X69" i="14" s="1"/>
  <c r="Y69" i="14" s="1"/>
  <c r="P77" i="14"/>
  <c r="X77" i="14" s="1"/>
  <c r="Y77" i="14" s="1"/>
  <c r="P85" i="14"/>
  <c r="X85" i="14" s="1"/>
  <c r="Y85" i="14" s="1"/>
  <c r="P123" i="14"/>
  <c r="P168" i="14"/>
  <c r="X168" i="14" s="1"/>
  <c r="Y168" i="14" s="1"/>
  <c r="P67" i="14"/>
  <c r="X67" i="14" s="1"/>
  <c r="Y67" i="14" s="1"/>
  <c r="P83" i="14"/>
  <c r="X83" i="14" s="1"/>
  <c r="Y83" i="14" s="1"/>
  <c r="P73" i="14"/>
  <c r="X73" i="14" s="1"/>
  <c r="Y73" i="14" s="1"/>
  <c r="P172" i="14"/>
  <c r="P40" i="14"/>
  <c r="P11" i="14"/>
  <c r="P138" i="14"/>
  <c r="X138" i="14" s="1"/>
  <c r="Y138" i="14" s="1"/>
  <c r="P7" i="14"/>
  <c r="P49" i="14"/>
  <c r="X49" i="14" s="1"/>
  <c r="Y49" i="14" s="1"/>
  <c r="P52" i="14"/>
  <c r="X52" i="14" s="1"/>
  <c r="Y52" i="14" s="1"/>
  <c r="P89" i="14"/>
  <c r="P97" i="14"/>
  <c r="X97" i="14" s="1"/>
  <c r="Y97" i="14" s="1"/>
  <c r="P102" i="14"/>
  <c r="X102" i="14" s="1"/>
  <c r="Y102" i="14" s="1"/>
  <c r="P132" i="14"/>
  <c r="P137" i="14"/>
  <c r="X137" i="14" s="1"/>
  <c r="Y137" i="14" s="1"/>
  <c r="P150" i="14"/>
  <c r="P166" i="14"/>
  <c r="P14" i="14"/>
  <c r="P50" i="14"/>
  <c r="X50" i="14" s="1"/>
  <c r="Y50" i="14" s="1"/>
  <c r="P58" i="14"/>
  <c r="X58" i="14" s="1"/>
  <c r="Y58" i="14" s="1"/>
  <c r="P95" i="14"/>
  <c r="P103" i="14"/>
  <c r="X103" i="14" s="1"/>
  <c r="Y103" i="14" s="1"/>
  <c r="P109" i="14"/>
  <c r="P130" i="14"/>
  <c r="P143" i="14"/>
  <c r="X143" i="14" s="1"/>
  <c r="Y143" i="14" s="1"/>
  <c r="P156" i="14"/>
  <c r="P164" i="14"/>
  <c r="P169" i="14"/>
  <c r="X169" i="14" s="1"/>
  <c r="Y169" i="14" s="1"/>
  <c r="P42" i="14"/>
  <c r="P26" i="14"/>
  <c r="P9" i="14"/>
  <c r="P44" i="14"/>
  <c r="P101" i="14"/>
  <c r="P128" i="14"/>
  <c r="P146" i="14"/>
  <c r="X146" i="14" s="1"/>
  <c r="Y146" i="14" s="1"/>
  <c r="P154" i="14"/>
  <c r="X154" i="14" s="1"/>
  <c r="Y154" i="14" s="1"/>
  <c r="P159" i="14"/>
  <c r="X159" i="14" s="1"/>
  <c r="Y159" i="14" s="1"/>
  <c r="P162" i="14"/>
  <c r="X162" i="14" s="1"/>
  <c r="Y162" i="14" s="1"/>
  <c r="P167" i="14"/>
  <c r="P45" i="14"/>
  <c r="P64" i="14"/>
  <c r="P70" i="14"/>
  <c r="P78" i="14"/>
  <c r="P91" i="14"/>
  <c r="P96" i="14"/>
  <c r="X96" i="14" s="1"/>
  <c r="Y96" i="14" s="1"/>
  <c r="P113" i="14"/>
  <c r="X113" i="14" s="1"/>
  <c r="Y113" i="14" s="1"/>
  <c r="P126" i="14"/>
  <c r="P134" i="14"/>
  <c r="P152" i="14"/>
  <c r="X152" i="14" s="1"/>
  <c r="Y152" i="14" s="1"/>
  <c r="P160" i="14"/>
  <c r="X160" i="14" s="1"/>
  <c r="Y160" i="14" s="1"/>
  <c r="P25" i="14"/>
  <c r="P47" i="14"/>
  <c r="P54" i="14"/>
  <c r="X54" i="14" s="1"/>
  <c r="Y54" i="14" s="1"/>
  <c r="P59" i="14"/>
  <c r="P75" i="14"/>
  <c r="P80" i="14"/>
  <c r="X80" i="14" s="1"/>
  <c r="Y80" i="14" s="1"/>
  <c r="P93" i="14"/>
  <c r="P100" i="14"/>
  <c r="X100" i="14" s="1"/>
  <c r="Y100" i="14" s="1"/>
  <c r="P108" i="14"/>
  <c r="X108" i="14" s="1"/>
  <c r="Y108" i="14" s="1"/>
  <c r="P115" i="14"/>
  <c r="P122" i="14"/>
  <c r="X122" i="14" s="1"/>
  <c r="Y122" i="14" s="1"/>
  <c r="P127" i="14"/>
  <c r="X127" i="14" s="1"/>
  <c r="Y127" i="14" s="1"/>
  <c r="P139" i="14"/>
  <c r="X139" i="14" s="1"/>
  <c r="Y139" i="14" s="1"/>
  <c r="P149" i="14"/>
  <c r="P171" i="14"/>
  <c r="P15" i="14"/>
  <c r="P46" i="14"/>
  <c r="P57" i="14"/>
  <c r="X57" i="14" s="1"/>
  <c r="Y57" i="14" s="1"/>
  <c r="P98" i="14"/>
  <c r="X98" i="14" s="1"/>
  <c r="Y98" i="14" s="1"/>
  <c r="P106" i="14"/>
  <c r="P111" i="14"/>
  <c r="X111" i="14" s="1"/>
  <c r="Y111" i="14" s="1"/>
  <c r="P135" i="14"/>
  <c r="X135" i="14" s="1"/>
  <c r="Y135" i="14" s="1"/>
  <c r="P147" i="14"/>
  <c r="X147" i="14" s="1"/>
  <c r="Y147" i="14" s="1"/>
  <c r="P157" i="14"/>
  <c r="X157" i="14" s="1"/>
  <c r="Y157" i="14" s="1"/>
  <c r="P39" i="14"/>
  <c r="P55" i="14"/>
  <c r="P62" i="14"/>
  <c r="P68" i="14"/>
  <c r="X68" i="14" s="1"/>
  <c r="Y68" i="14" s="1"/>
  <c r="P81" i="14"/>
  <c r="P86" i="14"/>
  <c r="P94" i="14"/>
  <c r="X94" i="14" s="1"/>
  <c r="Y94" i="14" s="1"/>
  <c r="P38" i="14"/>
  <c r="P34" i="14"/>
  <c r="P6" i="14"/>
  <c r="P48" i="14"/>
  <c r="X48" i="14" s="1"/>
  <c r="Y48" i="14" s="1"/>
  <c r="P53" i="14"/>
  <c r="P74" i="14"/>
  <c r="X74" i="14" s="1"/>
  <c r="Y74" i="14" s="1"/>
  <c r="P79" i="14"/>
  <c r="P92" i="14"/>
  <c r="X92" i="14" s="1"/>
  <c r="Y92" i="14" s="1"/>
  <c r="P99" i="14"/>
  <c r="X99" i="14" s="1"/>
  <c r="Y99" i="14" s="1"/>
  <c r="P107" i="14"/>
  <c r="X107" i="14" s="1"/>
  <c r="Y107" i="14" s="1"/>
  <c r="P114" i="14"/>
  <c r="P119" i="14"/>
  <c r="X119" i="14" s="1"/>
  <c r="Y119" i="14" s="1"/>
  <c r="P148" i="14"/>
  <c r="X148" i="14" s="1"/>
  <c r="Y148" i="14" s="1"/>
  <c r="P153" i="14"/>
  <c r="X153" i="14" s="1"/>
  <c r="Y153" i="14" s="1"/>
  <c r="P158" i="14"/>
  <c r="X158" i="14" s="1"/>
  <c r="Y158" i="14" s="1"/>
  <c r="P56" i="14"/>
  <c r="P63" i="14"/>
  <c r="P82" i="14"/>
  <c r="X82" i="14" s="1"/>
  <c r="Y82" i="14" s="1"/>
  <c r="P87" i="14"/>
  <c r="X87" i="14" s="1"/>
  <c r="Y87" i="14" s="1"/>
  <c r="P110" i="14"/>
  <c r="X110" i="14" s="1"/>
  <c r="Y110" i="14" s="1"/>
  <c r="P117" i="14"/>
  <c r="X117" i="14" s="1"/>
  <c r="Y117" i="14" s="1"/>
  <c r="P124" i="14"/>
  <c r="P131" i="14"/>
  <c r="P141" i="14"/>
  <c r="P151" i="14"/>
  <c r="P163" i="14"/>
  <c r="X163" i="14" s="1"/>
  <c r="Y163" i="14" s="1"/>
  <c r="P173" i="14"/>
  <c r="X173" i="14" s="1"/>
  <c r="Y173" i="14" s="1"/>
  <c r="P43" i="14"/>
  <c r="P36" i="14"/>
  <c r="P35" i="14"/>
  <c r="P33" i="14"/>
  <c r="P29" i="14"/>
  <c r="P30" i="14"/>
  <c r="P31" i="14"/>
  <c r="P32" i="14"/>
  <c r="P28" i="14"/>
  <c r="P27" i="14"/>
  <c r="P24" i="14"/>
  <c r="P23" i="14"/>
  <c r="P22" i="14"/>
  <c r="P21" i="14"/>
  <c r="P20" i="14"/>
  <c r="P19" i="14"/>
  <c r="P17" i="14"/>
  <c r="P16" i="14"/>
  <c r="P13" i="14"/>
  <c r="P12" i="14"/>
  <c r="P10" i="14"/>
  <c r="P8" i="14"/>
  <c r="Q14" i="14" l="1"/>
  <c r="Q121" i="14"/>
  <c r="Q62" i="14"/>
  <c r="Q64" i="14"/>
  <c r="Q101" i="14"/>
  <c r="Q40" i="14"/>
  <c r="Q105" i="14"/>
  <c r="Q114" i="14"/>
  <c r="Q55" i="14"/>
  <c r="Q91" i="14"/>
  <c r="Q130" i="14"/>
  <c r="Q150" i="14"/>
  <c r="Q129" i="14"/>
  <c r="Q36" i="14"/>
  <c r="Q151" i="14"/>
  <c r="Q59" i="14"/>
  <c r="Q156" i="14"/>
  <c r="Q141" i="14"/>
  <c r="Q131" i="14"/>
  <c r="Q13" i="14"/>
  <c r="Q34" i="14"/>
  <c r="Q46" i="14"/>
  <c r="Q75" i="14"/>
  <c r="Q9" i="14"/>
  <c r="Q89" i="14"/>
  <c r="Q123" i="14"/>
  <c r="Q71" i="14"/>
  <c r="Q161" i="14"/>
  <c r="X88" i="14"/>
  <c r="Y88" i="14" s="1"/>
  <c r="X129" i="14"/>
  <c r="Y129" i="14" s="1"/>
  <c r="X72" i="14"/>
  <c r="Y72" i="14" s="1"/>
  <c r="X105" i="14"/>
  <c r="Y105" i="14" s="1"/>
  <c r="Q66" i="14"/>
  <c r="X76" i="14"/>
  <c r="Y76" i="14" s="1"/>
  <c r="X121" i="14"/>
  <c r="Y121" i="14" s="1"/>
  <c r="X150" i="14"/>
  <c r="Y150" i="14" s="1"/>
  <c r="X161" i="14"/>
  <c r="Y161" i="14" s="1"/>
  <c r="X125" i="14"/>
  <c r="Y125" i="14" s="1"/>
  <c r="X37" i="14"/>
  <c r="Y37" i="14" s="1"/>
  <c r="Q165" i="14"/>
  <c r="X172" i="14"/>
  <c r="Y172" i="14" s="1"/>
  <c r="X55" i="14"/>
  <c r="Y55" i="14" s="1"/>
  <c r="Q69" i="14"/>
  <c r="X167" i="14"/>
  <c r="Y167" i="14" s="1"/>
  <c r="X145" i="14"/>
  <c r="Y145" i="14" s="1"/>
  <c r="Q135" i="14"/>
  <c r="X86" i="14"/>
  <c r="Y86" i="14" s="1"/>
  <c r="X91" i="14"/>
  <c r="Y91" i="14" s="1"/>
  <c r="Q169" i="14"/>
  <c r="X34" i="14"/>
  <c r="Y34" i="14" s="1"/>
  <c r="X123" i="14"/>
  <c r="Y123" i="14" s="1"/>
  <c r="Q136" i="14"/>
  <c r="X63" i="14"/>
  <c r="Y63" i="14" s="1"/>
  <c r="Q51" i="14"/>
  <c r="X140" i="14"/>
  <c r="Y140" i="14" s="1"/>
  <c r="Q147" i="14"/>
  <c r="X41" i="14"/>
  <c r="Y41" i="14" s="1"/>
  <c r="Q90" i="14"/>
  <c r="X78" i="14"/>
  <c r="Y78" i="14" s="1"/>
  <c r="X59" i="14"/>
  <c r="Y59" i="14" s="1"/>
  <c r="X109" i="14"/>
  <c r="Y109" i="14" s="1"/>
  <c r="X71" i="14"/>
  <c r="Y71" i="14" s="1"/>
  <c r="Q127" i="14"/>
  <c r="Q170" i="14"/>
  <c r="Q85" i="14"/>
  <c r="X95" i="14"/>
  <c r="Y95" i="14" s="1"/>
  <c r="Q133" i="14"/>
  <c r="Q102" i="14"/>
  <c r="X11" i="14"/>
  <c r="Y11" i="14" s="1"/>
  <c r="X114" i="14"/>
  <c r="Y114" i="14" s="1"/>
  <c r="X120" i="14"/>
  <c r="Y120" i="14" s="1"/>
  <c r="Q159" i="14"/>
  <c r="X26" i="14"/>
  <c r="Y26" i="14" s="1"/>
  <c r="X151" i="14"/>
  <c r="Y151" i="14" s="1"/>
  <c r="Q98" i="14"/>
  <c r="X132" i="14"/>
  <c r="Y132" i="14" s="1"/>
  <c r="X131" i="14"/>
  <c r="Y131" i="14" s="1"/>
  <c r="X40" i="14"/>
  <c r="Y40" i="14" s="1"/>
  <c r="X70" i="14"/>
  <c r="Y70" i="14" s="1"/>
  <c r="X164" i="14"/>
  <c r="Y164" i="14" s="1"/>
  <c r="X79" i="14"/>
  <c r="Y79" i="14" s="1"/>
  <c r="Q113" i="14"/>
  <c r="Q54" i="14"/>
  <c r="X89" i="14"/>
  <c r="Y89" i="14" s="1"/>
  <c r="Q83" i="14"/>
  <c r="X53" i="14"/>
  <c r="Y53" i="14" s="1"/>
  <c r="X156" i="14"/>
  <c r="Y156" i="14" s="1"/>
  <c r="X64" i="14"/>
  <c r="Y64" i="14" s="1"/>
  <c r="X115" i="14"/>
  <c r="Y115" i="14" s="1"/>
  <c r="X14" i="14"/>
  <c r="Y14" i="14" s="1"/>
  <c r="X128" i="14"/>
  <c r="Y128" i="14" s="1"/>
  <c r="Q148" i="14"/>
  <c r="X166" i="14"/>
  <c r="Y166" i="14" s="1"/>
  <c r="X134" i="14"/>
  <c r="Y134" i="14" s="1"/>
  <c r="Q80" i="14"/>
  <c r="X124" i="14"/>
  <c r="Y124" i="14" s="1"/>
  <c r="X130" i="14"/>
  <c r="Y130" i="14" s="1"/>
  <c r="X101" i="14"/>
  <c r="Y101" i="14" s="1"/>
  <c r="Q158" i="14"/>
  <c r="X75" i="14"/>
  <c r="Y75" i="14" s="1"/>
  <c r="X106" i="14"/>
  <c r="Y106" i="14" s="1"/>
  <c r="X93" i="14"/>
  <c r="Y93" i="14" s="1"/>
  <c r="X171" i="14"/>
  <c r="Y171" i="14" s="1"/>
  <c r="X9" i="14"/>
  <c r="Y9" i="14" s="1"/>
  <c r="X44" i="14"/>
  <c r="Y44" i="14" s="1"/>
  <c r="X126" i="14"/>
  <c r="Y126" i="14" s="1"/>
  <c r="X149" i="14"/>
  <c r="Y149" i="14" s="1"/>
  <c r="X7" i="14"/>
  <c r="Y7" i="14" s="1"/>
  <c r="Q173" i="14"/>
  <c r="X15" i="14"/>
  <c r="Y15" i="14" s="1"/>
  <c r="Q146" i="14"/>
  <c r="X56" i="14"/>
  <c r="Y56" i="14" s="1"/>
  <c r="Q108" i="14"/>
  <c r="X62" i="14"/>
  <c r="Y62" i="14" s="1"/>
  <c r="X46" i="14"/>
  <c r="Y46" i="14" s="1"/>
  <c r="X45" i="14"/>
  <c r="Y45" i="14" s="1"/>
  <c r="X42" i="14"/>
  <c r="Y42" i="14" s="1"/>
  <c r="X30" i="14"/>
  <c r="Y30" i="14" s="1"/>
  <c r="X16" i="14"/>
  <c r="Y16" i="14" s="1"/>
  <c r="X27" i="14"/>
  <c r="Y27" i="14" s="1"/>
  <c r="Q43" i="14"/>
  <c r="X43" i="14"/>
  <c r="Y43" i="14" s="1"/>
  <c r="X141" i="14"/>
  <c r="Y141" i="14" s="1"/>
  <c r="Q19" i="14"/>
  <c r="X19" i="14"/>
  <c r="Y19" i="14" s="1"/>
  <c r="X81" i="14"/>
  <c r="Y81" i="14" s="1"/>
  <c r="X39" i="14"/>
  <c r="Y39" i="14" s="1"/>
  <c r="X38" i="14"/>
  <c r="Y38" i="14" s="1"/>
  <c r="Q8" i="14"/>
  <c r="X8" i="14"/>
  <c r="Y8" i="14" s="1"/>
  <c r="X23" i="14"/>
  <c r="Y23" i="14" s="1"/>
  <c r="X22" i="14"/>
  <c r="Y22" i="14" s="1"/>
  <c r="X32" i="14"/>
  <c r="Y32" i="14" s="1"/>
  <c r="X10" i="14"/>
  <c r="Y10" i="14" s="1"/>
  <c r="X36" i="14"/>
  <c r="Y36" i="14" s="1"/>
  <c r="X33" i="14"/>
  <c r="Y33" i="14" s="1"/>
  <c r="Q157" i="14"/>
  <c r="X17" i="14"/>
  <c r="Y17" i="14" s="1"/>
  <c r="X21" i="14"/>
  <c r="Y21" i="14" s="1"/>
  <c r="X20" i="14"/>
  <c r="Y20" i="14" s="1"/>
  <c r="X31" i="14"/>
  <c r="Y31" i="14" s="1"/>
  <c r="X28" i="14"/>
  <c r="Y28" i="14" s="1"/>
  <c r="X24" i="14"/>
  <c r="Y24" i="14" s="1"/>
  <c r="X35" i="14"/>
  <c r="Y35" i="14" s="1"/>
  <c r="X13" i="14"/>
  <c r="Y13" i="14" s="1"/>
  <c r="X12" i="14"/>
  <c r="Y12" i="14" s="1"/>
  <c r="X29" i="14"/>
  <c r="Y29" i="14" s="1"/>
  <c r="X47" i="14"/>
  <c r="Y47" i="14" s="1"/>
  <c r="X6" i="14"/>
  <c r="Y6" i="14" s="1"/>
  <c r="Q25" i="14"/>
  <c r="X25" i="14"/>
  <c r="Y25" i="14" s="1"/>
  <c r="J18" i="3"/>
  <c r="I18" i="3"/>
  <c r="H18" i="3"/>
  <c r="G18" i="3"/>
  <c r="J17" i="3"/>
  <c r="I17" i="3"/>
  <c r="H17" i="3"/>
  <c r="G17" i="3"/>
  <c r="J16" i="3"/>
  <c r="I16" i="3"/>
  <c r="H16" i="3"/>
  <c r="G16" i="3"/>
  <c r="K7" i="3"/>
  <c r="J7" i="3"/>
  <c r="I7" i="3"/>
  <c r="H7" i="3"/>
  <c r="G7" i="3"/>
  <c r="Q53" i="14" s="1"/>
  <c r="K6" i="3"/>
  <c r="J6" i="3"/>
  <c r="I6" i="3"/>
  <c r="H6" i="3"/>
  <c r="G6" i="3"/>
  <c r="K5" i="3"/>
  <c r="J5" i="3"/>
  <c r="I5" i="3"/>
  <c r="H5" i="3"/>
  <c r="Q38" i="14" s="1"/>
  <c r="G5" i="3"/>
  <c r="K4" i="3"/>
  <c r="J4" i="3"/>
  <c r="I4" i="3"/>
  <c r="H4" i="3"/>
  <c r="G4" i="3"/>
  <c r="K3" i="3"/>
  <c r="J3" i="3"/>
  <c r="I3" i="3"/>
  <c r="H3" i="3"/>
  <c r="G3" i="3"/>
  <c r="Q10" i="14" l="1"/>
  <c r="Q16" i="14"/>
  <c r="Q111" i="14"/>
  <c r="Q168" i="14"/>
  <c r="Q152" i="14"/>
  <c r="Q50" i="14"/>
  <c r="Q103" i="14"/>
  <c r="Q84" i="14"/>
  <c r="Q116" i="14"/>
  <c r="Q117" i="14"/>
  <c r="Q142" i="14"/>
  <c r="Q26" i="14"/>
  <c r="Q86" i="14"/>
  <c r="Q166" i="14"/>
  <c r="Q56" i="14"/>
  <c r="Q41" i="14"/>
  <c r="Q32" i="14"/>
  <c r="Q119" i="14"/>
  <c r="Q74" i="14"/>
  <c r="Q92" i="14"/>
  <c r="Q68" i="14"/>
  <c r="Q48" i="14"/>
  <c r="Q160" i="14"/>
  <c r="Q174" i="14"/>
  <c r="Q77" i="14"/>
  <c r="Q57" i="14"/>
  <c r="Q162" i="14"/>
  <c r="Q100" i="14"/>
  <c r="Q144" i="14"/>
  <c r="Q58" i="14"/>
  <c r="Q37" i="14"/>
  <c r="Q109" i="14"/>
  <c r="Q78" i="14"/>
  <c r="Q39" i="14"/>
  <c r="Q31" i="14"/>
  <c r="Q23" i="14"/>
  <c r="Q22" i="14"/>
  <c r="Q128" i="14"/>
  <c r="Q106" i="14"/>
  <c r="Q30" i="14"/>
  <c r="Q172" i="14"/>
  <c r="Q44" i="14"/>
  <c r="Q115" i="14"/>
  <c r="Q6" i="14"/>
  <c r="Q145" i="14"/>
  <c r="Q95" i="14"/>
  <c r="Q93" i="14"/>
  <c r="Q28" i="14"/>
  <c r="Q125" i="14"/>
  <c r="Q143" i="14"/>
  <c r="Q97" i="14"/>
  <c r="Q167" i="14"/>
  <c r="Q124" i="14"/>
  <c r="Q29" i="14"/>
  <c r="Q15" i="14"/>
  <c r="Q76" i="14"/>
  <c r="Q134" i="14"/>
  <c r="Q60" i="14"/>
  <c r="Q104" i="14"/>
  <c r="Q65" i="14"/>
  <c r="Q18" i="14"/>
  <c r="Q61" i="14"/>
  <c r="Q193" i="14"/>
  <c r="Q191" i="14"/>
  <c r="Q177" i="14"/>
  <c r="Q185" i="14"/>
  <c r="Q199" i="14"/>
  <c r="Q188" i="14"/>
  <c r="Q189" i="14"/>
  <c r="Q197" i="14"/>
  <c r="Q192" i="14"/>
  <c r="Q195" i="14"/>
  <c r="Q198" i="14"/>
  <c r="Q187" i="14"/>
  <c r="Q179" i="14"/>
  <c r="Q182" i="14"/>
  <c r="Q196" i="14"/>
  <c r="Q201" i="14"/>
  <c r="Q200" i="14"/>
  <c r="Q202" i="14"/>
  <c r="Q175" i="14"/>
  <c r="Q204" i="14"/>
  <c r="Q178" i="14"/>
  <c r="Q190" i="14"/>
  <c r="Q180" i="14"/>
  <c r="Q203" i="14"/>
  <c r="Q183" i="14"/>
  <c r="Q194" i="14"/>
  <c r="Q186" i="14"/>
  <c r="Q181" i="14"/>
  <c r="Q184" i="14"/>
  <c r="Q176" i="14"/>
  <c r="Q24" i="14"/>
  <c r="Q33" i="14"/>
  <c r="Q47" i="14"/>
  <c r="Q35" i="14"/>
  <c r="Q139" i="14"/>
  <c r="Q27" i="14"/>
  <c r="Q110" i="14"/>
  <c r="Q153" i="14"/>
  <c r="Q96" i="14"/>
  <c r="Q49" i="14"/>
  <c r="Q99" i="14"/>
  <c r="Q94" i="14"/>
  <c r="Q122" i="14"/>
  <c r="Q107" i="14"/>
  <c r="Q163" i="14"/>
  <c r="Q73" i="14"/>
  <c r="Q82" i="14"/>
  <c r="Q87" i="14"/>
  <c r="Q138" i="14"/>
  <c r="Q137" i="14"/>
  <c r="Q118" i="14"/>
  <c r="Q154" i="14"/>
  <c r="Q112" i="14"/>
  <c r="Q155" i="14"/>
  <c r="Q67" i="14"/>
  <c r="Q52" i="14"/>
  <c r="Q72" i="14"/>
  <c r="Q120" i="14"/>
  <c r="Q164" i="14"/>
  <c r="Q126" i="14"/>
  <c r="Q81" i="14"/>
  <c r="Q20" i="14"/>
  <c r="Q12" i="14"/>
  <c r="Q11" i="14"/>
  <c r="Q70" i="14"/>
  <c r="Q63" i="14"/>
  <c r="Q88" i="14"/>
  <c r="Q7" i="14"/>
  <c r="Q45" i="14"/>
  <c r="Q149" i="14"/>
  <c r="Q79" i="14"/>
  <c r="Q140" i="14"/>
  <c r="Q42" i="14"/>
  <c r="Q171" i="14"/>
  <c r="Q17" i="14"/>
  <c r="Q132" i="14"/>
  <c r="Q2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Alma Soraya Arango Ruiz</author>
    <author>ALMA SORAYA</author>
  </authors>
  <commentList>
    <comment ref="L4" authorId="0" shapeId="0" xr:uid="{00000000-0006-0000-0100-000001000000}">
      <text>
        <r>
          <rPr>
            <b/>
            <sz val="9"/>
            <color rgb="FF000000"/>
            <rFont val="Arial"/>
            <family val="2"/>
          </rPr>
          <t xml:space="preserve">ANÁLISIS SIN CONTROLES
</t>
        </r>
        <r>
          <rPr>
            <b/>
            <sz val="9"/>
            <color rgb="FF000000"/>
            <rFont val="Arial"/>
            <family val="2"/>
          </rPr>
          <t>Se evalúa la probabilidad y la consecuencia sin tener en cuenta los controles existentes, (ejemplo: procedimientos, métodos, programas, etc.)</t>
        </r>
      </text>
    </comment>
    <comment ref="R4" authorId="1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CONTROLES ACTUALES: </t>
        </r>
        <r>
          <rPr>
            <sz val="9"/>
            <color rgb="FF000000"/>
            <rFont val="Tahoma"/>
            <family val="2"/>
          </rPr>
          <t xml:space="preserve">Son las medidas de mitigación que se han puesto en práctica, según aplique, en cuanto a: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En riesgos SST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1. Eliminación.
</t>
        </r>
        <r>
          <rPr>
            <sz val="9"/>
            <color rgb="FF000000"/>
            <rFont val="Tahoma"/>
            <family val="2"/>
          </rPr>
          <t xml:space="preserve">2. Sustitución.
</t>
        </r>
        <r>
          <rPr>
            <sz val="9"/>
            <color rgb="FF000000"/>
            <rFont val="Tahoma"/>
            <family val="2"/>
          </rPr>
          <t xml:space="preserve">3. Controles de ingeniería. 
</t>
        </r>
        <r>
          <rPr>
            <sz val="9"/>
            <color rgb="FF000000"/>
            <rFont val="Tahoma"/>
            <family val="2"/>
          </rPr>
          <t xml:space="preserve">4. Señalización / advertencias o controles administrativos  o ambos.
</t>
        </r>
        <r>
          <rPr>
            <sz val="9"/>
            <color rgb="FF000000"/>
            <rFont val="Tahoma"/>
            <family val="2"/>
          </rPr>
          <t xml:space="preserve">5. Equipo de protección personal.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En riesgo ambiental: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1. Eliminación.
</t>
        </r>
        <r>
          <rPr>
            <sz val="9"/>
            <color rgb="FF000000"/>
            <rFont val="Arial"/>
            <family val="2"/>
          </rPr>
          <t xml:space="preserve">2. Sustitución.
</t>
        </r>
        <r>
          <rPr>
            <sz val="9"/>
            <color rgb="FF000000"/>
            <rFont val="Arial"/>
            <family val="2"/>
          </rPr>
          <t xml:space="preserve">3. Controles de ingeniería. 
</t>
        </r>
        <r>
          <rPr>
            <sz val="9"/>
            <color rgb="FF000000"/>
            <rFont val="Arial"/>
            <family val="2"/>
          </rPr>
          <t xml:space="preserve">4. Señalización / advertencias o controles administrativos  o ambos.
</t>
        </r>
      </text>
    </comment>
    <comment ref="V4" authorId="0" shapeId="0" xr:uid="{00000000-0006-0000-0100-000003000000}">
      <text>
        <r>
          <rPr>
            <b/>
            <sz val="9"/>
            <color rgb="FF000000"/>
            <rFont val="Arial"/>
            <family val="2"/>
          </rPr>
          <t xml:space="preserve">EFICACIA DE(LOS) CONTROL(ES): </t>
        </r>
        <r>
          <rPr>
            <sz val="9"/>
            <color rgb="FF000000"/>
            <rFont val="Arial"/>
            <family val="2"/>
          </rPr>
          <t xml:space="preserve">Es una medida de las características de los controles desde el punto de vista de su capacidad para prevenir la materialización de los riesgos, para resistir a sus consecuencias y para recuperarse de ellas en caso de su materialización
</t>
        </r>
        <r>
          <rPr>
            <b/>
            <sz val="9"/>
            <color rgb="FF000000"/>
            <rFont val="Arial"/>
            <family val="2"/>
          </rPr>
          <t xml:space="preserve">1. Muy Alta. </t>
        </r>
        <r>
          <rPr>
            <sz val="9"/>
            <color rgb="FF000000"/>
            <rFont val="Arial"/>
            <family val="2"/>
          </rPr>
          <t>Hay pleno entendimiento del riesgo, existen y mantienen actualizados procedimientos y programas que se divulgan de manera permanente, no se registra materialización del riesgo, debido a la eficacia de los controles actuales.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2. Alta. </t>
        </r>
        <r>
          <rPr>
            <sz val="9"/>
            <color rgb="FF000000"/>
            <rFont val="Arial"/>
            <family val="2"/>
          </rPr>
          <t>Hay alto entendimiento del riesgo, existen y se mantienen actualizados procedimientos y programas que se divulgan al personal de manera regular, se ha materializado el riesgo por lo menos una (1) vez en el año.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3. Media. </t>
        </r>
        <r>
          <rPr>
            <sz val="9"/>
            <color rgb="FF000000"/>
            <rFont val="Arial"/>
            <family val="2"/>
          </rPr>
          <t>Hay conciencia del riesgo, existen procedimientos y programas, pero no se actualizan, ni se divulgan, se ha materializado el riesgo por lo menos una vez (1) en el año.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4. Baja. </t>
        </r>
        <r>
          <rPr>
            <sz val="9"/>
            <color rgb="FF000000"/>
            <rFont val="Arial"/>
            <family val="2"/>
          </rPr>
          <t>Hay algo de conciencia del riesgo, no hay procedimientos, ni programas formales, se ha materializado el riesgo por lo menos una (1) vez en el año.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5. Muy Baja. </t>
        </r>
        <r>
          <rPr>
            <sz val="9"/>
            <color rgb="FF000000"/>
            <rFont val="Arial"/>
            <family val="2"/>
          </rPr>
          <t>No hay ninguna conciencia del riesgo, no existen procedimientos, ni programas, se ha materializado el riesgo muchas veces en el año.</t>
        </r>
      </text>
    </comment>
    <comment ref="Z4" authorId="1" shapeId="0" xr:uid="{00000000-0006-0000-0100-000004000000}">
      <text>
        <r>
          <rPr>
            <b/>
            <sz val="8"/>
            <color rgb="FF000000"/>
            <rFont val="Tahoma"/>
            <family val="2"/>
          </rPr>
          <t xml:space="preserve">PLAN DE ACCIÓN:
</t>
        </r>
        <r>
          <rPr>
            <b/>
            <sz val="8"/>
            <color rgb="FF000000"/>
            <rFont val="Tahoma"/>
            <family val="2"/>
          </rPr>
          <t xml:space="preserve">1. ACEPTABLE ACEPTABLE / NO PRIORITARIO / NO SIGNIFICATIVO. </t>
        </r>
        <r>
          <rPr>
            <sz val="8"/>
            <color rgb="FF000000"/>
            <rFont val="Tahoma"/>
            <family val="2"/>
          </rPr>
          <t xml:space="preserve">Mantener los controles existentes, si se tiene la certeza de que se están cumpliendo los requisitos legales vigentes; en caso contrario, se debe establecer un plan de acción para darle cumplimiento a dichos requisitos, considerando la eliminación o sustitución, si aplica.
</t>
        </r>
        <r>
          <rPr>
            <b/>
            <sz val="8"/>
            <color rgb="FF000000"/>
            <rFont val="Tahoma"/>
            <family val="2"/>
          </rPr>
          <t xml:space="preserve">2. DE ALERTA /NO PRIORITARIO/NO SIGNIFICATIVO </t>
        </r>
        <r>
          <rPr>
            <sz val="8"/>
            <color rgb="FF000000"/>
            <rFont val="Tahoma"/>
            <family val="2"/>
          </rPr>
          <t xml:space="preserve"> Reforzar la divulgación y aplicación de los controles existentes para mejorar su eficacia o complementar dichos controles estableciendo el plan de acción necesario, teniendo en cuenta la jerarquía de definición de controles.
</t>
        </r>
        <r>
          <rPr>
            <b/>
            <sz val="8"/>
            <color rgb="FF000000"/>
            <rFont val="Tahoma"/>
            <family val="2"/>
          </rPr>
          <t>3. NO ACEPTABLE /PRIORITARIO /SIGNIFICATIVO.</t>
        </r>
        <r>
          <rPr>
            <sz val="8"/>
            <color rgb="FF000000"/>
            <rFont val="Tahoma"/>
            <family val="2"/>
          </rPr>
          <t xml:space="preserve"> Realizar el análisis de riesgos por la tarea "ART", definiendo los controles específicos o adicionales para su realización según los respectivos procedimientos de trabajo seguro y divulgarlos al personal.  No debe realizarse ningún trabajo sin  asegurarse que el riesgo está bajo control antes de iniciar cualquier tarea. </t>
        </r>
      </text>
    </comment>
    <comment ref="L5" authorId="0" shapeId="0" xr:uid="{00000000-0006-0000-0100-000005000000}">
      <text>
        <r>
          <rPr>
            <b/>
            <sz val="9"/>
            <color rgb="FF000000"/>
            <rFont val="Arial"/>
            <family val="2"/>
          </rPr>
          <t>PROBABILIDAD SST / AMBIENTAL: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Se califica teniendo en cuenta la frecuencia con que se dan las condiciones generadoras del impacto,  la intensidad de la exposición, la sensibilidad especial de algunos procesos, antecedentes en actividades o instalaciones similares, fenómenos naturales en la zona, entre otras, así: 
</t>
        </r>
        <r>
          <rPr>
            <b/>
            <sz val="9"/>
            <color rgb="FF000000"/>
            <rFont val="Arial"/>
            <family val="2"/>
          </rPr>
          <t>1. Remota.</t>
        </r>
        <r>
          <rPr>
            <sz val="9"/>
            <color rgb="FF000000"/>
            <rFont val="Arial"/>
            <family val="2"/>
          </rPr>
          <t xml:space="preserve"> El evento no ha ocurrido, pero puede suceder únicamente en casos extremos.
</t>
        </r>
        <r>
          <rPr>
            <b/>
            <sz val="9"/>
            <color rgb="FF000000"/>
            <rFont val="Arial"/>
            <family val="2"/>
          </rPr>
          <t>2. Baja</t>
        </r>
        <r>
          <rPr>
            <sz val="9"/>
            <color rgb="FF000000"/>
            <rFont val="Arial"/>
            <family val="2"/>
          </rPr>
          <t xml:space="preserve">. El evento puede suceder y ha ocurrido en organizaciones similares, por lo menos 1 vez al año.
</t>
        </r>
        <r>
          <rPr>
            <b/>
            <sz val="9"/>
            <color rgb="FF000000"/>
            <rFont val="Arial"/>
            <family val="2"/>
          </rPr>
          <t>3. Media</t>
        </r>
        <r>
          <rPr>
            <sz val="9"/>
            <color rgb="FF000000"/>
            <rFont val="Arial"/>
            <family val="2"/>
          </rPr>
          <t xml:space="preserve">. El evento puede suceder y ha ocurrido en la organización, por lo menos 1 vez al año.
</t>
        </r>
        <r>
          <rPr>
            <b/>
            <sz val="9"/>
            <color rgb="FF000000"/>
            <rFont val="Arial"/>
            <family val="2"/>
          </rPr>
          <t xml:space="preserve">4. Alta </t>
        </r>
        <r>
          <rPr>
            <sz val="9"/>
            <color rgb="FF000000"/>
            <rFont val="Arial"/>
            <family val="2"/>
          </rPr>
          <t xml:space="preserve"> El evento puede suceder con facilidad, por lo menos 1 vez al mes.
</t>
        </r>
        <r>
          <rPr>
            <b/>
            <sz val="9"/>
            <color rgb="FF000000"/>
            <rFont val="Arial"/>
            <family val="2"/>
          </rPr>
          <t>5. Muy alta</t>
        </r>
        <r>
          <rPr>
            <sz val="9"/>
            <color rgb="FF000000"/>
            <rFont val="Arial"/>
            <family val="2"/>
          </rPr>
          <t>. El evento sucede frecuentemente, al menos 1 vez a la semana..</t>
        </r>
      </text>
    </comment>
    <comment ref="N5" authorId="1" shapeId="0" xr:uid="{00000000-0006-0000-0100-000006000000}">
      <text>
        <r>
          <rPr>
            <b/>
            <sz val="9"/>
            <color rgb="FF000000"/>
            <rFont val="Tahoma"/>
            <family val="2"/>
          </rPr>
          <t xml:space="preserve">CONSECUENCIA SST / AMBIENTAL: </t>
        </r>
        <r>
          <rPr>
            <sz val="9"/>
            <color rgb="FF000000"/>
            <rFont val="Tahoma"/>
            <family val="2"/>
          </rPr>
          <t xml:space="preserve">Se estima según el potencial de gravedad de las consecuencias sobre las personas o el medio ambiente así: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SST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1.  Insignificante.</t>
        </r>
        <r>
          <rPr>
            <sz val="9"/>
            <color rgb="FF000000"/>
            <rFont val="Tahoma"/>
            <family val="2"/>
          </rPr>
          <t xml:space="preserve"> Ninguna lesión o EL.
</t>
        </r>
        <r>
          <rPr>
            <b/>
            <sz val="9"/>
            <color rgb="FF000000"/>
            <rFont val="Tahoma"/>
            <family val="2"/>
          </rPr>
          <t>2. Baja</t>
        </r>
        <r>
          <rPr>
            <sz val="9"/>
            <color rgb="FF000000"/>
            <rFont val="Tahoma"/>
            <family val="2"/>
          </rPr>
          <t xml:space="preserve">. Lesiones leves o con primeros auxilios o con tratamiento médico, sin incapacidad o con incapacidad de 1 día.
</t>
        </r>
        <r>
          <rPr>
            <b/>
            <sz val="9"/>
            <color rgb="FF000000"/>
            <rFont val="Tahoma"/>
            <family val="2"/>
          </rPr>
          <t>3. Media.</t>
        </r>
        <r>
          <rPr>
            <sz val="9"/>
            <color rgb="FF000000"/>
            <rFont val="Tahoma"/>
            <family val="2"/>
          </rPr>
          <t xml:space="preserve"> Incapacidad temporal mayor a 1 día.
</t>
        </r>
        <r>
          <rPr>
            <b/>
            <sz val="9"/>
            <color rgb="FF000000"/>
            <rFont val="Tahoma"/>
            <family val="2"/>
          </rPr>
          <t>4. Alta.</t>
        </r>
        <r>
          <rPr>
            <sz val="9"/>
            <color rgb="FF000000"/>
            <rFont val="Tahoma"/>
            <family val="2"/>
          </rPr>
          <t xml:space="preserve">  Incapacidad permanente- parcial o total.
</t>
        </r>
        <r>
          <rPr>
            <b/>
            <sz val="9"/>
            <color rgb="FF000000"/>
            <rFont val="Tahoma"/>
            <family val="2"/>
          </rPr>
          <t>5. Significativa</t>
        </r>
        <r>
          <rPr>
            <sz val="9"/>
            <color rgb="FF000000"/>
            <rFont val="Tahoma"/>
            <family val="2"/>
          </rPr>
          <t xml:space="preserve">. Una o más fatalidades.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AMBIENTAL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1.  Insignificante. </t>
        </r>
        <r>
          <rPr>
            <sz val="9"/>
            <color rgb="FF000000"/>
            <rFont val="Tahoma"/>
            <family val="2"/>
          </rPr>
          <t xml:space="preserve">Efectos menores en área mínima, de poca importancia.
</t>
        </r>
        <r>
          <rPr>
            <b/>
            <sz val="9"/>
            <color rgb="FF000000"/>
            <rFont val="Tahoma"/>
            <family val="2"/>
          </rPr>
          <t xml:space="preserve">2. Baja. </t>
        </r>
        <r>
          <rPr>
            <sz val="9"/>
            <color rgb="FF000000"/>
            <rFont val="Tahoma"/>
            <family val="2"/>
          </rPr>
          <t xml:space="preserve">Efectos moderados, de corto plazo (menor a 1 año) pero que no afectan la función del ecosistema.
</t>
        </r>
        <r>
          <rPr>
            <b/>
            <sz val="9"/>
            <color rgb="FF000000"/>
            <rFont val="Tahoma"/>
            <family val="2"/>
          </rPr>
          <t xml:space="preserve">3. Media. </t>
        </r>
        <r>
          <rPr>
            <sz val="9"/>
            <color rgb="FF000000"/>
            <rFont val="Tahoma"/>
            <family val="2"/>
          </rPr>
          <t xml:space="preserve">Efectos moderados o graves, en mediano plazo (entre 1 y 5 años) que afectan la función del ecosistema.
</t>
        </r>
        <r>
          <rPr>
            <b/>
            <sz val="9"/>
            <color rgb="FF000000"/>
            <rFont val="Tahoma"/>
            <family val="2"/>
          </rPr>
          <t xml:space="preserve">4. Alta. </t>
        </r>
        <r>
          <rPr>
            <sz val="9"/>
            <color rgb="FF000000"/>
            <rFont val="Tahoma"/>
            <family val="2"/>
          </rPr>
          <t xml:space="preserve">Efectos graves, en el largo plazo (más de 5 años) que afectan la función del ecosistema.
</t>
        </r>
        <r>
          <rPr>
            <b/>
            <sz val="9"/>
            <color rgb="FF000000"/>
            <rFont val="Tahoma"/>
            <family val="2"/>
          </rPr>
          <t xml:space="preserve">5. Significativa. </t>
        </r>
        <r>
          <rPr>
            <sz val="9"/>
            <color rgb="FF000000"/>
            <rFont val="Tahoma"/>
            <family val="2"/>
          </rPr>
          <t xml:space="preserve">Efectos con impacto significativo (irreversibles) sobre especies de alto valor, hábitat o ecosistemas.
</t>
        </r>
      </text>
    </comment>
  </commentList>
</comments>
</file>

<file path=xl/sharedStrings.xml><?xml version="1.0" encoding="utf-8"?>
<sst xmlns="http://schemas.openxmlformats.org/spreadsheetml/2006/main" count="2817" uniqueCount="372">
  <si>
    <t>MATRIZ DE RIESGOS DE SST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</si>
  <si>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</si>
  <si>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</si>
  <si>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</si>
  <si>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</si>
  <si>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</si>
  <si>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</si>
  <si>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>00</t>
  </si>
  <si>
    <t>Migración a la nueva metodología  para la Identificación de peligros, evaluación y valoración de riesgos basada en la ISO 31000, revisada y validada por los líderes del procesos. Se hace la identificación de los peligros y evalúan los riesgos, dando alcance al personal que interviene en el proceso de recoleccion de residuos solidos ordinarios</t>
  </si>
  <si>
    <t>Wendy Mendoza 
Ballesteros</t>
  </si>
  <si>
    <t>01</t>
  </si>
  <si>
    <t>Se revisa en el universo de peligros y riesgos y se agrega peligro de subir y bajar de estribos en la operación de:
1-Recolección y transporte de residuos sólidos ordinarios (G.P - domicilio).
2-Recolección y transporte de residuos sólidos (recolección de barrido- servicios especiales y puntos críticos).</t>
  </si>
  <si>
    <t>MATRIZ DE RIESGOS SST</t>
  </si>
  <si>
    <r>
      <t>MC-ST-FR-92
Version: 00
Fecha: 24/07/2023</t>
    </r>
    <r>
      <rPr>
        <sz val="12"/>
        <rFont val="Tahoma"/>
        <family val="2"/>
      </rPr>
      <t xml:space="preserve">
</t>
    </r>
  </si>
  <si>
    <t>PROCESO:</t>
  </si>
  <si>
    <t>RECOLECCIÓN Y TRANSPORTE DE RESIDUOS ORDINARIOS</t>
  </si>
  <si>
    <t xml:space="preserve">FECHA DE ELABORACIÓN: </t>
  </si>
  <si>
    <t>ACTIVIDAD/ TAREA</t>
  </si>
  <si>
    <r>
      <t xml:space="preserve">TIPO DE ACTIVIDAD: </t>
    </r>
    <r>
      <rPr>
        <b/>
        <sz val="12"/>
        <color indexed="8"/>
        <rFont val="Tahoma"/>
        <family val="2"/>
      </rPr>
      <t xml:space="preserve"> </t>
    </r>
  </si>
  <si>
    <t>EXPUESTOS</t>
  </si>
  <si>
    <t>CARGO EXPUESTO</t>
  </si>
  <si>
    <t>PELIGRO/ FACTOR DE RIESGO/</t>
  </si>
  <si>
    <t>GENERADO POR/ CAUSADO POR</t>
  </si>
  <si>
    <t>POSIBLE EFECTO/ CONSECUENCIA</t>
  </si>
  <si>
    <t>ANÁLISIS DE LOS RIESGOS</t>
  </si>
  <si>
    <t>NIVEL DEL RIESGO INHERENTE
(Probabilidad x Consecuencia)</t>
  </si>
  <si>
    <t xml:space="preserve">CONTROLES ACTUALES </t>
  </si>
  <si>
    <t xml:space="preserve">EFICACIA DE(LOS) CONTRO(LES) 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</si>
  <si>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</si>
  <si>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</si>
  <si>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</si>
  <si>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</si>
  <si>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</si>
  <si>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</si>
  <si>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</si>
  <si>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</si>
  <si>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</si>
  <si>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PROBABILIDAD</t>
  </si>
  <si>
    <t>Valor probabilidad</t>
  </si>
  <si>
    <t>CONSECUENCIA</t>
  </si>
  <si>
    <t>Valor Consecuencia</t>
  </si>
  <si>
    <t>Valor NRI</t>
  </si>
  <si>
    <t>En la fuente</t>
  </si>
  <si>
    <t>En el medio</t>
  </si>
  <si>
    <t>En la persona</t>
  </si>
  <si>
    <t>Administrativo</t>
  </si>
  <si>
    <t>% Reducción</t>
  </si>
  <si>
    <t>RECOLECCION Y TRANSPORTE DE RESIDUOS SOLIDOS ORDINARIOS (GP - DOMICILIO)</t>
  </si>
  <si>
    <t>X</t>
  </si>
  <si>
    <t>OPERARIO DE ASEO
CONDUCTORES DE ASEO</t>
  </si>
  <si>
    <t>BIOLÓGICO:
Microorganismos (Virus y bacterias)</t>
  </si>
  <si>
    <t xml:space="preserve">
*Contacto con superficies contaminadas por manipulacion de residuos peligrosos. 
</t>
  </si>
  <si>
    <t>*Dermatosis, reacciones alérgicas, enfermedades infecto contagiosas, alteraciones en los diferentes sistemas, muerte.</t>
  </si>
  <si>
    <t>BAJA</t>
  </si>
  <si>
    <t>IMPORTANTE</t>
  </si>
  <si>
    <t xml:space="preserve">*Uso de EPP (mascarilla, guantes de seguridad, botas de seguridad)
*Ropa de trabajo.  
* Esquema de vacunacion. </t>
  </si>
  <si>
    <t xml:space="preserve">*Instructivo de recoleccion y transporte de residuos peligrosos. </t>
  </si>
  <si>
    <t>MODERADA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</si>
  <si>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</si>
  <si>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BIOLÓGICO:
Picaduras y mordeduras de animales</t>
  </si>
  <si>
    <t xml:space="preserve">
*Contacto con insectos, roedores, serpientes, cuando se realizan actividades de campo.</t>
  </si>
  <si>
    <t>Programa para manejo de riesgo biologico</t>
  </si>
  <si>
    <t>FUERTE</t>
  </si>
  <si>
    <t>Mantener los controles existentes, si se tiene la certeza de que se están cumpliendo los requisitos legales vigentes; en caso contrario, se debe establecer un plan de acción para darle cumplimiento a dichos requisitos, considerando la eliminación o sustitución, si aplica.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</si>
  <si>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</si>
  <si>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</si>
  <si>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</si>
  <si>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Vacunacion
Uso de mascarilla desechable para personal sintomatico</t>
  </si>
  <si>
    <t>BIOLÓGICO: 
Hongos</t>
  </si>
  <si>
    <t>-</t>
  </si>
  <si>
    <t xml:space="preserve">*Uso de EPP (Gafas, mascarilla, guantes de seguridad, botas de seguridad)
*Ropa de trabajo.  
</t>
  </si>
  <si>
    <t xml:space="preserve">*Programa de vigilancia Epidemiologica para la prevencion de enfermedades por riesgo biologico. *Capacitacion en Uso y mantenimiento de EPP.
*Instructivo de almacenamineto de residuos peligro
* Suministro de elementos para higiene personal (jabon)
</t>
  </si>
  <si>
    <t>BIOMECÁNICO:
Movimiento repetitivo</t>
  </si>
  <si>
    <t>*Desórdenes de trauma acumulativo; lesiones del sistema músculo esquelético; fatiga; alteraciones lumbares, dorsales, cervicales y sacras; alteraciones del sistema vascular.</t>
  </si>
  <si>
    <t>Pausas activas</t>
  </si>
  <si>
    <t>Programade vigilancia epidemiologica Biomecanico
Examenes medicos ocupacionales
Analisis de puesto de trabo</t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</si>
  <si>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</si>
  <si>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</si>
  <si>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*Desórdenes de trauma acumulativo; lesiones del sistema músculo esquelético; fatiga; alteraciones lumbares, dorsales, cervicales y sacras; alteraciones del sistema vascular, golpes.</t>
  </si>
  <si>
    <t>BIOMECÁNICO:
Postura prolongada mantenida</t>
  </si>
  <si>
    <t>*Labores en oficina en general.
*Actividades de vigilancia.
*Conducción de vehículosy motos.
*Operar maquinaria pesada. 
*Traslados terretres como pasajeros.</t>
  </si>
  <si>
    <t>BIOMECÁNICO:
Esfuerzos</t>
  </si>
  <si>
    <t>*Levantamiento y/o traslado manual de cargas por encima del peso permisible.</t>
  </si>
  <si>
    <t xml:space="preserve">
*Pausas activas. </t>
  </si>
  <si>
    <t xml:space="preserve">*Analisis de puesto de trabajo - APT.
*Programa de vigilancia epidemiologica Biomecanico. 
*Evaluaciones medicas ocupacionales. 
*Capacitacion de Riesgo Biomecanico. 
*Instructivo de almacenamiento de residuos peligrosos. </t>
  </si>
  <si>
    <t>BIOMECÁNICO:
Manipulación manual de cargas</t>
  </si>
  <si>
    <t>Uso de ayuda mecanica (Montacarga)</t>
  </si>
  <si>
    <t>BIOMECÁNICO:
Postura inadecuada</t>
  </si>
  <si>
    <t xml:space="preserve">
*Actos inseguros.</t>
  </si>
  <si>
    <t xml:space="preserve">Pausas activas </t>
  </si>
  <si>
    <t xml:space="preserve">*Programa de vigilancia epidemiologica Biomecanico. 
*Capacitacion de Riesgo Biomecanico. 
*Evaluaciones medicas ocupacionales. </t>
  </si>
  <si>
    <t>SEGURIDAD:
Mecánico-Elementos de máquinas</t>
  </si>
  <si>
    <t>*Golpes, heridas, fracturas, contusiones, amputaciones, quemaduras.</t>
  </si>
  <si>
    <t>Mantenimiento preventivo maqunaria y equiops</t>
  </si>
  <si>
    <t>Uso de EPP (Casco, gafas,guantes y botas de seguridad).</t>
  </si>
  <si>
    <t>*Capacitacion Uso adecuado de las herramientas manuales.
*Capacitacion Uso y mantenimiento de EPP.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</si>
  <si>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</si>
  <si>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</si>
  <si>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</si>
  <si>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 xml:space="preserve">Uso de EPP (Botas de seguridad). </t>
  </si>
  <si>
    <t xml:space="preserve">*Programa de Orden y aseo. *Capacitacion Prevencion de riesgos locativos (caidas a nivel y distinto nivel) </t>
  </si>
  <si>
    <t>SEGURIDAD:
Locativo-Superficie de trabajo irregular, deslizante, con diferencia de nivel</t>
  </si>
  <si>
    <t>*Desnivel en el suelo.
*Realizar actividades de campo.
*Subir y bajar estribos 
*Transitar por las instalaciones.
*Obstáculos en el piso.
*Piso resbaloso.                       
*Cargue o descargue de equipos o materiales del vehículo que transporta los equipos, al momento de subir o bajar de la parte trasera del camión                       
*Movilización y/p transporte en estribos</t>
  </si>
  <si>
    <t>*Golpes, heridas, contusiones, fracturas, esguinces, luxaciones, traumas del sistema osteomuscular.</t>
  </si>
  <si>
    <t>CRÍTICA</t>
  </si>
  <si>
    <t>Mantenimiento preventivo y correctivo de los vehículos recolectores (estado de los estribos)</t>
  </si>
  <si>
    <t>Uso de EPP (Botas de seguridad)</t>
  </si>
  <si>
    <t>. Estándar de trabajo seguro (para subir y bajar de vehículos en la operación)
. Socializacion de estándar de trabajo seguro, capacitaciones a los operarios y conductores de aseo que suben y bajan de los vehículos recolectores, el uso específico de los tres puntos de apoyo cómo mínimo para ascender u descender de un equipo, sus manos deben siempre estar una agarrada del pasamanos del equipo y la otra en lo posible apoyada en la puerta del equipo para tener un mayor control de la actividad.
. Inspección pre-operacional de los vehículos recolectores, revisar que los estribos se encuentren en buen estado, y reportar de forma inmediata si presentan alguna anomalía.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</si>
  <si>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</si>
  <si>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</si>
  <si>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</si>
  <si>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LEVE</t>
  </si>
  <si>
    <t xml:space="preserve">Señalizacion y dermarcacion de las zonas de transito y almacenamiento. </t>
  </si>
  <si>
    <t xml:space="preserve">*Programa de orden y aseo.
*Capacitacion Uso y mantenimiento de EPP. </t>
  </si>
  <si>
    <t>DÉBIL</t>
  </si>
  <si>
    <t>FÍSICO:
Iluminación excesiva o deficiente</t>
  </si>
  <si>
    <t xml:space="preserve">*Luminarias.
*Luz natural.   
*Trabajos Nocturnos </t>
  </si>
  <si>
    <t>*Fatiga visual, cefalea, disminución de la destreza y precisión, estrés, pérdida de la capacidad de visión</t>
  </si>
  <si>
    <t>Uso de iluminacion artificial (Torre de iluminacion)</t>
  </si>
  <si>
    <t>*Uso de EPP (Gafas de seguridad clara)</t>
  </si>
  <si>
    <t>*Evaluaciones medicas ocupacionales.</t>
  </si>
  <si>
    <t>FÍSICO:
Radiaciones No ionizantes láser, ultravioleta, infrarroja</t>
  </si>
  <si>
    <t>*Realizar trabajos al aire libre, sol.
*Pantallas de computador.
*Lámparas.
*Sistemas de radiocomunicaciones.
*Microondas.</t>
  </si>
  <si>
    <t>*Alteraciones de la piel, deshidratación, alteración en algunos tejidos blandos (ojos).</t>
  </si>
  <si>
    <t>FÍSICO:
Ruido intermitente o continuo</t>
  </si>
  <si>
    <t xml:space="preserve">
*Uso de máquinas, equipos o herramientas.
*Circulacion vehicular. 
* Operación de maquinaria. </t>
  </si>
  <si>
    <t>*Fatiga auditiva, pérdida de la audición (Hipoacusia), estrés laboral.</t>
  </si>
  <si>
    <t xml:space="preserve">Uso de EPP (Protectores auditivos). </t>
  </si>
  <si>
    <t xml:space="preserve">*Programa de vigilancia epidemiologica para ruido. 
Capacitacion uso y mantenimiento de EPP. 
*Mediciones Higienicas. 
</t>
  </si>
  <si>
    <t>FÍSICO: 
Temperaturas extremas frío, calor</t>
  </si>
  <si>
    <t xml:space="preserve">*Altas temperaturas por exposición al sol.
*Deficiencia de ventilacion natural y/o artificial. </t>
  </si>
  <si>
    <t>*Disconfort térmico.
*Afecciones respiratorias, alergias.
*Fatiga que puede producir disminución la destreza manual y la rapidez, mareos, desmayos agravamiento de trastornos cardiovasculares.
*Deshidratación.</t>
  </si>
  <si>
    <t>Infraestructura con sistema de ventilacion pasiva</t>
  </si>
  <si>
    <t xml:space="preserve">*Hidratacion. 
*Descansos cortos.    </t>
  </si>
  <si>
    <t>FÍSICO: 
Vibración cuerpo entero o segmentado</t>
  </si>
  <si>
    <t>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</si>
  <si>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</si>
  <si>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Mantenimiento preventivo y/o correctivo de las máquinas</t>
  </si>
  <si>
    <t>Análisis de puesto de trabajo y pausas activas</t>
  </si>
  <si>
    <t xml:space="preserve">*Programa de Vigilancia Epidemiologico Biomecanico. 
*Mediciones higienicas.
*Capacitacion en riesgo biomecanico. 
*Evaluaciones medicas ocupacionales. 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</si>
  <si>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</si>
  <si>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</si>
  <si>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</si>
  <si>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>Aplicación de la bateria de riesgo psicosocial
Campañas de salud mental
Sistema de vigilancia psicosocial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</si>
  <si>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</si>
  <si>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</si>
  <si>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</si>
  <si>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PSICOSOCIAL:
Relaciones sociales en el trabajo: Tabajo en equipo, relación con los colaboradores.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</si>
  <si>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</si>
  <si>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</si>
  <si>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</si>
  <si>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</si>
  <si>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Esquema y vigilancia de seguridad fisica</t>
  </si>
  <si>
    <t>PÚBLICO:
Asalto</t>
  </si>
  <si>
    <t xml:space="preserve">*Realizar tareas en la calle.
*Disturbios públicos.
*Vandalismo
*Paros, manifestaciones.
*Ingresar a zonas de riesgo.
*Transito de rutas por diversas zonas de la ciudad. </t>
  </si>
  <si>
    <t>QUÍMICOS:
Material particulado.</t>
  </si>
  <si>
    <t xml:space="preserve">*Manipulacion de residuos. 
*Manipulacion de sustancias quimicas. 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</si>
  <si>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</si>
  <si>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 xml:space="preserve">*Uso de EPP (Gafas de seguridad, mascarilla, guantes, botas de seguridad).
*Ropa de trabajo. </t>
  </si>
  <si>
    <t xml:space="preserve">*Examanes medicos ocupacionales.
*Capacitacion uso y mantenimiento de EPP.
* Ficha de datos de seguridad del producto.  
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</si>
  <si>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</si>
  <si>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</si>
  <si>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Gases y vapores</t>
  </si>
  <si>
    <t xml:space="preserve">*Desprendimiento de quimico contenido en lamparas de tubo.
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</si>
  <si>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</si>
  <si>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</si>
  <si>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>QUÍMICOS:
Polvos orgánicos e inorgánicos</t>
  </si>
  <si>
    <t xml:space="preserve">*Limpieza de áreas.
*Material partículado polvo de madera, fibra de vidrio.
*Material particulado. </t>
  </si>
  <si>
    <t>SEGURIDAD:
Locativo-Caída de objetos</t>
  </si>
  <si>
    <t>*Fracturas, contusiones, Aplastamiento.</t>
  </si>
  <si>
    <t xml:space="preserve">*Uso de EPP (casco de seguridad).
*Ropa de trabajo. </t>
  </si>
  <si>
    <t>Capacitaciones en prevencion de caidas a nivel y distintos nivel</t>
  </si>
  <si>
    <t>SEGURIDAD:
Locativo-Falta de señalización y demarcación</t>
  </si>
  <si>
    <t>*Almacenamiento de sustancias químicas.
*Almacenamiento de polvora 
*Desniveles en el piso.</t>
  </si>
  <si>
    <t>Inspecciones e instalacion de señalizaciones</t>
  </si>
  <si>
    <t xml:space="preserve">SEGURIDAD:
Mecánico-Contacto con objetos cortantes / Punzantes </t>
  </si>
  <si>
    <t>*Heridas, amputaciones, trastornos de tejidos blandos.</t>
  </si>
  <si>
    <t>Dotacion y capacitacion sobre uso correcto de los EPP</t>
  </si>
  <si>
    <t>Capacitacion de uso adcuado de herramientas manuales</t>
  </si>
  <si>
    <t>SEGURIDAD:
Tecnológico: Explosión.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</si>
  <si>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</si>
  <si>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</si>
  <si>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Plan de prevencion, preparacion y respuesta ante emergencias</t>
  </si>
  <si>
    <t>SEGURIDAD:
Tecnológico: incendios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</si>
  <si>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</si>
  <si>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Gabinetes contra incendios
Extintores</t>
  </si>
  <si>
    <t>SEGURIDAD:
Tecnológico: Fugas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</si>
  <si>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</si>
  <si>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>Plan de prevencion, preparacion y respuesta ante emergencias
Formacion de  brigada de emergencias</t>
  </si>
  <si>
    <t>SEGURIDAD:
Tecnológico: Derrames.</t>
  </si>
  <si>
    <t>* Fallas operativas en los equipos.
* Operación en lagunas de lixiviado.
* Sobre carga de equipos de recoleccion de residuos solidos.   
* Fenómenos naturales como sismos o huracanes</t>
  </si>
  <si>
    <t>SEGURIDAD:
Accidentes de tránsito</t>
  </si>
  <si>
    <t>*Muerte, fracturas, contusiones, daño cervical, pérdidas económicas.</t>
  </si>
  <si>
    <t xml:space="preserve">Mantenimiento preventivo de vehiculos y maquinas. </t>
  </si>
  <si>
    <t>Mantenimiento de rutas internas (Señalizacion, demarcacion)</t>
  </si>
  <si>
    <t xml:space="preserve">*Plan Estrategico de Seguridad Vial - PESV.
*Formacion PESV.   
Pruebas  preventivas de alcohol y drogas. 
*Acreditacion. 
*Jornada de seguridad vial. 
*Inspeccion preoperacional. </t>
  </si>
  <si>
    <t>FENÓMENOS NATURALES:
Arroyos</t>
  </si>
  <si>
    <t>*Lluvias, vendavales, tormentas eléctricas, arroyos.</t>
  </si>
  <si>
    <t>*Contusiones, asfixia, fracturas, amputaciones, muerte.</t>
  </si>
  <si>
    <t>Plande prevencion, preparacion y respuesta ante emergencias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</si>
  <si>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</si>
  <si>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</si>
  <si>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</si>
  <si>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</si>
  <si>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*Contusiones, fracturas, amputaciones, muerte.</t>
  </si>
  <si>
    <t>FENÓMENOS NATURALES:
Vendaval</t>
  </si>
  <si>
    <t>*Lluvias, tormentas, cambios atmósféricos.</t>
  </si>
  <si>
    <t>*Contusiones, fracturas, amputaciones, muerte.
*Caída de objetivos, accidentes de tránsito, perdida de visibilidad.</t>
  </si>
  <si>
    <t>FENÓMENOS NATURALES:
Tormenta eléctrica</t>
  </si>
  <si>
    <t>RECOLECCION Y TRANSPORTE DE RESIDUOS SOLIDOS (RECOLECCION DE BARRIDO- SERVICIOS ESPECIALES Y PUNTOS CRITICOS)</t>
  </si>
  <si>
    <t>LIMPIEZA URBANA ( CORTE DE CÉSPED, PODA DE ÁRBOLES, LAVADO DE ÁREAS PÚBLICAS, LIMPIEZA DE PLAYAS, MANTENIMIENTO DE CESTAS)</t>
  </si>
  <si>
    <t>BARRIDO DE VÍAS Y ÁREAS PÚBLICAS</t>
  </si>
  <si>
    <t>SEGUIMIENTO, SUPERVISIÓN E INTERVENTORÍA DEL SERVICIO DE ASEO EN TERRENO</t>
  </si>
  <si>
    <t>SUPERVISORES DE ASEO
COORDINADORES DE ASEO</t>
  </si>
  <si>
    <t>*Contacto con insectos, roedores, serpientes.
*Contacto con insectos, roedores, serpientes, cuando se realizan actividades de campo.</t>
  </si>
  <si>
    <t>*Alcazar objetivos que están ubicados fuera del alcance.
*Labores en oficina en general.
*Actos inseguros.</t>
  </si>
  <si>
    <t>FENÓMENOS NATURALES:
Inundación</t>
  </si>
  <si>
    <t xml:space="preserve">Programa de vigilancia epidemiologica Biomecanico. 
Capacitacion de Riesgo Biomecanico. 
Evaluaciones medicas ocupacionales.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</si>
  <si>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</si>
  <si>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</si>
  <si>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ALTA</t>
  </si>
  <si>
    <t>PÚBLICO:
Secuestro</t>
  </si>
  <si>
    <t>*Realizar tareas en la calle.
*Disturbios públicos.
*Vandalismo
*Paros, manifestaciones.
*Ingresar a zonas de riesgo.</t>
  </si>
  <si>
    <t>*Limpieza de áreas.
*Material partículado polvo de madera, fibra de vidrio.
*Manipulacion de residuos. 
*Manipulacion de sustancias quimicas. 
*Material particulado (cemento, arena)</t>
  </si>
  <si>
    <t xml:space="preserve">Uso de EPP </t>
  </si>
  <si>
    <t>*Desnivel en el suelo.
*Desorden.
*Realizar actividades de campo.
*Subir y bajar escaleras.
*Subir y bajar estribos 
*Transitar por las instalaciones.
*Obstáculos en el piso.
*Piso resbaloso.</t>
  </si>
  <si>
    <t>*Golpes, heridas, contusiones, fracturas, esguinces, luxaciones, traumas del sistema osteomuscular, heridas, muerte.</t>
  </si>
  <si>
    <t>Capacitacion para prevenir accidentes por caidas a distinto nivel</t>
  </si>
  <si>
    <t xml:space="preserve">*Programa de orden y aseo.
</t>
  </si>
  <si>
    <t>FACTOR DE RIESGO (PELIGRO)</t>
  </si>
  <si>
    <t xml:space="preserve">CAUSA 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</si>
  <si>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</si>
  <si>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</si>
  <si>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</si>
  <si>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</si>
  <si>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</si>
  <si>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</si>
  <si>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*Levantamiento y/o traslado manual de cargas por encima del peso permisible. *Levantamiento de residuos </t>
  </si>
  <si>
    <t>*Labores en oficina en general.
*Actividades de vigilancia.
*Conducción de vehículosy motos.
*Operar maquinaria pesada. 
*Traslados terretres como pasajeros.                     *Contenido de la tarea a realizar.</t>
  </si>
  <si>
    <t>FENÓMENOS NATURALES:
Derrumbe</t>
  </si>
  <si>
    <t>*Lluvias, vendavales, tormentas eléctricas.
*Movimientos de tierra.
*Excavaciones.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</si>
  <si>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</si>
  <si>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</si>
  <si>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</si>
  <si>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</si>
  <si>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</si>
  <si>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</si>
  <si>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</si>
  <si>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</si>
  <si>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</si>
  <si>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</si>
  <si>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*Uso de vehículos o motocicletas.
*Uso de máquinas, equipos o herramientas.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</si>
  <si>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</si>
  <si>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Humos metálicos y no metálicos</t>
  </si>
  <si>
    <t>*Uso de aerosoles.
*Actividades de soldadura.</t>
  </si>
  <si>
    <t xml:space="preserve">*Limpieza de áreas.
*Material partículado polvo de madera, fibra de vidrio.
*Manipulacion de residuos. 
*Manipulacion de sustancias quimicas. 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</si>
  <si>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</si>
  <si>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</si>
  <si>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</si>
  <si>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</si>
  <si>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</si>
  <si>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</si>
  <si>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</si>
  <si>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</si>
  <si>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 xml:space="preserve"> </t>
  </si>
  <si>
    <t>*Fracturas, contusiones.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</si>
  <si>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</si>
  <si>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</si>
  <si>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</si>
  <si>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SEGURIDAD:
Tabajo en alturas</t>
  </si>
  <si>
    <t>*Fracturas, contusiones, muerte.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</si>
  <si>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</si>
  <si>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</si>
  <si>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</si>
  <si>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</si>
  <si>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</si>
  <si>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>*Quemaduras, heridas.</t>
  </si>
  <si>
    <t>SEGURIDAD:
Mecánico-Herramientas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</si>
  <si>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</si>
  <si>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</si>
  <si>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</si>
  <si>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*Construcción de estaciones / Construcción de tuberías / Logística.</t>
  </si>
  <si>
    <t>*Fracturas, contusiones, heridas, golpes, quemaduras.</t>
  </si>
  <si>
    <r>
      <t xml:space="preserve"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              </t>
    </r>
    <r>
      <rPr>
        <sz val="16"/>
        <color rgb="FFFF0000"/>
        <rFont val="Tahoma"/>
        <family val="2"/>
      </rPr>
      <t>*Explosión en la tolva de compactación</t>
    </r>
  </si>
  <si>
    <r>
      <rPr>
        <sz val="16"/>
        <color rgb="FFFF0000"/>
        <rFont val="Tahoma"/>
        <family val="2"/>
      </rPr>
      <t xml:space="preserve">*Equipos o herramientas que puedan encenderse; debido a la utilización de combustible.   </t>
    </r>
    <r>
      <rPr>
        <sz val="16"/>
        <rFont val="Tahoma"/>
        <family val="2"/>
      </rPr>
      <t xml:space="preserve">    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  </r>
  </si>
  <si>
    <t>SEGURIDAD: 
Locativo-Traslados áereos</t>
  </si>
  <si>
    <t>*Traslado para realizar actividades.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</si>
  <si>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</si>
  <si>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</si>
  <si>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</si>
  <si>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</si>
  <si>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</si>
  <si>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</si>
  <si>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</si>
  <si>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</si>
  <si>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</si>
  <si>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</si>
  <si>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</si>
  <si>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</si>
  <si>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</si>
  <si>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</si>
  <si>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</si>
  <si>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</si>
  <si>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</si>
  <si>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</si>
  <si>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</si>
  <si>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</si>
  <si>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</si>
  <si>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</si>
  <si>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</si>
  <si>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riesgo;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</si>
  <si>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</si>
  <si>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</si>
  <si>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</si>
  <si>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</si>
  <si>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</si>
  <si>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</si>
  <si>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</si>
  <si>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</si>
  <si>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</si>
  <si>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</si>
  <si>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</si>
  <si>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</si>
  <si>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</si>
  <si>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</si>
  <si>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INSIGNIFICANTE</t>
  </si>
  <si>
    <t>MUY BAJA</t>
  </si>
  <si>
    <t>CATASTRÓFICA</t>
  </si>
  <si>
    <t>MAPA DE RIESGOS RESIDUALES</t>
  </si>
  <si>
    <t xml:space="preserve">BAJO </t>
  </si>
  <si>
    <t xml:space="preserve">ALTO </t>
  </si>
  <si>
    <t>RIESGO INHERENTE</t>
  </si>
  <si>
    <t xml:space="preserve">*Generado por la maquinaria al momento de la compactación de los residuos.                             *Generado por la maquinaria Amarilla (cargador-mini cargador)                                 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</si>
  <si>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*Contacto con tomacorrientes.
*Uso de extensión eléctricas defectuosas.
*Construcción de energía fotovoltaíca.                              *Caida de cables energizados. *Líneas eléctricas que puedan caer, tocar y/o hacer contacto con los vehículos y/o el personal </t>
  </si>
  <si>
    <t>*Desnivel en el suelo.
*Desorden.
*Realizar actividades de campo.
*Subir y bajar escaleras.
*Subir y bajar estribos 
*Transitar por las instalaciones.
*Obstáculos en el piso.
*Piso resbaloso.                       *Cargue o descargue de equipos o materiales del vehículo que transporta los equipos, al momento de subir o bajar de la parte trasera del camión                       *Encarpe y desencarpe de volquetas utilizadas para la recolección de residuos.
*Movilización y/p transporte en estribos</t>
  </si>
  <si>
    <t>*Uso de herramientas, partes de las mismas.                                       *Uso de herramienta manuales, o mecanizadas o equipos para la realización de la tarea</t>
  </si>
  <si>
    <t>*Uso de EPP (Guantes de seguridad)</t>
  </si>
  <si>
    <t xml:space="preserve">. Estándar de trabajo seguro (para la recolección de residuos solidos)
. Socializacion de estándar de trabajo seguro, capacitaciones a los operarios y conductores de aseo sobre el riesgo electrico
</t>
  </si>
  <si>
    <t>*Uso de elementos de oficina: Ganchos legajadores, hojas, grapas, guillotina, exactos, bisturi, etc.
*Uso de herramientas de corte (segueta, pinzas, etc.)
*Superficies de trabajo con residuos cortantes y/o punzantes.
*Manipulacion de materiales de trabajo.                             
*Recolección manual de bolsas con residuos solidos.
*Recolección de residuos acumulados durante el barrido 
*Disposición inadecuada o mal manejo de los residuos por parte de los usuarios y/o prestadores de los servicios de salud</t>
  </si>
  <si>
    <t>*Uso de máquinas, partes de la misma (lifter)              
*Atrapamiento por maquinas o equipos en movimiento como: cajas estacionarias, fijas o móviles 
*Accionamiento de los sistemas de compresión en las compactadoras (Lifter)  y/o soterrados</t>
  </si>
  <si>
    <r>
  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      
</t>
    </r>
    <r>
      <rPr>
        <sz val="16"/>
        <color rgb="FFFF0000"/>
        <rFont val="Tahoma"/>
        <family val="2"/>
      </rPr>
      <t>*Dispersión de residuos corto punzantes en la tolva o volcó del vehículo.                          
*Material Partículado / polvo, tierra, residuos levantados por la fuerte brisa o por los vehículos.</t>
    </r>
  </si>
  <si>
    <t>*Conducción de motocicletas y automóviles.                           
*Lanzar las bolsas de residuos. 
*Para el barrido manual y limpieza de áreas públicas, al momento de bajar, subir o lanzar las bolsas.</t>
  </si>
  <si>
    <t xml:space="preserve">*Digitación.
*CAD: Quitar grapas.
*Escanear.
*Inclinación del cuello al contestar el telefóno y atención al cliente.
*Conducción de motocicletas y automóviles.                           
*Lanzar las bolsas de residuos. 
*Para el barrido manual y limpieza de áreas públicas, al momento de bajar, subir o lanzar las bolsas.                                                    </t>
  </si>
  <si>
    <t xml:space="preserve">*Levantamiento y/o traslado manual de cargas por encima del peso permisible.                 
</t>
  </si>
  <si>
    <t xml:space="preserve">*Contacto con fluídos corporales y secreciones. 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</si>
  <si>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*Falta de orden y aseo.
*Estructuras sin anclajes.
*Cargas suspendidas por maquinarias. 
*Alcanzar objetos, herramientas o materiales, almacenados en estantes. 
*Herramientas ubicadas en niveles superiores.                                 
*Estructuras o partes del vehiculo recolector que caen o son proyectadas al ser golpeadas o fallas en el sistema de anclaje</t>
  </si>
  <si>
    <t>*Conducción de los vehículos  y/o maquinaria utilizados para la recoleccvión y transporte de residuos                                     
*Transporte hasta los diferentes puntos de trabajo.                             
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* Accidentes de transito (para conductores y/o acompañantes del vehiculo recolector) al golpear o ser golpeado por otros vehiculos u estructuras fijas y/o moviles.
* Estructuras o partes del vehiculo recolector que caen o son proyectadas al ser golpeadas o por fallas en el sistema de anclaje.
PEATONES:
*Trabajo y/o transito en zonas con trafico vehicular y/o operación de maquinaria pesada. 
*Cruzar las calles sin respetar las señales de trásito y semáforos.</t>
  </si>
  <si>
    <t>*Conducción de los vehículos  y/o maquinaria utilizados para la recoleccvión y transporte de residuos                                    
*Transporte hasta los diferentes puntos de trabajo.                              
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* Accidentes de transito (para conductores y/o acompañantes del vehiculo recolector) al golpear o ser golpeado por otros vehiculos u estructuras fijas y/o moviles.
* Estructuras o partes del vehiculo recolector que caen o son proyectadas al ser golpeadas o por fallas en el sistema de anclaje.
PEATONES:
*Trabajo y/o transito en zonas con trafico vehicular y/o operación de maquinaria pesada. 
*Cruzar las calles sin respetar las señales de trásito y semáforos.</t>
  </si>
  <si>
    <t>02</t>
  </si>
  <si>
    <t xml:space="preserve"> *Transporte hasta los diferentes puntos de trabajo.                             
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</si>
  <si>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Angel Carbonó Pacheco
Supervisor de SST</t>
  </si>
  <si>
    <t>03</t>
  </si>
  <si>
    <t>Se revisa en el universo de peligros y riesgos y se agrega peligro trabajo en alturas, para los procesos de:
1-Limpieza urbana (corte de césped, poda de árboles, lavado de áreas públicas, limpieza de playas, mantenimiento de cestas)
2-Recolección y transporte de residuos sólidos (recolección de barrido- servicios especiales y puntos críticos).</t>
  </si>
  <si>
    <t>04</t>
  </si>
  <si>
    <t>Se revisa y se adiciona riesgo generado por el peligro o factror de riesgo Accidentes de tránsito:
- Accidentes de transito (para conductores y/o acompañantes del vehiculo recolector) al golpear o ser golpeado por otros vehiculos u estructuras fijas y/o moviles.
En la actividad o tarea de:
1-Recolección y transporte de residuos sólidos ordinarios (G.P - domicilio).
2-Recolección y transporte de residuos sólidos (recolección de barrido- servicios especiales y puntos críticos).</t>
  </si>
  <si>
    <t>Se revisa y se adicionan riesgo generado por el peligros o factror de riesgo Locativo-Caída de objetos:.
- Estructuras o partes del vehiculo recolector que caen o son proyectadas al ser golpeadas o por fallas en el sistema de anclaje.
En la actividad o tarea de:
1-Recolección y transporte de residuos sólidos ordinarios (G.P - domicilio).
2-Recolección y transporte de residuos sólidos (recolección de barrido- servicios especiales y puntos críticos).</t>
  </si>
  <si>
    <t>CONDUCTORES DE ASEO</t>
  </si>
  <si>
    <t>*Señalización del área de trabajo con cinta de peligros y conos de seguridad</t>
  </si>
  <si>
    <t>*Metodo grua articlada con canastilla de elevación. 
*Escalera de extensión certificada y re-certificada anualmente</t>
  </si>
  <si>
    <t>*Señalización del área de trabajo con cinta de peligros y conos de seguridad.
*Operador de la grua con experiencia</t>
  </si>
  <si>
    <t xml:space="preserve">*Formación curso de trabajo en alturas.
*Implementación de programa de trabajaos en altura
*AST
*Permiso de trabajo
*Checlist del vehículo grúa
</t>
  </si>
  <si>
    <t>*Formación curso de trabajo en alturas.
*Implementación de programa de trabajaos en altura
*AST
*Permiso de trabajo</t>
  </si>
  <si>
    <t>05</t>
  </si>
  <si>
    <t xml:space="preserve">Se revisó el factor de riesgo en altura para las actividades de Grapel y Poda de árboles. Se ajustaron las causas, la valoración y los controles actuales. </t>
  </si>
  <si>
    <t>Jesus Castaño
Coord. Aseo</t>
  </si>
  <si>
    <t>*Método de ascenso y descenso escalera fija de Grapel</t>
  </si>
  <si>
    <t>*Elementos de protección personal</t>
  </si>
  <si>
    <t>*Uso de Elementos de Proteccion contra Caidas.
*Elementos de protección personal</t>
  </si>
  <si>
    <t xml:space="preserve">*Ascenso y descenso por escalera fija de Grapel.
</t>
  </si>
  <si>
    <t xml:space="preserve">*Trabajo en escaleras.
*Poda de arboles (Palmeras) utilizando ascenso por grúa articulada con canastilla d elevación.                  
</t>
  </si>
  <si>
    <t xml:space="preserve">OPERARIO DE ASEO
</t>
  </si>
  <si>
    <t>*Trabajo en escaleras.
*Trabajo en andamios.                 
*Ascenso por escalera
*Ascenso por equipo de elevación con canastilla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</si>
</sst>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Arial"/>
      <family val="2"/>
    </font>
    <font>
      <b/>
      <u/>
      <sz val="9"/>
      <color rgb="FF000000"/>
      <name val="Tahoma"/>
      <family val="2"/>
    </font>
    <font>
      <sz val="9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b/>
      <sz val="12"/>
      <color theme="1"/>
      <name val="Tahoma"/>
      <family val="2"/>
    </font>
    <font>
      <b/>
      <sz val="12"/>
      <color indexed="8"/>
      <name val="Tahoma"/>
      <family val="2"/>
    </font>
    <font>
      <sz val="12"/>
      <color theme="1"/>
      <name val="Tahoma"/>
      <family val="2"/>
    </font>
    <font>
      <b/>
      <sz val="12"/>
      <name val="HandelGotDLig"/>
      <family val="2"/>
    </font>
    <font>
      <b/>
      <sz val="12"/>
      <color rgb="FFFF0000"/>
      <name val="Tahoma"/>
      <family val="2"/>
    </font>
    <font>
      <sz val="12"/>
      <color rgb="FFFF0000"/>
      <name val="Tahoma"/>
      <family val="2"/>
    </font>
    <font>
      <sz val="12"/>
      <color rgb="FF000000"/>
      <name val="Tahoma"/>
      <family val="2"/>
    </font>
    <font>
      <sz val="1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210">
    <xf numFmtId="0" fontId="0" fillId="0" borderId="0" xfId="0"/>
    <xf numFmtId="0" fontId="6" fillId="0" borderId="2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3" fillId="0" borderId="0" xfId="5" applyFont="1"/>
    <xf numFmtId="0" fontId="13" fillId="0" borderId="2" xfId="5" applyFont="1" applyBorder="1" applyAlignment="1">
      <alignment horizontal="center" vertical="center" wrapText="1"/>
    </xf>
    <xf numFmtId="0" fontId="15" fillId="16" borderId="2" xfId="5" applyFont="1" applyFill="1" applyBorder="1" applyAlignment="1">
      <alignment vertical="center" wrapText="1"/>
    </xf>
    <xf numFmtId="0" fontId="14" fillId="9" borderId="2" xfId="5" applyFont="1" applyFill="1" applyBorder="1" applyAlignment="1">
      <alignment horizontal="left" vertical="center" readingOrder="1"/>
    </xf>
    <xf numFmtId="0" fontId="14" fillId="12" borderId="2" xfId="5" applyFont="1" applyFill="1" applyBorder="1" applyAlignment="1">
      <alignment horizontal="left" vertical="center" readingOrder="1"/>
    </xf>
    <xf numFmtId="0" fontId="16" fillId="0" borderId="2" xfId="5" applyFont="1" applyBorder="1" applyAlignment="1">
      <alignment horizontal="left" vertical="center" wrapText="1"/>
    </xf>
    <xf numFmtId="0" fontId="15" fillId="9" borderId="2" xfId="5" applyFont="1" applyFill="1" applyBorder="1" applyAlignment="1">
      <alignment vertical="center" wrapText="1"/>
    </xf>
    <xf numFmtId="0" fontId="15" fillId="12" borderId="2" xfId="5" applyFont="1" applyFill="1" applyBorder="1" applyAlignment="1">
      <alignment vertical="center" wrapText="1"/>
    </xf>
    <xf numFmtId="0" fontId="14" fillId="17" borderId="2" xfId="5" applyFont="1" applyFill="1" applyBorder="1" applyAlignment="1">
      <alignment horizontal="justify" vertical="center" wrapText="1"/>
    </xf>
    <xf numFmtId="0" fontId="14" fillId="18" borderId="2" xfId="5" applyFont="1" applyFill="1" applyBorder="1" applyAlignment="1">
      <alignment horizontal="justify" vertical="center" wrapText="1"/>
    </xf>
    <xf numFmtId="0" fontId="14" fillId="18" borderId="2" xfId="5" applyFont="1" applyFill="1" applyBorder="1" applyAlignment="1">
      <alignment vertical="center" wrapText="1"/>
    </xf>
    <xf numFmtId="0" fontId="23" fillId="3" borderId="0" xfId="0" applyFont="1" applyFill="1"/>
    <xf numFmtId="0" fontId="25" fillId="0" borderId="0" xfId="0" applyFont="1"/>
    <xf numFmtId="0" fontId="26" fillId="3" borderId="0" xfId="0" applyFont="1" applyFill="1"/>
    <xf numFmtId="0" fontId="23" fillId="6" borderId="0" xfId="0" applyFont="1" applyFill="1"/>
    <xf numFmtId="0" fontId="27" fillId="3" borderId="0" xfId="0" applyFont="1" applyFill="1" applyAlignment="1">
      <alignment vertical="center"/>
    </xf>
    <xf numFmtId="0" fontId="27" fillId="3" borderId="0" xfId="0" applyFont="1" applyFill="1" applyAlignment="1">
      <alignment horizontal="center" vertical="center"/>
    </xf>
    <xf numFmtId="0" fontId="28" fillId="4" borderId="2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/>
    </xf>
    <xf numFmtId="0" fontId="23" fillId="7" borderId="0" xfId="0" applyFont="1" applyFill="1"/>
    <xf numFmtId="0" fontId="27" fillId="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 vertical="center" wrapText="1"/>
    </xf>
    <xf numFmtId="0" fontId="28" fillId="8" borderId="0" xfId="0" applyFont="1" applyFill="1" applyAlignment="1">
      <alignment horizontal="center"/>
    </xf>
    <xf numFmtId="0" fontId="27" fillId="3" borderId="0" xfId="0" applyFont="1" applyFill="1" applyAlignment="1">
      <alignment vertical="center" wrapText="1"/>
    </xf>
    <xf numFmtId="9" fontId="27" fillId="3" borderId="0" xfId="0" applyNumberFormat="1" applyFont="1" applyFill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14" fillId="13" borderId="2" xfId="5" applyFont="1" applyFill="1" applyBorder="1" applyAlignment="1">
      <alignment horizontal="left" vertical="center" readingOrder="1"/>
    </xf>
    <xf numFmtId="0" fontId="14" fillId="10" borderId="2" xfId="5" applyFont="1" applyFill="1" applyBorder="1" applyAlignment="1">
      <alignment horizontal="left" vertical="center" readingOrder="1"/>
    </xf>
    <xf numFmtId="0" fontId="15" fillId="13" borderId="2" xfId="5" applyFont="1" applyFill="1" applyBorder="1" applyAlignment="1">
      <alignment vertical="center" wrapText="1"/>
    </xf>
    <xf numFmtId="0" fontId="15" fillId="10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4" fillId="21" borderId="2" xfId="5" applyFont="1" applyFill="1" applyBorder="1" applyAlignment="1">
      <alignment vertical="center" wrapText="1"/>
    </xf>
    <xf numFmtId="0" fontId="17" fillId="18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7" fillId="21" borderId="2" xfId="5" applyFont="1" applyFill="1" applyBorder="1" applyAlignment="1">
      <alignment vertical="center" wrapText="1"/>
    </xf>
    <xf numFmtId="0" fontId="17" fillId="0" borderId="2" xfId="5" applyFont="1" applyBorder="1" applyAlignment="1">
      <alignment horizontal="left" vertical="center" wrapText="1"/>
    </xf>
    <xf numFmtId="0" fontId="14" fillId="22" borderId="2" xfId="5" applyFont="1" applyFill="1" applyBorder="1" applyAlignment="1">
      <alignment vertical="center" wrapText="1"/>
    </xf>
    <xf numFmtId="0" fontId="17" fillId="22" borderId="2" xfId="5" applyFont="1" applyFill="1" applyBorder="1" applyAlignment="1">
      <alignment vertical="center" wrapText="1"/>
    </xf>
    <xf numFmtId="0" fontId="14" fillId="23" borderId="2" xfId="5" applyFont="1" applyFill="1" applyBorder="1" applyAlignment="1">
      <alignment vertical="center" wrapText="1"/>
    </xf>
    <xf numFmtId="0" fontId="17" fillId="23" borderId="2" xfId="5" applyFont="1" applyFill="1" applyBorder="1" applyAlignment="1">
      <alignment vertical="center" wrapText="1"/>
    </xf>
    <xf numFmtId="0" fontId="28" fillId="18" borderId="2" xfId="0" applyFont="1" applyFill="1" applyBorder="1" applyAlignment="1">
      <alignment horizontal="center" vertical="center" wrapText="1"/>
    </xf>
    <xf numFmtId="0" fontId="28" fillId="23" borderId="3" xfId="0" applyFont="1" applyFill="1" applyBorder="1" applyAlignment="1">
      <alignment horizontal="center" vertical="center" wrapText="1"/>
    </xf>
    <xf numFmtId="0" fontId="28" fillId="17" borderId="3" xfId="0" applyFont="1" applyFill="1" applyBorder="1" applyAlignment="1">
      <alignment horizontal="center" vertical="center" wrapText="1"/>
    </xf>
    <xf numFmtId="0" fontId="28" fillId="24" borderId="3" xfId="0" applyFont="1" applyFill="1" applyBorder="1" applyAlignment="1">
      <alignment horizontal="center" vertical="center" wrapText="1"/>
    </xf>
    <xf numFmtId="0" fontId="28" fillId="3" borderId="0" xfId="0" applyFont="1" applyFill="1" applyAlignment="1">
      <alignment horizontal="center" vertical="center"/>
    </xf>
    <xf numFmtId="0" fontId="28" fillId="3" borderId="2" xfId="0" applyFont="1" applyFill="1" applyBorder="1" applyAlignment="1">
      <alignment horizontal="left" vertical="center"/>
    </xf>
    <xf numFmtId="0" fontId="27" fillId="3" borderId="2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 wrapText="1"/>
    </xf>
    <xf numFmtId="0" fontId="14" fillId="22" borderId="2" xfId="5" applyFont="1" applyFill="1" applyBorder="1" applyAlignment="1">
      <alignment horizontal="left"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9" fillId="0" borderId="0" xfId="6" applyFont="1"/>
    <xf numFmtId="0" fontId="9" fillId="0" borderId="2" xfId="6" applyFont="1" applyBorder="1" applyAlignment="1">
      <alignment vertical="center" wrapText="1"/>
    </xf>
    <xf numFmtId="0" fontId="11" fillId="0" borderId="2" xfId="6" applyFont="1" applyBorder="1" applyAlignment="1">
      <alignment vertical="center" wrapText="1"/>
    </xf>
    <xf numFmtId="0" fontId="9" fillId="0" borderId="2" xfId="6" applyFont="1" applyBorder="1" applyAlignment="1">
      <alignment horizontal="left" vertical="center" wrapText="1"/>
    </xf>
    <xf numFmtId="0" fontId="9" fillId="0" borderId="0" xfId="6" applyFont="1" applyAlignment="1">
      <alignment vertical="center"/>
    </xf>
    <xf numFmtId="0" fontId="11" fillId="0" borderId="0" xfId="6" applyFont="1" applyAlignment="1">
      <alignment vertical="center"/>
    </xf>
    <xf numFmtId="0" fontId="9" fillId="0" borderId="0" xfId="6" applyFont="1" applyAlignment="1">
      <alignment vertical="center" wrapText="1"/>
    </xf>
    <xf numFmtId="0" fontId="9" fillId="0" borderId="0" xfId="6" applyFont="1" applyAlignment="1">
      <alignment wrapText="1"/>
    </xf>
    <xf numFmtId="0" fontId="27" fillId="14" borderId="5" xfId="5" applyFont="1" applyFill="1" applyBorder="1" applyAlignment="1">
      <alignment horizontal="center" vertical="center" textRotation="90" wrapText="1"/>
    </xf>
    <xf numFmtId="0" fontId="27" fillId="14" borderId="3" xfId="5" applyFont="1" applyFill="1" applyBorder="1" applyAlignment="1">
      <alignment horizontal="center" vertical="center" textRotation="90" wrapText="1"/>
    </xf>
    <xf numFmtId="0" fontId="9" fillId="0" borderId="9" xfId="6" applyFont="1" applyBorder="1" applyAlignment="1">
      <alignment vertical="center" wrapText="1"/>
    </xf>
    <xf numFmtId="0" fontId="9" fillId="0" borderId="9" xfId="6" applyFont="1" applyBorder="1" applyAlignment="1">
      <alignment horizontal="left" vertical="center" wrapText="1"/>
    </xf>
    <xf numFmtId="0" fontId="11" fillId="0" borderId="3" xfId="6" applyFont="1" applyBorder="1" applyAlignment="1">
      <alignment vertical="center" wrapText="1"/>
    </xf>
    <xf numFmtId="0" fontId="23" fillId="8" borderId="0" xfId="3" applyFont="1" applyFill="1"/>
    <xf numFmtId="0" fontId="27" fillId="14" borderId="7" xfId="3" applyFont="1" applyFill="1" applyBorder="1" applyAlignment="1">
      <alignment horizontal="left" vertical="center" wrapText="1"/>
    </xf>
    <xf numFmtId="0" fontId="23" fillId="0" borderId="0" xfId="3" applyFont="1"/>
    <xf numFmtId="0" fontId="27" fillId="14" borderId="2" xfId="3" applyFont="1" applyFill="1" applyBorder="1" applyAlignment="1">
      <alignment horizontal="left" vertical="center" wrapText="1"/>
    </xf>
    <xf numFmtId="0" fontId="23" fillId="0" borderId="0" xfId="3" applyFont="1" applyAlignment="1">
      <alignment vertical="center" wrapText="1"/>
    </xf>
    <xf numFmtId="0" fontId="33" fillId="14" borderId="7" xfId="3" applyFont="1" applyFill="1" applyBorder="1" applyAlignment="1">
      <alignment horizontal="center" vertical="center" wrapText="1"/>
    </xf>
    <xf numFmtId="0" fontId="33" fillId="14" borderId="9" xfId="3" applyFont="1" applyFill="1" applyBorder="1" applyAlignment="1">
      <alignment horizontal="center" vertical="center" wrapText="1"/>
    </xf>
    <xf numFmtId="0" fontId="33" fillId="14" borderId="8" xfId="3" applyFont="1" applyFill="1" applyBorder="1" applyAlignment="1">
      <alignment horizontal="center" vertical="center" wrapText="1"/>
    </xf>
    <xf numFmtId="0" fontId="27" fillId="14" borderId="7" xfId="5" applyFont="1" applyFill="1" applyBorder="1" applyAlignment="1">
      <alignment horizontal="center" vertical="center" wrapText="1"/>
    </xf>
    <xf numFmtId="0" fontId="27" fillId="14" borderId="8" xfId="5" applyFont="1" applyFill="1" applyBorder="1" applyAlignment="1">
      <alignment horizontal="center" vertical="center" wrapText="1"/>
    </xf>
    <xf numFmtId="0" fontId="27" fillId="14" borderId="9" xfId="5" applyFont="1" applyFill="1" applyBorder="1" applyAlignment="1">
      <alignment horizontal="center" vertical="center" wrapText="1"/>
    </xf>
    <xf numFmtId="0" fontId="27" fillId="14" borderId="6" xfId="5" applyFont="1" applyFill="1" applyBorder="1" applyAlignment="1">
      <alignment horizontal="center" vertical="center" wrapText="1"/>
    </xf>
    <xf numFmtId="0" fontId="27" fillId="14" borderId="2" xfId="5" applyFont="1" applyFill="1" applyBorder="1" applyAlignment="1">
      <alignment horizontal="center" vertical="center" wrapText="1"/>
    </xf>
    <xf numFmtId="0" fontId="35" fillId="0" borderId="0" xfId="3" applyFont="1" applyAlignment="1">
      <alignment horizontal="center"/>
    </xf>
    <xf numFmtId="0" fontId="33" fillId="14" borderId="2" xfId="3" applyFont="1" applyFill="1" applyBorder="1" applyAlignment="1">
      <alignment horizontal="center" vertical="center" textRotation="90" wrapText="1"/>
    </xf>
    <xf numFmtId="0" fontId="27" fillId="14" borderId="2" xfId="5" applyFont="1" applyFill="1" applyBorder="1" applyAlignment="1">
      <alignment horizontal="center" vertical="center" textRotation="90" wrapText="1"/>
    </xf>
    <xf numFmtId="0" fontId="27" fillId="14" borderId="7" xfId="5" applyFont="1" applyFill="1" applyBorder="1" applyAlignment="1">
      <alignment horizontal="center" vertical="center" textRotation="90" wrapText="1"/>
    </xf>
    <xf numFmtId="0" fontId="23" fillId="8" borderId="2" xfId="3" applyFont="1" applyFill="1" applyBorder="1" applyAlignment="1">
      <alignment horizontal="center" vertical="center" wrapText="1"/>
    </xf>
    <xf numFmtId="0" fontId="35" fillId="0" borderId="2" xfId="6" applyFont="1" applyBorder="1" applyAlignment="1">
      <alignment horizontal="left" vertical="center" wrapText="1"/>
    </xf>
    <xf numFmtId="0" fontId="23" fillId="0" borderId="2" xfId="4" applyFont="1" applyBorder="1" applyAlignment="1">
      <alignment horizontal="left" vertical="center" wrapText="1"/>
    </xf>
    <xf numFmtId="0" fontId="35" fillId="0" borderId="2" xfId="4" applyFont="1" applyBorder="1" applyAlignment="1">
      <alignment horizontal="left" vertical="center" wrapText="1"/>
    </xf>
    <xf numFmtId="0" fontId="37" fillId="0" borderId="2" xfId="5" applyFont="1" applyBorder="1" applyAlignment="1" applyProtection="1">
      <alignment horizontal="center" vertical="center" textRotation="255" wrapText="1"/>
      <protection locked="0"/>
    </xf>
    <xf numFmtId="0" fontId="23" fillId="0" borderId="2" xfId="5" applyFont="1" applyBorder="1" applyAlignment="1" applyProtection="1">
      <alignment horizontal="center" vertical="center" textRotation="255" wrapText="1"/>
      <protection locked="0"/>
    </xf>
    <xf numFmtId="0" fontId="27" fillId="24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top" wrapText="1"/>
    </xf>
    <xf numFmtId="9" fontId="38" fillId="0" borderId="2" xfId="1" applyFont="1" applyBorder="1" applyAlignment="1" applyProtection="1">
      <alignment horizontal="center" vertical="center" wrapText="1"/>
      <protection locked="0"/>
    </xf>
    <xf numFmtId="0" fontId="23" fillId="0" borderId="2" xfId="5" applyFont="1" applyBorder="1" applyAlignment="1" applyProtection="1">
      <alignment horizontal="center" vertical="center" wrapText="1"/>
      <protection locked="0"/>
    </xf>
    <xf numFmtId="0" fontId="23" fillId="8" borderId="0" xfId="3" applyFont="1" applyFill="1" applyAlignment="1">
      <alignment horizontal="center"/>
    </xf>
    <xf numFmtId="0" fontId="23" fillId="0" borderId="2" xfId="6" applyFont="1" applyBorder="1" applyAlignment="1">
      <alignment vertical="center" wrapText="1"/>
    </xf>
    <xf numFmtId="0" fontId="35" fillId="0" borderId="2" xfId="6" applyFont="1" applyBorder="1" applyAlignment="1">
      <alignment vertical="center" wrapText="1"/>
    </xf>
    <xf numFmtId="0" fontId="27" fillId="8" borderId="2" xfId="5" applyFont="1" applyFill="1" applyBorder="1" applyAlignment="1" applyProtection="1">
      <alignment horizontal="center" vertical="center" textRotation="255" wrapText="1"/>
      <protection locked="0"/>
    </xf>
    <xf numFmtId="0" fontId="23" fillId="8" borderId="2" xfId="0" applyFont="1" applyFill="1" applyBorder="1" applyAlignment="1">
      <alignment horizontal="left" vertical="top" wrapText="1"/>
    </xf>
    <xf numFmtId="0" fontId="27" fillId="18" borderId="2" xfId="0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top" wrapText="1"/>
    </xf>
    <xf numFmtId="0" fontId="35" fillId="0" borderId="1" xfId="4" applyFont="1" applyBorder="1" applyAlignment="1">
      <alignment horizontal="left" vertical="center" wrapText="1"/>
    </xf>
    <xf numFmtId="0" fontId="23" fillId="0" borderId="2" xfId="7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35" fillId="3" borderId="2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top" wrapText="1"/>
    </xf>
    <xf numFmtId="0" fontId="37" fillId="0" borderId="2" xfId="5" applyFont="1" applyBorder="1" applyAlignment="1" applyProtection="1">
      <alignment horizontal="center" vertical="center" textRotation="255"/>
      <protection locked="0"/>
    </xf>
    <xf numFmtId="0" fontId="23" fillId="0" borderId="2" xfId="0" applyFont="1" applyBorder="1" applyAlignment="1">
      <alignment horizontal="justify" vertical="top" wrapText="1"/>
    </xf>
    <xf numFmtId="0" fontId="23" fillId="0" borderId="2" xfId="0" applyFont="1" applyBorder="1" applyAlignment="1">
      <alignment vertical="center" wrapText="1"/>
    </xf>
    <xf numFmtId="0" fontId="23" fillId="8" borderId="0" xfId="3" applyFont="1" applyFill="1" applyAlignment="1">
      <alignment horizontal="left"/>
    </xf>
    <xf numFmtId="0" fontId="23" fillId="8" borderId="0" xfId="3" applyFont="1" applyFill="1" applyAlignment="1">
      <alignment horizontal="left" vertical="center"/>
    </xf>
    <xf numFmtId="0" fontId="23" fillId="8" borderId="0" xfId="3" applyFont="1" applyFill="1" applyAlignment="1">
      <alignment horizontal="center" vertical="center"/>
    </xf>
    <xf numFmtId="0" fontId="23" fillId="8" borderId="0" xfId="3" applyFont="1" applyFill="1" applyAlignment="1">
      <alignment horizontal="left" vertical="center" wrapText="1"/>
    </xf>
    <xf numFmtId="0" fontId="23" fillId="8" borderId="2" xfId="6" applyFont="1" applyFill="1" applyBorder="1" applyAlignment="1">
      <alignment vertical="center" wrapText="1"/>
    </xf>
    <xf numFmtId="0" fontId="23" fillId="8" borderId="2" xfId="5" applyFont="1" applyFill="1" applyBorder="1" applyAlignment="1" applyProtection="1">
      <alignment horizontal="center" vertical="center" textRotation="255" wrapText="1"/>
      <protection locked="0"/>
    </xf>
    <xf numFmtId="0" fontId="23" fillId="8" borderId="2" xfId="6" applyFont="1" applyFill="1" applyBorder="1" applyAlignment="1">
      <alignment horizontal="center" vertical="center" wrapText="1"/>
    </xf>
    <xf numFmtId="0" fontId="23" fillId="8" borderId="2" xfId="6" applyFont="1" applyFill="1" applyBorder="1" applyAlignment="1">
      <alignment horizontal="left" vertical="center" wrapText="1"/>
    </xf>
    <xf numFmtId="0" fontId="23" fillId="8" borderId="2" xfId="3" applyFont="1" applyFill="1" applyBorder="1" applyAlignment="1">
      <alignment horizontal="left" vertical="center" wrapText="1"/>
    </xf>
    <xf numFmtId="0" fontId="23" fillId="8" borderId="2" xfId="3" applyFont="1" applyFill="1" applyBorder="1" applyAlignment="1">
      <alignment horizontal="left" vertical="center"/>
    </xf>
    <xf numFmtId="0" fontId="23" fillId="0" borderId="2" xfId="3" applyFont="1" applyBorder="1" applyAlignment="1">
      <alignment horizontal="left" vertical="center"/>
    </xf>
    <xf numFmtId="0" fontId="27" fillId="8" borderId="2" xfId="0" applyFont="1" applyFill="1" applyBorder="1" applyAlignment="1">
      <alignment vertical="center" wrapText="1"/>
    </xf>
    <xf numFmtId="0" fontId="0" fillId="0" borderId="2" xfId="0" applyBorder="1"/>
    <xf numFmtId="0" fontId="3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3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/>
    </xf>
    <xf numFmtId="49" fontId="40" fillId="0" borderId="2" xfId="2" applyNumberFormat="1" applyFont="1" applyBorder="1" applyAlignment="1">
      <alignment horizontal="center" vertical="center"/>
    </xf>
    <xf numFmtId="0" fontId="40" fillId="0" borderId="2" xfId="2" applyFont="1" applyBorder="1" applyAlignment="1">
      <alignment horizontal="justify" vertical="top" wrapText="1"/>
    </xf>
    <xf numFmtId="14" fontId="40" fillId="0" borderId="2" xfId="0" applyNumberFormat="1" applyFont="1" applyBorder="1" applyAlignment="1">
      <alignment horizontal="center" vertical="center" wrapText="1"/>
    </xf>
    <xf numFmtId="0" fontId="23" fillId="8" borderId="1" xfId="3" applyFont="1" applyFill="1" applyBorder="1" applyAlignment="1">
      <alignment horizontal="center" vertical="center" wrapText="1"/>
    </xf>
    <xf numFmtId="0" fontId="23" fillId="8" borderId="5" xfId="3" applyFont="1" applyFill="1" applyBorder="1" applyAlignment="1">
      <alignment horizontal="center" vertical="center" wrapText="1"/>
    </xf>
    <xf numFmtId="0" fontId="23" fillId="8" borderId="3" xfId="3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5" fillId="0" borderId="9" xfId="6" applyFont="1" applyBorder="1" applyAlignment="1">
      <alignment vertical="center" wrapText="1"/>
    </xf>
    <xf numFmtId="0" fontId="39" fillId="0" borderId="2" xfId="5" applyFont="1" applyBorder="1" applyAlignment="1">
      <alignment vertical="center" wrapText="1"/>
    </xf>
    <xf numFmtId="14" fontId="6" fillId="0" borderId="2" xfId="0" applyNumberFormat="1" applyFont="1" applyBorder="1" applyAlignment="1">
      <alignment horizontal="left" vertical="center"/>
    </xf>
    <xf numFmtId="0" fontId="23" fillId="0" borderId="2" xfId="6" applyFont="1" applyBorder="1" applyAlignment="1">
      <alignment horizontal="left" vertical="center" wrapText="1"/>
    </xf>
    <xf numFmtId="0" fontId="27" fillId="8" borderId="1" xfId="3" applyFont="1" applyFill="1" applyBorder="1" applyAlignment="1">
      <alignment horizontal="left" vertical="top" wrapText="1"/>
    </xf>
    <xf numFmtId="0" fontId="27" fillId="8" borderId="5" xfId="3" applyFont="1" applyFill="1" applyBorder="1" applyAlignment="1">
      <alignment horizontal="left" vertical="top" wrapText="1"/>
    </xf>
    <xf numFmtId="0" fontId="27" fillId="8" borderId="5" xfId="3" applyFont="1" applyFill="1" applyBorder="1" applyAlignment="1">
      <alignment horizontal="center" vertical="top" wrapText="1"/>
    </xf>
    <xf numFmtId="0" fontId="27" fillId="8" borderId="3" xfId="3" applyFont="1" applyFill="1" applyBorder="1" applyAlignment="1">
      <alignment horizontal="center" vertical="top" wrapText="1"/>
    </xf>
    <xf numFmtId="0" fontId="27" fillId="8" borderId="3" xfId="3" applyFont="1" applyFill="1" applyBorder="1" applyAlignment="1">
      <alignment vertical="top" wrapText="1"/>
    </xf>
    <xf numFmtId="0" fontId="27" fillId="8" borderId="5" xfId="3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2" fillId="8" borderId="2" xfId="2" applyFont="1" applyFill="1" applyBorder="1" applyAlignment="1">
      <alignment horizontal="center" vertical="center"/>
    </xf>
    <xf numFmtId="0" fontId="36" fillId="25" borderId="2" xfId="0" applyFont="1" applyFill="1" applyBorder="1" applyAlignment="1">
      <alignment horizontal="center" vertical="top" wrapText="1"/>
    </xf>
    <xf numFmtId="0" fontId="27" fillId="8" borderId="2" xfId="3" applyFont="1" applyFill="1" applyBorder="1" applyAlignment="1">
      <alignment horizontal="center" vertical="top" wrapText="1"/>
    </xf>
    <xf numFmtId="0" fontId="33" fillId="0" borderId="8" xfId="3" applyFont="1" applyBorder="1" applyAlignment="1">
      <alignment horizontal="center" vertical="center"/>
    </xf>
    <xf numFmtId="0" fontId="33" fillId="0" borderId="9" xfId="3" applyFont="1" applyBorder="1" applyAlignment="1">
      <alignment horizontal="center" vertical="center"/>
    </xf>
    <xf numFmtId="0" fontId="36" fillId="29" borderId="10" xfId="0" applyFont="1" applyFill="1" applyBorder="1" applyAlignment="1">
      <alignment horizontal="center" vertical="top" wrapText="1"/>
    </xf>
    <xf numFmtId="0" fontId="36" fillId="29" borderId="6" xfId="0" applyFont="1" applyFill="1" applyBorder="1" applyAlignment="1">
      <alignment horizontal="center" vertical="top" wrapText="1"/>
    </xf>
    <xf numFmtId="0" fontId="36" fillId="29" borderId="11" xfId="0" applyFont="1" applyFill="1" applyBorder="1" applyAlignment="1">
      <alignment horizontal="center" vertical="top" wrapText="1"/>
    </xf>
    <xf numFmtId="0" fontId="36" fillId="28" borderId="10" xfId="0" applyFont="1" applyFill="1" applyBorder="1" applyAlignment="1">
      <alignment horizontal="center" vertical="top" wrapText="1"/>
    </xf>
    <xf numFmtId="0" fontId="36" fillId="28" borderId="6" xfId="0" applyFont="1" applyFill="1" applyBorder="1" applyAlignment="1">
      <alignment horizontal="center" vertical="top" wrapText="1"/>
    </xf>
    <xf numFmtId="0" fontId="36" fillId="28" borderId="11" xfId="0" applyFont="1" applyFill="1" applyBorder="1" applyAlignment="1">
      <alignment horizontal="center" vertical="top" wrapText="1"/>
    </xf>
    <xf numFmtId="0" fontId="36" fillId="27" borderId="10" xfId="0" applyFont="1" applyFill="1" applyBorder="1" applyAlignment="1">
      <alignment horizontal="center" vertical="top" wrapText="1"/>
    </xf>
    <xf numFmtId="0" fontId="36" fillId="27" borderId="6" xfId="0" applyFont="1" applyFill="1" applyBorder="1" applyAlignment="1">
      <alignment horizontal="center" vertical="top" wrapText="1"/>
    </xf>
    <xf numFmtId="0" fontId="36" fillId="27" borderId="11" xfId="0" applyFont="1" applyFill="1" applyBorder="1" applyAlignment="1">
      <alignment horizontal="center" vertical="top" wrapText="1"/>
    </xf>
    <xf numFmtId="0" fontId="36" fillId="26" borderId="4" xfId="0" applyFont="1" applyFill="1" applyBorder="1" applyAlignment="1">
      <alignment horizontal="center" vertical="top" wrapText="1"/>
    </xf>
    <xf numFmtId="0" fontId="36" fillId="26" borderId="0" xfId="0" applyFont="1" applyFill="1" applyAlignment="1">
      <alignment horizontal="center" vertical="top" wrapText="1"/>
    </xf>
    <xf numFmtId="0" fontId="27" fillId="8" borderId="1" xfId="3" applyFont="1" applyFill="1" applyBorder="1" applyAlignment="1">
      <alignment horizontal="center" vertical="center" wrapText="1"/>
    </xf>
    <xf numFmtId="0" fontId="27" fillId="8" borderId="5" xfId="3" applyFont="1" applyFill="1" applyBorder="1" applyAlignment="1">
      <alignment horizontal="center" vertical="center" wrapText="1"/>
    </xf>
    <xf numFmtId="0" fontId="27" fillId="8" borderId="3" xfId="3" applyFont="1" applyFill="1" applyBorder="1" applyAlignment="1">
      <alignment horizontal="center" vertical="center" wrapText="1"/>
    </xf>
    <xf numFmtId="0" fontId="27" fillId="8" borderId="1" xfId="3" applyFont="1" applyFill="1" applyBorder="1" applyAlignment="1">
      <alignment horizontal="center" vertical="top" wrapText="1"/>
    </xf>
    <xf numFmtId="0" fontId="27" fillId="8" borderId="5" xfId="3" applyFont="1" applyFill="1" applyBorder="1" applyAlignment="1">
      <alignment horizontal="center" vertical="top" wrapText="1"/>
    </xf>
    <xf numFmtId="0" fontId="27" fillId="8" borderId="3" xfId="3" applyFont="1" applyFill="1" applyBorder="1" applyAlignment="1">
      <alignment horizontal="center" vertical="top" wrapText="1"/>
    </xf>
    <xf numFmtId="0" fontId="33" fillId="0" borderId="7" xfId="3" applyFont="1" applyBorder="1" applyAlignment="1">
      <alignment horizontal="right" vertical="center"/>
    </xf>
    <xf numFmtId="0" fontId="33" fillId="0" borderId="8" xfId="3" applyFont="1" applyBorder="1" applyAlignment="1">
      <alignment horizontal="right" vertical="center"/>
    </xf>
    <xf numFmtId="0" fontId="33" fillId="14" borderId="2" xfId="3" applyFont="1" applyFill="1" applyBorder="1" applyAlignment="1">
      <alignment horizontal="center" vertical="center" wrapText="1"/>
    </xf>
    <xf numFmtId="0" fontId="23" fillId="0" borderId="7" xfId="3" applyFont="1" applyBorder="1" applyAlignment="1">
      <alignment horizontal="left" vertical="center" wrapText="1"/>
    </xf>
    <xf numFmtId="0" fontId="23" fillId="0" borderId="8" xfId="3" applyFont="1" applyBorder="1" applyAlignment="1">
      <alignment horizontal="left" vertical="center" wrapText="1"/>
    </xf>
    <xf numFmtId="0" fontId="23" fillId="0" borderId="9" xfId="3" applyFont="1" applyBorder="1" applyAlignment="1">
      <alignment horizontal="left" vertical="center" wrapText="1"/>
    </xf>
    <xf numFmtId="0" fontId="27" fillId="14" borderId="1" xfId="5" applyFont="1" applyFill="1" applyBorder="1" applyAlignment="1">
      <alignment horizontal="center" vertical="center" textRotation="90" wrapText="1"/>
    </xf>
    <xf numFmtId="0" fontId="27" fillId="14" borderId="3" xfId="5" applyFont="1" applyFill="1" applyBorder="1" applyAlignment="1">
      <alignment horizontal="center" vertical="center" textRotation="90" wrapText="1"/>
    </xf>
    <xf numFmtId="14" fontId="23" fillId="0" borderId="7" xfId="3" applyNumberFormat="1" applyFont="1" applyBorder="1" applyAlignment="1">
      <alignment horizontal="left" vertical="center" wrapText="1"/>
    </xf>
    <xf numFmtId="14" fontId="23" fillId="0" borderId="8" xfId="3" applyNumberFormat="1" applyFont="1" applyBorder="1" applyAlignment="1">
      <alignment horizontal="left" vertical="center" wrapText="1"/>
    </xf>
    <xf numFmtId="14" fontId="23" fillId="0" borderId="9" xfId="3" applyNumberFormat="1" applyFont="1" applyBorder="1" applyAlignment="1">
      <alignment horizontal="left" vertical="center" wrapText="1"/>
    </xf>
    <xf numFmtId="0" fontId="33" fillId="14" borderId="1" xfId="6" applyFont="1" applyFill="1" applyBorder="1" applyAlignment="1">
      <alignment horizontal="center" vertical="center" wrapText="1"/>
    </xf>
    <xf numFmtId="0" fontId="33" fillId="14" borderId="3" xfId="6" applyFont="1" applyFill="1" applyBorder="1" applyAlignment="1">
      <alignment horizontal="center" vertical="center" wrapText="1"/>
    </xf>
    <xf numFmtId="0" fontId="33" fillId="14" borderId="1" xfId="3" applyFont="1" applyFill="1" applyBorder="1" applyAlignment="1">
      <alignment horizontal="center" vertical="center" wrapText="1"/>
    </xf>
    <xf numFmtId="0" fontId="33" fillId="14" borderId="3" xfId="3" applyFont="1" applyFill="1" applyBorder="1" applyAlignment="1">
      <alignment horizontal="center" vertical="center" wrapText="1"/>
    </xf>
    <xf numFmtId="0" fontId="33" fillId="14" borderId="1" xfId="6" applyFont="1" applyFill="1" applyBorder="1" applyAlignment="1">
      <alignment horizontal="left" vertical="center" wrapText="1"/>
    </xf>
    <xf numFmtId="0" fontId="33" fillId="14" borderId="3" xfId="6" applyFont="1" applyFill="1" applyBorder="1" applyAlignment="1">
      <alignment horizontal="left" vertical="center" wrapText="1"/>
    </xf>
    <xf numFmtId="0" fontId="27" fillId="14" borderId="1" xfId="5" applyFont="1" applyFill="1" applyBorder="1" applyAlignment="1">
      <alignment horizontal="center" vertical="center" wrapText="1"/>
    </xf>
    <xf numFmtId="0" fontId="27" fillId="14" borderId="3" xfId="5" applyFont="1" applyFill="1" applyBorder="1" applyAlignment="1">
      <alignment horizontal="center" vertical="center" wrapText="1"/>
    </xf>
    <xf numFmtId="0" fontId="27" fillId="14" borderId="7" xfId="5" applyFont="1" applyFill="1" applyBorder="1" applyAlignment="1">
      <alignment horizontal="center" vertical="center" wrapText="1"/>
    </xf>
    <xf numFmtId="0" fontId="27" fillId="14" borderId="8" xfId="5" applyFont="1" applyFill="1" applyBorder="1" applyAlignment="1">
      <alignment horizontal="center" vertical="center" wrapText="1"/>
    </xf>
    <xf numFmtId="0" fontId="27" fillId="14" borderId="9" xfId="5" applyFont="1" applyFill="1" applyBorder="1" applyAlignment="1">
      <alignment horizontal="center" vertical="center" wrapText="1"/>
    </xf>
    <xf numFmtId="0" fontId="14" fillId="15" borderId="7" xfId="5" applyFont="1" applyFill="1" applyBorder="1" applyAlignment="1">
      <alignment horizontal="center" vertical="center" wrapText="1"/>
    </xf>
    <xf numFmtId="0" fontId="14" fillId="15" borderId="9" xfId="5" applyFont="1" applyFill="1" applyBorder="1" applyAlignment="1">
      <alignment horizontal="center" vertical="center" wrapText="1"/>
    </xf>
    <xf numFmtId="0" fontId="12" fillId="15" borderId="2" xfId="5" applyFont="1" applyFill="1" applyBorder="1" applyAlignment="1">
      <alignment horizontal="center" vertical="center" wrapText="1"/>
    </xf>
    <xf numFmtId="0" fontId="12" fillId="19" borderId="7" xfId="5" applyFont="1" applyFill="1" applyBorder="1" applyAlignment="1">
      <alignment horizontal="center" vertical="center" wrapText="1"/>
    </xf>
    <xf numFmtId="0" fontId="12" fillId="19" borderId="9" xfId="5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center" textRotation="90" wrapText="1"/>
    </xf>
    <xf numFmtId="0" fontId="27" fillId="3" borderId="0" xfId="0" applyFont="1" applyFill="1" applyAlignment="1">
      <alignment horizontal="center" vertical="center" wrapText="1"/>
    </xf>
    <xf numFmtId="0" fontId="27" fillId="14" borderId="0" xfId="0" applyFont="1" applyFill="1" applyAlignment="1">
      <alignment horizontal="center" vertical="center" wrapText="1"/>
    </xf>
    <xf numFmtId="0" fontId="27" fillId="14" borderId="0" xfId="0" applyFont="1" applyFill="1" applyAlignment="1">
      <alignment horizontal="center" vertical="center" textRotation="90"/>
    </xf>
    <xf numFmtId="0" fontId="27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9" fillId="14" borderId="0" xfId="0" applyFont="1" applyFill="1" applyAlignment="1">
      <alignment horizontal="center" vertical="center" textRotation="90" wrapText="1"/>
    </xf>
    <xf numFmtId="0" fontId="31" fillId="14" borderId="0" xfId="0" applyFont="1" applyFill="1" applyAlignment="1">
      <alignment horizontal="center" vertical="center"/>
    </xf>
  </cellXfs>
  <cellStyles count="8">
    <cellStyle name="Normal" xfId="0" builtinId="0"/>
    <cellStyle name="Normal 10" xfId="5" xr:uid="{00000000-0005-0000-0000-000001000000}"/>
    <cellStyle name="Normal 2" xfId="2" xr:uid="{00000000-0005-0000-0000-000002000000}"/>
    <cellStyle name="Normal 2 2" xfId="7" xr:uid="{00000000-0005-0000-0000-000003000000}"/>
    <cellStyle name="Normal 3" xfId="3" xr:uid="{00000000-0005-0000-0000-000004000000}"/>
    <cellStyle name="Normal 6" xfId="4" xr:uid="{00000000-0005-0000-0000-000005000000}"/>
    <cellStyle name="Normal 6 2" xfId="6" xr:uid="{00000000-0005-0000-0000-000006000000}"/>
    <cellStyle name="Porcentaje" xfId="1" builtinId="5"/>
  </cellStyles>
  <dxfs count="30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3300"/>
      <color rgb="FF00FF00"/>
      <color rgb="FFF9A805"/>
      <color rgb="FFFF0000"/>
      <color rgb="FF85CA3A"/>
      <color rgb="FFFF66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238125</xdr:rowOff>
    </xdr:from>
    <xdr:to>
      <xdr:col>0</xdr:col>
      <xdr:colOff>1040260</xdr:colOff>
      <xdr:row>0</xdr:row>
      <xdr:rowOff>647700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38125"/>
          <a:ext cx="1011685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231321</xdr:colOff>
      <xdr:row>0</xdr:row>
      <xdr:rowOff>95250</xdr:rowOff>
    </xdr:from>
    <xdr:to>
      <xdr:col>2</xdr:col>
      <xdr:colOff>508000</xdr:colOff>
      <xdr:row>0</xdr:row>
      <xdr:rowOff>1040675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764"/>
        <a:stretch/>
      </xdr:blipFill>
      <xdr:spPr>
        <a:xfrm>
          <a:off x="231321" y="95250"/>
          <a:ext cx="2769054" cy="945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SST\AppData\Local\Microsoft\Windows\Temporary%20Internet%20Files\Content.Outlook\8N7KE2P1\file:\H:\CARACTERIZACION%20ANGEL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iplea-my.sharepoint.com/personal/moises_jimenez_aaa_com_co/Documents/SG-SST-TRIPLE_A/MATRICES%20IPEVR_2024/IPEVR_MATRIZ%20DE%20RIESGOS%20DE%20SST-%20PROCESO%20RyT%20RESP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 DE PELIGROS"/>
      <sheetName val="INSTRUCTIVO"/>
      <sheetName val="BASE"/>
      <sheetName val="GRADO1"/>
      <sheetName val="BAS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CIONES"/>
      <sheetName val="PANORAMA RIESGOS"/>
      <sheetName val="CLASIFICACION y NOMBRE RIESGOS"/>
      <sheetName val="Resumen"/>
      <sheetName val="Factores de Riesgo"/>
      <sheetName val="DESCRIPCIÓN DE CONSECUENCIAS"/>
      <sheetName val="Posibles consecuencias en SST"/>
      <sheetName val="MATRIZ DE ANALISIS"/>
      <sheetName val="MATRIZ DE ANALISIS PROPUESTA"/>
      <sheetName val="SOLIDEZ DEL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 formato PFR"/>
      <sheetName val="PRODUCCION"/>
      <sheetName val="Produccion-1"/>
      <sheetName val="Mantenimiento"/>
      <sheetName val="Hoja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DE ACTUALIZACIONES"/>
      <sheetName val="MATRIZ DE RIESGOS DE SST"/>
      <sheetName val="TABLA DE CRITERIOS"/>
      <sheetName val="UNIVERSO DE RIESGOS DE SST "/>
      <sheetName val="MAPAS DE RIESGOS INHER Y RESID"/>
    </sheetNames>
    <sheetDataSet>
      <sheetData sheetId="0" refreshError="1"/>
      <sheetData sheetId="1" refreshError="1">
        <row r="6">
          <cell r="L6" t="str">
            <v>BAJA</v>
          </cell>
          <cell r="N6" t="str">
            <v>IMPORTANTE</v>
          </cell>
          <cell r="X6">
            <v>19.2</v>
          </cell>
        </row>
        <row r="7">
          <cell r="X7">
            <v>3.1999999999999993</v>
          </cell>
        </row>
        <row r="8">
          <cell r="X8">
            <v>4.7999999999999972</v>
          </cell>
        </row>
        <row r="9">
          <cell r="X9">
            <v>3.1999999999999993</v>
          </cell>
        </row>
        <row r="10">
          <cell r="X10">
            <v>4.7999999999999972</v>
          </cell>
        </row>
        <row r="11">
          <cell r="X11">
            <v>4.7999999999999972</v>
          </cell>
        </row>
        <row r="12">
          <cell r="X12">
            <v>3.1999999999999993</v>
          </cell>
        </row>
        <row r="13">
          <cell r="X13">
            <v>4.7999999999999972</v>
          </cell>
        </row>
        <row r="14">
          <cell r="X14">
            <v>4.7999999999999972</v>
          </cell>
        </row>
        <row r="15">
          <cell r="X15">
            <v>4.7999999999999972</v>
          </cell>
        </row>
        <row r="16">
          <cell r="X16">
            <v>4.7999999999999972</v>
          </cell>
        </row>
        <row r="17">
          <cell r="X17">
            <v>4.7999999999999972</v>
          </cell>
        </row>
        <row r="18">
          <cell r="X18">
            <v>6.8</v>
          </cell>
        </row>
        <row r="19">
          <cell r="X19">
            <v>4.8</v>
          </cell>
        </row>
        <row r="20">
          <cell r="X20">
            <v>4.8</v>
          </cell>
        </row>
        <row r="21">
          <cell r="X21">
            <v>19.2</v>
          </cell>
        </row>
        <row r="22">
          <cell r="X22">
            <v>7.1999999999999993</v>
          </cell>
        </row>
        <row r="23">
          <cell r="X23">
            <v>19.2</v>
          </cell>
        </row>
        <row r="24">
          <cell r="X24">
            <v>7.1999999999999993</v>
          </cell>
        </row>
        <row r="25">
          <cell r="X25">
            <v>4.8</v>
          </cell>
        </row>
        <row r="26">
          <cell r="X26">
            <v>4.8</v>
          </cell>
        </row>
        <row r="27">
          <cell r="X27">
            <v>28.799999999999997</v>
          </cell>
        </row>
        <row r="28">
          <cell r="X28">
            <v>28.799999999999997</v>
          </cell>
        </row>
        <row r="29">
          <cell r="X29">
            <v>28.799999999999997</v>
          </cell>
        </row>
        <row r="30">
          <cell r="X30">
            <v>28.799999999999997</v>
          </cell>
        </row>
        <row r="31">
          <cell r="X31">
            <v>28.799999999999997</v>
          </cell>
        </row>
        <row r="32">
          <cell r="X32">
            <v>28.799999999999997</v>
          </cell>
        </row>
        <row r="33">
          <cell r="X33">
            <v>28.799999999999997</v>
          </cell>
        </row>
        <row r="34">
          <cell r="X34">
            <v>1.1999999999999993</v>
          </cell>
        </row>
        <row r="35">
          <cell r="X35">
            <v>4.8</v>
          </cell>
        </row>
        <row r="36">
          <cell r="X36">
            <v>28.799999999999997</v>
          </cell>
        </row>
        <row r="37">
          <cell r="X37">
            <v>28.799999999999997</v>
          </cell>
        </row>
        <row r="38">
          <cell r="X38">
            <v>28.799999999999997</v>
          </cell>
        </row>
        <row r="39">
          <cell r="X39">
            <v>28.799999999999997</v>
          </cell>
        </row>
        <row r="40">
          <cell r="X40">
            <v>28.799999999999997</v>
          </cell>
        </row>
        <row r="41">
          <cell r="X41">
            <v>4.7999999999999972</v>
          </cell>
        </row>
        <row r="42">
          <cell r="X42">
            <v>0.79999999999999982</v>
          </cell>
        </row>
        <row r="43">
          <cell r="X43">
            <v>0.79999999999999982</v>
          </cell>
        </row>
        <row r="44">
          <cell r="X44">
            <v>0.79999999999999982</v>
          </cell>
        </row>
        <row r="45">
          <cell r="X45">
            <v>0.79999999999999982</v>
          </cell>
        </row>
        <row r="46">
          <cell r="X46">
            <v>0.79999999999999982</v>
          </cell>
        </row>
        <row r="47">
          <cell r="L47" t="str">
            <v>BAJA</v>
          </cell>
          <cell r="N47" t="str">
            <v>IMPORTANTE</v>
          </cell>
          <cell r="X47">
            <v>19.2</v>
          </cell>
        </row>
        <row r="48">
          <cell r="X48">
            <v>3.1999999999999993</v>
          </cell>
        </row>
        <row r="49">
          <cell r="X49">
            <v>4.7999999999999972</v>
          </cell>
        </row>
        <row r="50">
          <cell r="X50">
            <v>3.1999999999999993</v>
          </cell>
        </row>
        <row r="51">
          <cell r="X51">
            <v>4.7999999999999972</v>
          </cell>
        </row>
        <row r="52">
          <cell r="X52">
            <v>4.7999999999999972</v>
          </cell>
        </row>
        <row r="53">
          <cell r="X53">
            <v>3.1999999999999993</v>
          </cell>
        </row>
        <row r="54">
          <cell r="X54">
            <v>4.7999999999999972</v>
          </cell>
        </row>
        <row r="55">
          <cell r="X55">
            <v>4.7999999999999972</v>
          </cell>
        </row>
        <row r="56">
          <cell r="X56">
            <v>4.7999999999999972</v>
          </cell>
        </row>
        <row r="57">
          <cell r="X57">
            <v>4.7999999999999972</v>
          </cell>
        </row>
        <row r="58">
          <cell r="X58">
            <v>4.7999999999999972</v>
          </cell>
        </row>
        <row r="59">
          <cell r="X59">
            <v>6.8</v>
          </cell>
        </row>
        <row r="60">
          <cell r="X60">
            <v>4.8</v>
          </cell>
        </row>
        <row r="61">
          <cell r="X61">
            <v>4.8</v>
          </cell>
        </row>
        <row r="62">
          <cell r="X62">
            <v>19.2</v>
          </cell>
        </row>
        <row r="63">
          <cell r="X63">
            <v>7.1999999999999993</v>
          </cell>
        </row>
        <row r="64">
          <cell r="X64">
            <v>19.2</v>
          </cell>
        </row>
        <row r="65">
          <cell r="X65">
            <v>7.1999999999999993</v>
          </cell>
        </row>
        <row r="66">
          <cell r="X66">
            <v>4.8</v>
          </cell>
        </row>
        <row r="67">
          <cell r="X67">
            <v>4.8</v>
          </cell>
        </row>
        <row r="68">
          <cell r="X68">
            <v>28.799999999999997</v>
          </cell>
        </row>
        <row r="69">
          <cell r="X69">
            <v>28.799999999999997</v>
          </cell>
        </row>
        <row r="70">
          <cell r="X70">
            <v>28.799999999999997</v>
          </cell>
        </row>
        <row r="71">
          <cell r="X71">
            <v>28.799999999999997</v>
          </cell>
        </row>
        <row r="72">
          <cell r="X72">
            <v>28.799999999999997</v>
          </cell>
        </row>
        <row r="73">
          <cell r="X73">
            <v>28.799999999999997</v>
          </cell>
        </row>
        <row r="74">
          <cell r="X74">
            <v>28.799999999999997</v>
          </cell>
        </row>
        <row r="75">
          <cell r="X75">
            <v>1.1999999999999993</v>
          </cell>
        </row>
        <row r="76">
          <cell r="X76">
            <v>4.8</v>
          </cell>
        </row>
        <row r="77">
          <cell r="X77">
            <v>28.799999999999997</v>
          </cell>
        </row>
        <row r="78">
          <cell r="X78">
            <v>28.799999999999997</v>
          </cell>
        </row>
        <row r="79">
          <cell r="X79">
            <v>28.799999999999997</v>
          </cell>
        </row>
        <row r="80">
          <cell r="X80">
            <v>28.799999999999997</v>
          </cell>
        </row>
        <row r="81">
          <cell r="X81">
            <v>28.799999999999997</v>
          </cell>
        </row>
        <row r="82">
          <cell r="X82">
            <v>4.7999999999999972</v>
          </cell>
        </row>
        <row r="83">
          <cell r="X83">
            <v>0.79999999999999982</v>
          </cell>
        </row>
        <row r="84">
          <cell r="X84">
            <v>0.79999999999999982</v>
          </cell>
        </row>
        <row r="85">
          <cell r="X85">
            <v>0.79999999999999982</v>
          </cell>
        </row>
        <row r="86">
          <cell r="X86">
            <v>0.79999999999999982</v>
          </cell>
        </row>
        <row r="87">
          <cell r="X87">
            <v>0.79999999999999982</v>
          </cell>
        </row>
        <row r="88">
          <cell r="L88" t="str">
            <v>BAJA</v>
          </cell>
          <cell r="N88" t="str">
            <v>IMPORTANTE</v>
          </cell>
          <cell r="X88">
            <v>19.2</v>
          </cell>
        </row>
        <row r="89">
          <cell r="X89">
            <v>3.1999999999999993</v>
          </cell>
        </row>
        <row r="90">
          <cell r="X90">
            <v>28.799999999999997</v>
          </cell>
        </row>
        <row r="91">
          <cell r="X91">
            <v>3.1999999999999993</v>
          </cell>
        </row>
        <row r="92">
          <cell r="X92">
            <v>4.7999999999999972</v>
          </cell>
        </row>
        <row r="93">
          <cell r="X93">
            <v>4.7999999999999972</v>
          </cell>
        </row>
        <row r="94">
          <cell r="X94">
            <v>3.1999999999999993</v>
          </cell>
        </row>
        <row r="95">
          <cell r="X95">
            <v>4.7999999999999972</v>
          </cell>
        </row>
        <row r="96">
          <cell r="X96">
            <v>4.7999999999999972</v>
          </cell>
        </row>
        <row r="97">
          <cell r="X97">
            <v>4.7999999999999972</v>
          </cell>
        </row>
        <row r="98">
          <cell r="X98">
            <v>4.7999999999999972</v>
          </cell>
        </row>
        <row r="99">
          <cell r="X99">
            <v>4.7999999999999972</v>
          </cell>
        </row>
        <row r="100">
          <cell r="X100">
            <v>6.8</v>
          </cell>
        </row>
        <row r="101">
          <cell r="X101">
            <v>4.8</v>
          </cell>
        </row>
        <row r="102">
          <cell r="X102">
            <v>4.8</v>
          </cell>
        </row>
        <row r="103">
          <cell r="X103">
            <v>19.2</v>
          </cell>
        </row>
        <row r="104">
          <cell r="X104">
            <v>7.1999999999999993</v>
          </cell>
        </row>
        <row r="105">
          <cell r="X105">
            <v>19.2</v>
          </cell>
        </row>
        <row r="106">
          <cell r="X106">
            <v>7.1999999999999993</v>
          </cell>
        </row>
        <row r="107">
          <cell r="X107">
            <v>4.8</v>
          </cell>
        </row>
        <row r="108">
          <cell r="X108">
            <v>4.8</v>
          </cell>
        </row>
        <row r="109">
          <cell r="X109">
            <v>28.799999999999997</v>
          </cell>
        </row>
        <row r="110">
          <cell r="X110">
            <v>28.799999999999997</v>
          </cell>
        </row>
        <row r="111">
          <cell r="X111">
            <v>28.799999999999997</v>
          </cell>
        </row>
        <row r="112">
          <cell r="X112">
            <v>28.799999999999997</v>
          </cell>
        </row>
        <row r="113">
          <cell r="X113">
            <v>28.799999999999997</v>
          </cell>
        </row>
        <row r="114">
          <cell r="X114">
            <v>28.799999999999997</v>
          </cell>
        </row>
        <row r="115">
          <cell r="X115">
            <v>28.799999999999997</v>
          </cell>
        </row>
        <row r="116">
          <cell r="X116">
            <v>1.1999999999999993</v>
          </cell>
        </row>
        <row r="117">
          <cell r="X117">
            <v>4.8</v>
          </cell>
        </row>
        <row r="118">
          <cell r="X118">
            <v>28.799999999999997</v>
          </cell>
        </row>
        <row r="119">
          <cell r="X119">
            <v>28.799999999999997</v>
          </cell>
        </row>
        <row r="120">
          <cell r="X120">
            <v>28.799999999999997</v>
          </cell>
        </row>
        <row r="121">
          <cell r="X121">
            <v>28.799999999999997</v>
          </cell>
        </row>
        <row r="122">
          <cell r="X122">
            <v>28.799999999999997</v>
          </cell>
        </row>
        <row r="123">
          <cell r="X123">
            <v>4.7999999999999972</v>
          </cell>
        </row>
        <row r="124">
          <cell r="X124">
            <v>0.79999999999999982</v>
          </cell>
        </row>
        <row r="125">
          <cell r="X125">
            <v>0.79999999999999982</v>
          </cell>
        </row>
        <row r="126">
          <cell r="X126">
            <v>0.79999999999999982</v>
          </cell>
        </row>
        <row r="127">
          <cell r="X127">
            <v>0.79999999999999982</v>
          </cell>
        </row>
        <row r="128">
          <cell r="X128">
            <v>0.79999999999999982</v>
          </cell>
        </row>
        <row r="129">
          <cell r="L129" t="str">
            <v>MODERADA</v>
          </cell>
          <cell r="N129" t="str">
            <v>IMPORTANTE</v>
          </cell>
          <cell r="X129">
            <v>28.799999999999997</v>
          </cell>
        </row>
        <row r="130">
          <cell r="X130">
            <v>1.1999999999999993</v>
          </cell>
        </row>
        <row r="131">
          <cell r="X131">
            <v>0.79999999999999982</v>
          </cell>
        </row>
        <row r="132">
          <cell r="X132">
            <v>0.79999999999999982</v>
          </cell>
        </row>
        <row r="133">
          <cell r="X133">
            <v>0.79999999999999982</v>
          </cell>
        </row>
        <row r="134">
          <cell r="X134">
            <v>0.79999999999999982</v>
          </cell>
        </row>
        <row r="135">
          <cell r="X135">
            <v>0.79999999999999982</v>
          </cell>
        </row>
        <row r="136">
          <cell r="X136">
            <v>0.79999999999999982</v>
          </cell>
        </row>
        <row r="137">
          <cell r="X137">
            <v>0.79999999999999982</v>
          </cell>
        </row>
        <row r="138">
          <cell r="X138">
            <v>3.1999999999999993</v>
          </cell>
        </row>
        <row r="139">
          <cell r="X139">
            <v>3.1999999999999993</v>
          </cell>
        </row>
        <row r="140">
          <cell r="X140">
            <v>0.79999999999999982</v>
          </cell>
        </row>
        <row r="141">
          <cell r="X141">
            <v>4.7999999999999972</v>
          </cell>
        </row>
        <row r="142">
          <cell r="X142">
            <v>4.7999999999999972</v>
          </cell>
        </row>
        <row r="143">
          <cell r="X143">
            <v>0.79999999999999982</v>
          </cell>
        </row>
        <row r="144">
          <cell r="X144">
            <v>0.79999999999999982</v>
          </cell>
        </row>
        <row r="145">
          <cell r="X145">
            <v>4.7999999999999972</v>
          </cell>
        </row>
        <row r="146">
          <cell r="X146">
            <v>4.7999999999999972</v>
          </cell>
        </row>
        <row r="147">
          <cell r="X147">
            <v>0.79999999999999982</v>
          </cell>
        </row>
        <row r="148">
          <cell r="X148">
            <v>4.7999999999999972</v>
          </cell>
        </row>
        <row r="149">
          <cell r="X149">
            <v>6.3999999999999986</v>
          </cell>
        </row>
        <row r="150">
          <cell r="X150">
            <v>0.79999999999999982</v>
          </cell>
        </row>
        <row r="151">
          <cell r="X151">
            <v>1.1999999999999993</v>
          </cell>
        </row>
        <row r="152">
          <cell r="X152">
            <v>6.3999999999999986</v>
          </cell>
        </row>
        <row r="153">
          <cell r="X153">
            <v>0.79999999999999982</v>
          </cell>
        </row>
        <row r="154">
          <cell r="X154">
            <v>0.79999999999999982</v>
          </cell>
        </row>
        <row r="155">
          <cell r="X155">
            <v>4.7999999999999972</v>
          </cell>
        </row>
        <row r="156">
          <cell r="X156">
            <v>3.1999999999999993</v>
          </cell>
        </row>
        <row r="157">
          <cell r="X157">
            <v>3.1999999999999993</v>
          </cell>
        </row>
        <row r="158">
          <cell r="X158">
            <v>0.79999999999999982</v>
          </cell>
        </row>
      </sheetData>
      <sheetData sheetId="2" refreshError="1"/>
      <sheetData sheetId="3" refreshError="1"/>
      <sheetData sheetId="4" refreshError="1">
        <row r="3">
          <cell r="E3" t="str">
            <v>MUY ALTA</v>
          </cell>
          <cell r="F3">
            <v>5</v>
          </cell>
          <cell r="O3" t="str">
            <v>INSIGNIFICANTE</v>
          </cell>
          <cell r="P3">
            <v>2</v>
          </cell>
        </row>
        <row r="4">
          <cell r="E4" t="str">
            <v>ALTA</v>
          </cell>
          <cell r="F4">
            <v>4</v>
          </cell>
          <cell r="O4" t="str">
            <v>LEVE</v>
          </cell>
          <cell r="P4">
            <v>4</v>
          </cell>
        </row>
        <row r="5">
          <cell r="E5" t="str">
            <v>MODERADA</v>
          </cell>
          <cell r="F5">
            <v>3</v>
          </cell>
          <cell r="O5" t="str">
            <v>IMPORTANTE</v>
          </cell>
          <cell r="P5">
            <v>16</v>
          </cell>
        </row>
        <row r="6">
          <cell r="E6" t="str">
            <v>BAJA</v>
          </cell>
          <cell r="F6">
            <v>2</v>
          </cell>
          <cell r="O6" t="str">
            <v>CRÍTICA</v>
          </cell>
          <cell r="P6">
            <v>256</v>
          </cell>
        </row>
        <row r="7">
          <cell r="E7" t="str">
            <v>MUY BAJA</v>
          </cell>
          <cell r="F7">
            <v>1</v>
          </cell>
          <cell r="O7" t="str">
            <v>CATASTRÓFICA</v>
          </cell>
          <cell r="P7">
            <v>65536</v>
          </cell>
        </row>
        <row r="16">
          <cell r="E16" t="str">
            <v>DÉBIL</v>
          </cell>
          <cell r="F16">
            <v>0.15</v>
          </cell>
          <cell r="G16">
            <v>8.5</v>
          </cell>
          <cell r="M16" t="str">
            <v xml:space="preserve">EXTREMO </v>
          </cell>
        </row>
        <row r="17">
          <cell r="E17" t="str">
            <v>MODERADA</v>
          </cell>
          <cell r="F17">
            <v>0.4</v>
          </cell>
          <cell r="H17">
            <v>28.799999999999997</v>
          </cell>
          <cell r="I17">
            <v>614.4</v>
          </cell>
          <cell r="J17">
            <v>196608</v>
          </cell>
          <cell r="M17" t="str">
            <v>ALTO</v>
          </cell>
        </row>
        <row r="18">
          <cell r="E18" t="str">
            <v>FUERTE</v>
          </cell>
          <cell r="F18">
            <v>0.9</v>
          </cell>
          <cell r="G18">
            <v>1</v>
          </cell>
          <cell r="I18">
            <v>102.39999999999998</v>
          </cell>
          <cell r="M18" t="str">
            <v>MODERADO</v>
          </cell>
        </row>
        <row r="19">
          <cell r="M19" t="str">
            <v>BAJO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A7" zoomScaleNormal="100" workbookViewId="0">
      <selection activeCell="B10" sqref="B10"/>
    </sheetView>
  </sheetViews>
  <sheetFormatPr baseColWidth="10" defaultColWidth="11.42578125" defaultRowHeight="15" x14ac:dyDescent="0.25"/>
  <cols>
    <col min="1" max="1" width="15.85546875" bestFit="1" customWidth="1"/>
    <col min="2" max="2" width="118.28515625" customWidth="1"/>
    <col min="3" max="3" width="11.85546875" bestFit="1" customWidth="1"/>
    <col min="4" max="4" width="22" bestFit="1" customWidth="1"/>
  </cols>
  <sheetData>
    <row r="1" spans="1:7" ht="72" customHeight="1" x14ac:dyDescent="0.25">
      <c r="A1" s="128"/>
      <c r="B1" s="151" t="s">
        <v>0</v>
      </c>
      <c r="C1" s="152"/>
      <c r="D1" s="129" t="s">
        <v>1</v>
      </c>
    </row>
    <row r="2" spans="1:7" x14ac:dyDescent="0.25">
      <c r="A2" s="153" t="s">
        <v>2</v>
      </c>
      <c r="B2" s="153"/>
      <c r="C2" s="153"/>
      <c r="D2" s="153"/>
      <c r="G2" s="130"/>
    </row>
    <row r="3" spans="1:7" x14ac:dyDescent="0.25">
      <c r="A3" s="131" t="s">
        <v>3</v>
      </c>
      <c r="B3" s="132" t="s">
        <v>4</v>
      </c>
      <c r="C3" s="132" t="s">
        <v>5</v>
      </c>
      <c r="D3" s="132" t="s">
        <v>6</v>
      </c>
    </row>
    <row r="4" spans="1:7" ht="42.75" x14ac:dyDescent="0.25">
      <c r="A4" s="133" t="s">
        <v>7</v>
      </c>
      <c r="B4" s="134" t="s">
        <v>8</v>
      </c>
      <c r="C4" s="135">
        <v>45358</v>
      </c>
      <c r="D4" s="139" t="s">
        <v>9</v>
      </c>
    </row>
    <row r="5" spans="1:7" ht="42.75" x14ac:dyDescent="0.25">
      <c r="A5" s="133" t="s">
        <v>10</v>
      </c>
      <c r="B5" s="1" t="s">
        <v>11</v>
      </c>
      <c r="C5" s="135">
        <v>45398</v>
      </c>
      <c r="D5" s="139" t="s">
        <v>350</v>
      </c>
    </row>
    <row r="6" spans="1:7" ht="85.5" x14ac:dyDescent="0.25">
      <c r="A6" s="133" t="s">
        <v>348</v>
      </c>
      <c r="B6" s="1" t="s">
        <v>355</v>
      </c>
      <c r="C6" s="142">
        <v>45422</v>
      </c>
      <c r="D6" s="139" t="s">
        <v>350</v>
      </c>
    </row>
    <row r="7" spans="1:7" ht="85.5" x14ac:dyDescent="0.25">
      <c r="A7" s="133" t="s">
        <v>351</v>
      </c>
      <c r="B7" s="1" t="s">
        <v>354</v>
      </c>
      <c r="C7" s="142">
        <v>45464</v>
      </c>
      <c r="D7" s="139" t="s">
        <v>350</v>
      </c>
    </row>
    <row r="8" spans="1:7" ht="57" x14ac:dyDescent="0.25">
      <c r="A8" s="133" t="s">
        <v>353</v>
      </c>
      <c r="B8" s="1" t="s">
        <v>352</v>
      </c>
      <c r="C8" s="142">
        <v>45477</v>
      </c>
      <c r="D8" s="139" t="s">
        <v>350</v>
      </c>
    </row>
    <row r="9" spans="1:7" ht="30.75" customHeight="1" x14ac:dyDescent="0.25">
      <c r="A9" s="133" t="s">
        <v>362</v>
      </c>
      <c r="B9" s="1" t="s">
        <v>363</v>
      </c>
      <c r="C9" s="142">
        <v>45503</v>
      </c>
      <c r="D9" s="150" t="s">
        <v>364</v>
      </c>
    </row>
    <row r="10" spans="1:7" ht="30.75" customHeight="1" x14ac:dyDescent="0.25">
      <c r="A10" s="3"/>
      <c r="B10" s="2"/>
      <c r="C10" s="4"/>
      <c r="D10" s="128"/>
    </row>
  </sheetData>
  <mergeCells count="2">
    <mergeCell ref="B1:C1"/>
    <mergeCell ref="A2:D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9" tint="-0.249977111117893"/>
  </sheetPr>
  <dimension ref="A1:Z293"/>
  <sheetViews>
    <sheetView zoomScale="50" zoomScaleNormal="50" zoomScaleSheetLayoutView="70" zoomScalePageLayoutView="70" workbookViewId="0">
      <pane xSplit="8" ySplit="5" topLeftCell="I60" activePane="bottomRight" state="frozen"/>
      <selection pane="topRight" activeCell="A3" sqref="A3"/>
      <selection pane="bottomLeft" activeCell="A3" sqref="A3"/>
      <selection pane="bottomRight" activeCell="H206" sqref="H206"/>
    </sheetView>
  </sheetViews>
  <sheetFormatPr baseColWidth="10" defaultColWidth="11.42578125" defaultRowHeight="15" x14ac:dyDescent="0.2"/>
  <cols>
    <col min="1" max="1" width="24.28515625" style="116" customWidth="1"/>
    <col min="2" max="2" width="13" style="117" customWidth="1"/>
    <col min="3" max="3" width="9" style="117" customWidth="1"/>
    <col min="4" max="6" width="3.42578125" style="118" customWidth="1"/>
    <col min="7" max="7" width="3.42578125" style="117" customWidth="1"/>
    <col min="8" max="9" width="31.28515625" style="117" customWidth="1"/>
    <col min="10" max="10" width="36" style="117" customWidth="1"/>
    <col min="11" max="11" width="40.140625" style="117" customWidth="1"/>
    <col min="12" max="12" width="11" style="118" customWidth="1"/>
    <col min="13" max="14" width="7.42578125" style="118" customWidth="1"/>
    <col min="15" max="16" width="11.42578125" style="118" customWidth="1"/>
    <col min="17" max="17" width="8.140625" style="118" customWidth="1"/>
    <col min="18" max="18" width="22" style="117" customWidth="1"/>
    <col min="19" max="19" width="24.42578125" style="117" customWidth="1"/>
    <col min="20" max="20" width="24.7109375" style="117" customWidth="1"/>
    <col min="21" max="21" width="24.42578125" style="117" customWidth="1"/>
    <col min="22" max="22" width="8.5703125" style="118" customWidth="1"/>
    <col min="23" max="23" width="13.28515625" style="118" customWidth="1"/>
    <col min="24" max="24" width="14.42578125" style="118" customWidth="1"/>
    <col min="25" max="25" width="8.28515625" style="118" customWidth="1"/>
    <col min="26" max="26" width="39.140625" style="119" customWidth="1"/>
    <col min="27" max="32" width="11.42578125" style="73"/>
    <col min="33" max="33" width="22.7109375" style="73" bestFit="1" customWidth="1"/>
    <col min="34" max="16384" width="11.42578125" style="73"/>
  </cols>
  <sheetData>
    <row r="1" spans="1:26" ht="91.5" customHeight="1" x14ac:dyDescent="0.2">
      <c r="A1" s="175"/>
      <c r="B1" s="176"/>
      <c r="C1" s="176"/>
      <c r="D1" s="176"/>
      <c r="E1" s="176"/>
      <c r="F1" s="176"/>
      <c r="G1" s="176"/>
      <c r="H1" s="176"/>
      <c r="I1" s="156" t="s">
        <v>12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7"/>
      <c r="Z1" s="127" t="s">
        <v>13</v>
      </c>
    </row>
    <row r="2" spans="1:26" s="75" customFormat="1" ht="19.5" customHeight="1" x14ac:dyDescent="0.2">
      <c r="A2" s="74" t="s">
        <v>14</v>
      </c>
      <c r="B2" s="178" t="s">
        <v>15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80"/>
    </row>
    <row r="3" spans="1:26" s="77" customFormat="1" ht="60.75" customHeight="1" x14ac:dyDescent="0.25">
      <c r="A3" s="76" t="s">
        <v>16</v>
      </c>
      <c r="B3" s="183">
        <v>45358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5"/>
    </row>
    <row r="4" spans="1:26" s="86" customFormat="1" ht="12.75" hidden="1" customHeight="1" x14ac:dyDescent="0.2">
      <c r="A4" s="177" t="s">
        <v>17</v>
      </c>
      <c r="B4" s="78" t="s">
        <v>18</v>
      </c>
      <c r="C4" s="79"/>
      <c r="D4" s="78" t="s">
        <v>19</v>
      </c>
      <c r="E4" s="80"/>
      <c r="F4" s="80"/>
      <c r="G4" s="79"/>
      <c r="H4" s="188" t="s">
        <v>20</v>
      </c>
      <c r="I4" s="190" t="s">
        <v>21</v>
      </c>
      <c r="J4" s="186" t="s">
        <v>22</v>
      </c>
      <c r="K4" s="186" t="s">
        <v>23</v>
      </c>
      <c r="L4" s="81" t="s">
        <v>24</v>
      </c>
      <c r="M4" s="82"/>
      <c r="N4" s="82"/>
      <c r="O4" s="83"/>
      <c r="P4" s="84"/>
      <c r="Q4" s="181" t="s">
        <v>25</v>
      </c>
      <c r="R4" s="194" t="s">
        <v>26</v>
      </c>
      <c r="S4" s="195"/>
      <c r="T4" s="195"/>
      <c r="U4" s="196"/>
      <c r="V4" s="181" t="s">
        <v>27</v>
      </c>
      <c r="W4" s="68"/>
      <c r="X4" s="181" t="s">
        <v>28</v>
      </c>
      <c r="Y4" s="181" t="s">
        <v>29</v>
      </c>
      <c r="Z4" s="192" t="s">
        <v>30</v>
      </c>
    </row>
    <row r="5" spans="1:26" s="86" customFormat="1" ht="59.25" hidden="1" customHeight="1" x14ac:dyDescent="0.2">
      <c r="A5" s="177"/>
      <c r="B5" s="87" t="s">
        <v>31</v>
      </c>
      <c r="C5" s="87" t="s">
        <v>32</v>
      </c>
      <c r="D5" s="88" t="s">
        <v>33</v>
      </c>
      <c r="E5" s="88" t="s">
        <v>34</v>
      </c>
      <c r="F5" s="88" t="s">
        <v>35</v>
      </c>
      <c r="G5" s="89" t="s">
        <v>36</v>
      </c>
      <c r="H5" s="189"/>
      <c r="I5" s="191"/>
      <c r="J5" s="187"/>
      <c r="K5" s="187"/>
      <c r="L5" s="88" t="s">
        <v>37</v>
      </c>
      <c r="M5" s="88" t="s">
        <v>38</v>
      </c>
      <c r="N5" s="88" t="s">
        <v>39</v>
      </c>
      <c r="O5" s="88" t="s">
        <v>40</v>
      </c>
      <c r="P5" s="88" t="s">
        <v>41</v>
      </c>
      <c r="Q5" s="182"/>
      <c r="R5" s="85" t="s">
        <v>42</v>
      </c>
      <c r="S5" s="85" t="s">
        <v>43</v>
      </c>
      <c r="T5" s="85" t="s">
        <v>44</v>
      </c>
      <c r="U5" s="85" t="s">
        <v>45</v>
      </c>
      <c r="V5" s="182"/>
      <c r="W5" s="69" t="s">
        <v>46</v>
      </c>
      <c r="X5" s="182"/>
      <c r="Y5" s="182"/>
      <c r="Z5" s="193"/>
    </row>
    <row r="6" spans="1:26" s="100" customFormat="1" ht="129" hidden="1" customHeight="1" x14ac:dyDescent="0.2">
      <c r="A6" s="158" t="s">
        <v>47</v>
      </c>
      <c r="B6" s="90" t="s">
        <v>48</v>
      </c>
      <c r="C6" s="90"/>
      <c r="D6" s="90" t="s">
        <v>48</v>
      </c>
      <c r="E6" s="90" t="s">
        <v>48</v>
      </c>
      <c r="F6" s="90"/>
      <c r="G6" s="90"/>
      <c r="H6" s="144" t="s">
        <v>49</v>
      </c>
      <c r="I6" s="101" t="s">
        <v>50</v>
      </c>
      <c r="J6" s="120" t="s">
        <v>51</v>
      </c>
      <c r="K6" s="120" t="s">
        <v>52</v>
      </c>
      <c r="L6" s="103" t="s">
        <v>53</v>
      </c>
      <c r="M6" s="121">
        <f>VLOOKUP('[8]MATRIZ DE RIESGOS DE SST'!L6,'[8]MAPAS DE RIESGOS INHER Y RESID'!$E$3:$F$7,2,FALSE)</f>
        <v>2</v>
      </c>
      <c r="N6" s="94" t="s">
        <v>54</v>
      </c>
      <c r="O6" s="121">
        <f>VLOOKUP('[8]MATRIZ DE RIESGOS DE SST'!N6,'[8]MAPAS DE RIESGOS INHER Y RESID'!$O$3:$P$7,2,FALSE)</f>
        <v>16</v>
      </c>
      <c r="P6" s="121">
        <f>M6*O6</f>
        <v>32</v>
      </c>
      <c r="Q6" s="94" t="str">
        <f>IF(OR('MAPAS DE RIESGOS INHER Y RESID'!$G$7='MATRIZ DE RIESGOS'!P6,P6&lt;'MAPAS DE RIESGOS INHER Y RESID'!$G$3+1),'MAPAS DE RIESGOS INHER Y RESID'!$M$6,IF(OR('MAPAS DE RIESGOS INHER Y RESID'!$H$5='MATRIZ DE RIESGOS'!P6,P6&lt;'MAPAS DE RIESGOS INHER Y RESID'!$I$5+1),'MAPAS DE RIESGOS INHER Y RESID'!$M$5,IF(OR('MAPAS DE RIESGOS INHER Y RESID'!$I$4='MATRIZ DE RIESGOS'!P6,P6&lt;'MAPAS DE RIESGOS INHER Y RESID'!$J$4+1),'MAPAS DE RIESGOS INHER Y RESID'!$M$4,'MAPAS DE RIESGOS INHER Y RESID'!$M$3)))</f>
        <v>MODERADO</v>
      </c>
      <c r="R6" s="122"/>
      <c r="S6" s="123"/>
      <c r="T6" s="120" t="s">
        <v>55</v>
      </c>
      <c r="U6" s="120" t="s">
        <v>56</v>
      </c>
      <c r="V6" s="94" t="s">
        <v>57</v>
      </c>
      <c r="W6" s="98">
        <f>VLOOKUP(V6,'[8]MAPAS DE RIESGOS INHER Y RESID'!$E$16:$F$18,2,FALSE)</f>
        <v>0.4</v>
      </c>
      <c r="X6" s="99">
        <f>P6-(W6*P6)</f>
        <v>19.2</v>
      </c>
      <c r="Y6" s="94" t="str">
        <f>IF(OR('[8]MAPAS DE RIESGOS INHER Y RESID'!$G$18='[8]MATRIZ DE RIESGOS DE SST'!X6,X6&lt;'[8]MAPAS DE RIESGOS INHER Y RESID'!$G$16+1),'[8]MAPAS DE RIESGOS INHER Y RESID'!$M$19,IF(OR('[8]MAPAS DE RIESGOS INHER Y RESID'!$H$17='[8]MATRIZ DE RIESGOS DE SST'!X6,X6&lt;'[8]MAPAS DE RIESGOS INHER Y RESID'!$I$18+1),'[8]MAPAS DE RIESGOS INHER Y RESID'!$M$18,IF(OR('[8]MAPAS DE RIESGOS INHER Y RESID'!$I$17='[8]MATRIZ DE RIESGOS DE SST'!X6,X6&lt;'[8]MAPAS DE RIESGOS INHER Y RESID'!$J$17+1),'[8]MAPAS DE RIESGOS INHER Y RESID'!$M$17,'[8]MAPAS DE RIESGOS INHER Y RESID'!$M$16)))</f>
        <v>MODERADO</v>
      </c>
      <c r="Z6" s="141" t="s">
        <v>58</v>
      </c>
    </row>
    <row r="7" spans="1:26" s="100" customFormat="1" ht="285" hidden="1" customHeight="1" x14ac:dyDescent="0.2">
      <c r="A7" s="159"/>
      <c r="B7" s="90" t="s">
        <v>48</v>
      </c>
      <c r="C7" s="90"/>
      <c r="D7" s="90" t="s">
        <v>48</v>
      </c>
      <c r="E7" s="90" t="s">
        <v>48</v>
      </c>
      <c r="F7" s="90"/>
      <c r="G7" s="90"/>
      <c r="H7" s="145"/>
      <c r="I7" s="120" t="s">
        <v>59</v>
      </c>
      <c r="J7" s="120" t="s">
        <v>60</v>
      </c>
      <c r="K7" s="120" t="s">
        <v>52</v>
      </c>
      <c r="L7" s="103" t="s">
        <v>53</v>
      </c>
      <c r="M7" s="95">
        <f>VLOOKUP('MATRIZ DE RIESGOS'!L7,'MAPAS DE RIESGOS INHER Y RESID'!$E$3:$F$7,2,FALSE)</f>
        <v>2</v>
      </c>
      <c r="N7" s="94" t="s">
        <v>54</v>
      </c>
      <c r="O7" s="95">
        <f>VLOOKUP('MATRIZ DE RIESGOS'!N7,'MAPAS DE RIESGOS INHER Y RESID'!$O$3:$P$7,2,FALSE)</f>
        <v>16</v>
      </c>
      <c r="P7" s="95">
        <f>+M7*O7</f>
        <v>32</v>
      </c>
      <c r="Q7" s="94" t="str">
        <f>IF(OR('MAPAS DE RIESGOS INHER Y RESID'!$G$7='MATRIZ DE RIESGOS'!P7,P7&lt;'MAPAS DE RIESGOS INHER Y RESID'!$G$3+1),'MAPAS DE RIESGOS INHER Y RESID'!$M$6,IF(OR('MAPAS DE RIESGOS INHER Y RESID'!$H$5='MATRIZ DE RIESGOS'!P7,P7&lt;'MAPAS DE RIESGOS INHER Y RESID'!$I$5+1),'MAPAS DE RIESGOS INHER Y RESID'!$M$5,IF(OR('MAPAS DE RIESGOS INHER Y RESID'!$I$4='MATRIZ DE RIESGOS'!P7,P7&lt;'MAPAS DE RIESGOS INHER Y RESID'!$J$4+1),'MAPAS DE RIESGOS INHER Y RESID'!$M$4,'MAPAS DE RIESGOS INHER Y RESID'!$M$3)))</f>
        <v>MODERADO</v>
      </c>
      <c r="R7" s="120"/>
      <c r="S7" s="120"/>
      <c r="T7" s="120"/>
      <c r="U7" s="124" t="s">
        <v>61</v>
      </c>
      <c r="V7" s="94" t="s">
        <v>62</v>
      </c>
      <c r="W7" s="98">
        <f>VLOOKUP(V7,'[8]MAPAS DE RIESGOS INHER Y RESID'!$E$16:$F$18,2,FALSE)</f>
        <v>0.9</v>
      </c>
      <c r="X7" s="99">
        <f>P7-(W7*P7)</f>
        <v>3.1999999999999993</v>
      </c>
      <c r="Y7" s="94" t="str">
        <f>IF(OR('[8]MAPAS DE RIESGOS INHER Y RESID'!$G$18='[8]MATRIZ DE RIESGOS DE SST'!X7,X7&lt;'[8]MAPAS DE RIESGOS INHER Y RESID'!$G$16+1),'[8]MAPAS DE RIESGOS INHER Y RESID'!$M$19,IF(OR('[8]MAPAS DE RIESGOS INHER Y RESID'!$H$17='[8]MATRIZ DE RIESGOS DE SST'!X7,X7&lt;'[8]MAPAS DE RIESGOS INHER Y RESID'!$I$18+1),'[8]MAPAS DE RIESGOS INHER Y RESID'!$M$18,IF(OR('[8]MAPAS DE RIESGOS INHER Y RESID'!$I$17='[8]MATRIZ DE RIESGOS DE SST'!X7,X7&lt;'[8]MAPAS DE RIESGOS INHER Y RESID'!$J$17+1),'[8]MAPAS DE RIESGOS INHER Y RESID'!$M$17,'[8]MAPAS DE RIESGOS INHER Y RESID'!$M$16)))</f>
        <v>BAJO</v>
      </c>
      <c r="Z7" s="141" t="s">
        <v>63</v>
      </c>
    </row>
    <row r="8" spans="1:26" ht="151.5" hidden="1" customHeight="1" x14ac:dyDescent="0.2">
      <c r="A8" s="159"/>
      <c r="B8" s="90" t="s">
        <v>48</v>
      </c>
      <c r="C8" s="90"/>
      <c r="D8" s="90" t="s">
        <v>48</v>
      </c>
      <c r="E8" s="90" t="s">
        <v>48</v>
      </c>
      <c r="F8" s="90"/>
      <c r="G8" s="90"/>
      <c r="H8" s="145"/>
      <c r="I8" s="101" t="s">
        <v>64</v>
      </c>
      <c r="J8" s="101" t="s">
        <v>65</v>
      </c>
      <c r="K8" s="101" t="s">
        <v>66</v>
      </c>
      <c r="L8" s="103" t="s">
        <v>57</v>
      </c>
      <c r="M8" s="95">
        <f>VLOOKUP('MATRIZ DE RIESGOS'!L8,'MAPAS DE RIESGOS INHER Y RESID'!$E$3:$F$7,2,FALSE)</f>
        <v>3</v>
      </c>
      <c r="N8" s="94" t="s">
        <v>54</v>
      </c>
      <c r="O8" s="95">
        <f>VLOOKUP('MATRIZ DE RIESGOS'!N8,'MAPAS DE RIESGOS INHER Y RESID'!$O$3:$P$7,2,FALSE)</f>
        <v>16</v>
      </c>
      <c r="P8" s="95">
        <f>M8*O8</f>
        <v>48</v>
      </c>
      <c r="Q8" s="94" t="str">
        <f>IF(OR('MAPAS DE RIESGOS INHER Y RESID'!$G$7='MATRIZ DE RIESGOS'!P8,P8&lt;'MAPAS DE RIESGOS INHER Y RESID'!$G$3+1),'MAPAS DE RIESGOS INHER Y RESID'!$M$6,IF(OR('MAPAS DE RIESGOS INHER Y RESID'!$H$5='MATRIZ DE RIESGOS'!P8,P8&lt;'MAPAS DE RIESGOS INHER Y RESID'!$I$5+1),'MAPAS DE RIESGOS INHER Y RESID'!$M$5,IF(OR('MAPAS DE RIESGOS INHER Y RESID'!$I$4='MATRIZ DE RIESGOS'!P8,P8&lt;'MAPAS DE RIESGOS INHER Y RESID'!$J$4+1),'MAPAS DE RIESGOS INHER Y RESID'!$M$4,'MAPAS DE RIESGOS INHER Y RESID'!$M$3)))</f>
        <v>MODERADO</v>
      </c>
      <c r="R8" s="120"/>
      <c r="S8" s="120"/>
      <c r="T8" s="101" t="s">
        <v>67</v>
      </c>
      <c r="U8" s="120"/>
      <c r="V8" s="94" t="s">
        <v>62</v>
      </c>
      <c r="W8" s="98">
        <f>VLOOKUP(V8,'[8]MAPAS DE RIESGOS INHER Y RESID'!$E$16:$F$18,2,FALSE)</f>
        <v>0.9</v>
      </c>
      <c r="X8" s="99">
        <f>P8-(W8*P8)</f>
        <v>4.7999999999999972</v>
      </c>
      <c r="Y8" s="94" t="str">
        <f>IF(OR('[8]MAPAS DE RIESGOS INHER Y RESID'!$G$18='[8]MATRIZ DE RIESGOS DE SST'!X8,X8&lt;'[8]MAPAS DE RIESGOS INHER Y RESID'!$G$16+1),'[8]MAPAS DE RIESGOS INHER Y RESID'!$M$19,IF(OR('[8]MAPAS DE RIESGOS INHER Y RESID'!$H$17='[8]MATRIZ DE RIESGOS DE SST'!X8,X8&lt;'[8]MAPAS DE RIESGOS INHER Y RESID'!$I$18+1),'[8]MAPAS DE RIESGOS INHER Y RESID'!$M$18,IF(OR('[8]MAPAS DE RIESGOS INHER Y RESID'!$I$17='[8]MATRIZ DE RIESGOS DE SST'!X8,X8&lt;'[8]MAPAS DE RIESGOS INHER Y RESID'!$J$17+1),'[8]MAPAS DE RIESGOS INHER Y RESID'!$M$17,'[8]MAPAS DE RIESGOS INHER Y RESID'!$M$16)))</f>
        <v>BAJO</v>
      </c>
      <c r="Z8" s="141" t="s">
        <v>63</v>
      </c>
    </row>
    <row r="9" spans="1:26" ht="252.75" hidden="1" customHeight="1" x14ac:dyDescent="0.2">
      <c r="A9" s="159"/>
      <c r="B9" s="90" t="s">
        <v>48</v>
      </c>
      <c r="C9" s="90"/>
      <c r="D9" s="90" t="s">
        <v>48</v>
      </c>
      <c r="E9" s="90" t="s">
        <v>48</v>
      </c>
      <c r="F9" s="90"/>
      <c r="G9" s="90"/>
      <c r="H9" s="145"/>
      <c r="I9" s="120" t="s">
        <v>68</v>
      </c>
      <c r="J9" s="120" t="s">
        <v>51</v>
      </c>
      <c r="K9" s="120" t="s">
        <v>52</v>
      </c>
      <c r="L9" s="103" t="s">
        <v>53</v>
      </c>
      <c r="M9" s="95">
        <f>VLOOKUP('MATRIZ DE RIESGOS'!L9,'MAPAS DE RIESGOS INHER Y RESID'!$E$3:$F$7,2,FALSE)</f>
        <v>2</v>
      </c>
      <c r="N9" s="94" t="s">
        <v>54</v>
      </c>
      <c r="O9" s="95">
        <f>VLOOKUP('MATRIZ DE RIESGOS'!N9,'MAPAS DE RIESGOS INHER Y RESID'!$O$3:$P$7,2,FALSE)</f>
        <v>16</v>
      </c>
      <c r="P9" s="95">
        <f t="shared" ref="P9:P31" si="0">+M9*O9</f>
        <v>32</v>
      </c>
      <c r="Q9" s="94" t="str">
        <f>IF(OR('MAPAS DE RIESGOS INHER Y RESID'!$G$7='MATRIZ DE RIESGOS'!P9,P9&lt;'MAPAS DE RIESGOS INHER Y RESID'!$G$3+1),'MAPAS DE RIESGOS INHER Y RESID'!$M$6,IF(OR('MAPAS DE RIESGOS INHER Y RESID'!$H$5='MATRIZ DE RIESGOS'!P9,P9&lt;'MAPAS DE RIESGOS INHER Y RESID'!$I$5+1),'MAPAS DE RIESGOS INHER Y RESID'!$M$5,IF(OR('MAPAS DE RIESGOS INHER Y RESID'!$I$4='MATRIZ DE RIESGOS'!P9,P9&lt;'MAPAS DE RIESGOS INHER Y RESID'!$J$4+1),'MAPAS DE RIESGOS INHER Y RESID'!$M$4,'MAPAS DE RIESGOS INHER Y RESID'!$M$3)))</f>
        <v>MODERADO</v>
      </c>
      <c r="R9" s="120" t="s">
        <v>69</v>
      </c>
      <c r="S9" s="120"/>
      <c r="T9" s="120" t="s">
        <v>70</v>
      </c>
      <c r="U9" s="120" t="s">
        <v>71</v>
      </c>
      <c r="V9" s="94" t="s">
        <v>62</v>
      </c>
      <c r="W9" s="98">
        <f>VLOOKUP(V9,'[8]MAPAS DE RIESGOS INHER Y RESID'!$E$16:$F$18,2,FALSE)</f>
        <v>0.9</v>
      </c>
      <c r="X9" s="99">
        <f t="shared" ref="X9:X47" si="1">P9-(P9*W9)</f>
        <v>3.1999999999999993</v>
      </c>
      <c r="Y9" s="94" t="str">
        <f>IF(OR('[8]MAPAS DE RIESGOS INHER Y RESID'!$G$18='[8]MATRIZ DE RIESGOS DE SST'!X9,X9&lt;'[8]MAPAS DE RIESGOS INHER Y RESID'!$G$16+1),'[8]MAPAS DE RIESGOS INHER Y RESID'!$M$19,IF(OR('[8]MAPAS DE RIESGOS INHER Y RESID'!$H$17='[8]MATRIZ DE RIESGOS DE SST'!X9,X9&lt;'[8]MAPAS DE RIESGOS INHER Y RESID'!$I$18+1),'[8]MAPAS DE RIESGOS INHER Y RESID'!$M$18,IF(OR('[8]MAPAS DE RIESGOS INHER Y RESID'!$I$17='[8]MATRIZ DE RIESGOS DE SST'!X9,X9&lt;'[8]MAPAS DE RIESGOS INHER Y RESID'!$J$17+1),'[8]MAPAS DE RIESGOS INHER Y RESID'!$M$17,'[8]MAPAS DE RIESGOS INHER Y RESID'!$M$16)))</f>
        <v>BAJO</v>
      </c>
      <c r="Z9" s="141" t="s">
        <v>63</v>
      </c>
    </row>
    <row r="10" spans="1:26" ht="261" hidden="1" customHeight="1" x14ac:dyDescent="0.2">
      <c r="A10" s="159"/>
      <c r="B10" s="90" t="s">
        <v>48</v>
      </c>
      <c r="C10" s="90"/>
      <c r="D10" s="90" t="s">
        <v>48</v>
      </c>
      <c r="E10" s="90" t="s">
        <v>48</v>
      </c>
      <c r="F10" s="90"/>
      <c r="G10" s="90"/>
      <c r="H10" s="145"/>
      <c r="I10" s="101" t="s">
        <v>72</v>
      </c>
      <c r="J10" s="101" t="s">
        <v>341</v>
      </c>
      <c r="K10" s="101" t="s">
        <v>73</v>
      </c>
      <c r="L10" s="94" t="s">
        <v>57</v>
      </c>
      <c r="M10" s="95">
        <f>VLOOKUP('MATRIZ DE RIESGOS'!L10,'MAPAS DE RIESGOS INHER Y RESID'!$E$3:$F$7,2,FALSE)</f>
        <v>3</v>
      </c>
      <c r="N10" s="94" t="s">
        <v>54</v>
      </c>
      <c r="O10" s="95">
        <f>VLOOKUP('MATRIZ DE RIESGOS'!N10,'MAPAS DE RIESGOS INHER Y RESID'!$O$3:$P$7,2,FALSE)</f>
        <v>16</v>
      </c>
      <c r="P10" s="95">
        <f>+M10*O10</f>
        <v>48</v>
      </c>
      <c r="Q10" s="94" t="str">
        <f>IF(OR('MAPAS DE RIESGOS INHER Y RESID'!$G$7='MATRIZ DE RIESGOS'!P10,P10&lt;'MAPAS DE RIESGOS INHER Y RESID'!$G$3+1),'MAPAS DE RIESGOS INHER Y RESID'!$M$6,IF(OR('MAPAS DE RIESGOS INHER Y RESID'!$H$5='MATRIZ DE RIESGOS'!P10,P10&lt;'MAPAS DE RIESGOS INHER Y RESID'!$I$5+1),'MAPAS DE RIESGOS INHER Y RESID'!$M$5,IF(OR('MAPAS DE RIESGOS INHER Y RESID'!$I$4='MATRIZ DE RIESGOS'!P10,P10&lt;'MAPAS DE RIESGOS INHER Y RESID'!$J$4+1),'MAPAS DE RIESGOS INHER Y RESID'!$M$4,'MAPAS DE RIESGOS INHER Y RESID'!$M$3)))</f>
        <v>MODERADO</v>
      </c>
      <c r="R10" s="120"/>
      <c r="S10" s="120"/>
      <c r="T10" s="120" t="s">
        <v>74</v>
      </c>
      <c r="U10" s="120" t="s">
        <v>75</v>
      </c>
      <c r="V10" s="94" t="s">
        <v>62</v>
      </c>
      <c r="W10" s="98">
        <f>VLOOKUP(V10,'[8]MAPAS DE RIESGOS INHER Y RESID'!$E$16:$F$18,2,FALSE)</f>
        <v>0.9</v>
      </c>
      <c r="X10" s="99">
        <f t="shared" si="1"/>
        <v>4.7999999999999972</v>
      </c>
      <c r="Y10" s="94" t="str">
        <f>IF(OR('[8]MAPAS DE RIESGOS INHER Y RESID'!$G$18='[8]MATRIZ DE RIESGOS DE SST'!X10,X10&lt;'[8]MAPAS DE RIESGOS INHER Y RESID'!$G$16+1),'[8]MAPAS DE RIESGOS INHER Y RESID'!$M$19,IF(OR('[8]MAPAS DE RIESGOS INHER Y RESID'!$H$17='[8]MATRIZ DE RIESGOS DE SST'!X10,X10&lt;'[8]MAPAS DE RIESGOS INHER Y RESID'!$I$18+1),'[8]MAPAS DE RIESGOS INHER Y RESID'!$M$18,IF(OR('[8]MAPAS DE RIESGOS INHER Y RESID'!$I$17='[8]MATRIZ DE RIESGOS DE SST'!X10,X10&lt;'[8]MAPAS DE RIESGOS INHER Y RESID'!$J$17+1),'[8]MAPAS DE RIESGOS INHER Y RESID'!$M$17,'[8]MAPAS DE RIESGOS INHER Y RESID'!$M$16)))</f>
        <v>BAJO</v>
      </c>
      <c r="Z10" s="141" t="s">
        <v>63</v>
      </c>
    </row>
    <row r="11" spans="1:26" ht="219.6" hidden="1" customHeight="1" x14ac:dyDescent="0.2">
      <c r="A11" s="159"/>
      <c r="B11" s="90" t="s">
        <v>48</v>
      </c>
      <c r="C11" s="90"/>
      <c r="D11" s="90" t="s">
        <v>48</v>
      </c>
      <c r="E11" s="90" t="s">
        <v>48</v>
      </c>
      <c r="F11" s="90"/>
      <c r="G11" s="90"/>
      <c r="H11" s="145"/>
      <c r="I11" s="101" t="s">
        <v>76</v>
      </c>
      <c r="J11" s="101" t="s">
        <v>77</v>
      </c>
      <c r="K11" s="101" t="s">
        <v>78</v>
      </c>
      <c r="L11" s="94" t="s">
        <v>57</v>
      </c>
      <c r="M11" s="95">
        <f>VLOOKUP('MATRIZ DE RIESGOS'!L11,'MAPAS DE RIESGOS INHER Y RESID'!$E$3:$F$7,2,FALSE)</f>
        <v>3</v>
      </c>
      <c r="N11" s="94" t="s">
        <v>54</v>
      </c>
      <c r="O11" s="95">
        <f>VLOOKUP('MATRIZ DE RIESGOS'!N11,'MAPAS DE RIESGOS INHER Y RESID'!$O$3:$P$7,2,FALSE)</f>
        <v>16</v>
      </c>
      <c r="P11" s="95">
        <f t="shared" si="0"/>
        <v>48</v>
      </c>
      <c r="Q11" s="94" t="str">
        <f>IF(OR('MAPAS DE RIESGOS INHER Y RESID'!$G$7='MATRIZ DE RIESGOS'!P11,P11&lt;'MAPAS DE RIESGOS INHER Y RESID'!$G$3+1),'MAPAS DE RIESGOS INHER Y RESID'!$M$6,IF(OR('MAPAS DE RIESGOS INHER Y RESID'!$H$5='MATRIZ DE RIESGOS'!P11,P11&lt;'MAPAS DE RIESGOS INHER Y RESID'!$I$5+1),'MAPAS DE RIESGOS INHER Y RESID'!$M$5,IF(OR('MAPAS DE RIESGOS INHER Y RESID'!$I$4='MATRIZ DE RIESGOS'!P11,P11&lt;'MAPAS DE RIESGOS INHER Y RESID'!$J$4+1),'MAPAS DE RIESGOS INHER Y RESID'!$M$4,'MAPAS DE RIESGOS INHER Y RESID'!$M$3)))</f>
        <v>MODERADO</v>
      </c>
      <c r="R11" s="120"/>
      <c r="S11" s="120"/>
      <c r="T11" s="120" t="s">
        <v>74</v>
      </c>
      <c r="U11" s="120" t="s">
        <v>75</v>
      </c>
      <c r="V11" s="94" t="s">
        <v>62</v>
      </c>
      <c r="W11" s="98">
        <f>VLOOKUP(V11,'[8]MAPAS DE RIESGOS INHER Y RESID'!$E$16:$F$18,2,FALSE)</f>
        <v>0.9</v>
      </c>
      <c r="X11" s="99">
        <f t="shared" si="1"/>
        <v>4.7999999999999972</v>
      </c>
      <c r="Y11" s="94" t="str">
        <f>IF(OR('[8]MAPAS DE RIESGOS INHER Y RESID'!$G$18='[8]MATRIZ DE RIESGOS DE SST'!X11,X11&lt;'[8]MAPAS DE RIESGOS INHER Y RESID'!$G$16+1),'[8]MAPAS DE RIESGOS INHER Y RESID'!$M$19,IF(OR('[8]MAPAS DE RIESGOS INHER Y RESID'!$H$17='[8]MATRIZ DE RIESGOS DE SST'!X11,X11&lt;'[8]MAPAS DE RIESGOS INHER Y RESID'!$I$18+1),'[8]MAPAS DE RIESGOS INHER Y RESID'!$M$18,IF(OR('[8]MAPAS DE RIESGOS INHER Y RESID'!$I$17='[8]MATRIZ DE RIESGOS DE SST'!X11,X11&lt;'[8]MAPAS DE RIESGOS INHER Y RESID'!$J$17+1),'[8]MAPAS DE RIESGOS INHER Y RESID'!$M$17,'[8]MAPAS DE RIESGOS INHER Y RESID'!$M$16)))</f>
        <v>BAJO</v>
      </c>
      <c r="Z11" s="141" t="s">
        <v>63</v>
      </c>
    </row>
    <row r="12" spans="1:26" ht="230.25" hidden="1" customHeight="1" x14ac:dyDescent="0.2">
      <c r="A12" s="159"/>
      <c r="B12" s="90" t="s">
        <v>48</v>
      </c>
      <c r="C12" s="90"/>
      <c r="D12" s="90" t="s">
        <v>48</v>
      </c>
      <c r="E12" s="90" t="s">
        <v>48</v>
      </c>
      <c r="F12" s="90"/>
      <c r="G12" s="90"/>
      <c r="H12" s="145"/>
      <c r="I12" s="101" t="s">
        <v>79</v>
      </c>
      <c r="J12" s="101" t="s">
        <v>80</v>
      </c>
      <c r="K12" s="101" t="s">
        <v>73</v>
      </c>
      <c r="L12" s="94" t="s">
        <v>53</v>
      </c>
      <c r="M12" s="95">
        <f>VLOOKUP('MATRIZ DE RIESGOS'!L12,'MAPAS DE RIESGOS INHER Y RESID'!$E$3:$F$7,2,FALSE)</f>
        <v>2</v>
      </c>
      <c r="N12" s="94" t="s">
        <v>54</v>
      </c>
      <c r="O12" s="95">
        <f>VLOOKUP('MATRIZ DE RIESGOS'!N12,'MAPAS DE RIESGOS INHER Y RESID'!$O$3:$P$7,2,FALSE)</f>
        <v>16</v>
      </c>
      <c r="P12" s="95">
        <f t="shared" si="0"/>
        <v>32</v>
      </c>
      <c r="Q12" s="94" t="str">
        <f>IF(OR('MAPAS DE RIESGOS INHER Y RESID'!$G$7='MATRIZ DE RIESGOS'!P12,P12&lt;'MAPAS DE RIESGOS INHER Y RESID'!$G$3+1),'MAPAS DE RIESGOS INHER Y RESID'!$M$6,IF(OR('MAPAS DE RIESGOS INHER Y RESID'!$H$5='MATRIZ DE RIESGOS'!P12,P12&lt;'MAPAS DE RIESGOS INHER Y RESID'!$I$5+1),'MAPAS DE RIESGOS INHER Y RESID'!$M$5,IF(OR('MAPAS DE RIESGOS INHER Y RESID'!$I$4='MATRIZ DE RIESGOS'!P12,P12&lt;'MAPAS DE RIESGOS INHER Y RESID'!$J$4+1),'MAPAS DE RIESGOS INHER Y RESID'!$M$4,'MAPAS DE RIESGOS INHER Y RESID'!$M$3)))</f>
        <v>MODERADO</v>
      </c>
      <c r="R12" s="120"/>
      <c r="S12" s="120"/>
      <c r="T12" s="120" t="s">
        <v>74</v>
      </c>
      <c r="U12" s="120" t="s">
        <v>75</v>
      </c>
      <c r="V12" s="94" t="s">
        <v>62</v>
      </c>
      <c r="W12" s="98">
        <f>VLOOKUP(V12,'[8]MAPAS DE RIESGOS INHER Y RESID'!$E$16:$F$18,2,FALSE)</f>
        <v>0.9</v>
      </c>
      <c r="X12" s="99">
        <f t="shared" si="1"/>
        <v>3.1999999999999993</v>
      </c>
      <c r="Y12" s="94" t="str">
        <f>IF(OR('[8]MAPAS DE RIESGOS INHER Y RESID'!$G$18='[8]MATRIZ DE RIESGOS DE SST'!X12,X12&lt;'[8]MAPAS DE RIESGOS INHER Y RESID'!$G$16+1),'[8]MAPAS DE RIESGOS INHER Y RESID'!$M$19,IF(OR('[8]MAPAS DE RIESGOS INHER Y RESID'!$H$17='[8]MATRIZ DE RIESGOS DE SST'!X12,X12&lt;'[8]MAPAS DE RIESGOS INHER Y RESID'!$I$18+1),'[8]MAPAS DE RIESGOS INHER Y RESID'!$M$18,IF(OR('[8]MAPAS DE RIESGOS INHER Y RESID'!$I$17='[8]MATRIZ DE RIESGOS DE SST'!X12,X12&lt;'[8]MAPAS DE RIESGOS INHER Y RESID'!$J$17+1),'[8]MAPAS DE RIESGOS INHER Y RESID'!$M$17,'[8]MAPAS DE RIESGOS INHER Y RESID'!$M$16)))</f>
        <v>BAJO</v>
      </c>
      <c r="Z12" s="141" t="s">
        <v>63</v>
      </c>
    </row>
    <row r="13" spans="1:26" ht="255" hidden="1" customHeight="1" x14ac:dyDescent="0.2">
      <c r="A13" s="159"/>
      <c r="B13" s="90" t="s">
        <v>48</v>
      </c>
      <c r="C13" s="90"/>
      <c r="D13" s="90" t="s">
        <v>48</v>
      </c>
      <c r="E13" s="90" t="s">
        <v>48</v>
      </c>
      <c r="F13" s="90"/>
      <c r="G13" s="90"/>
      <c r="H13" s="145"/>
      <c r="I13" s="120" t="s">
        <v>81</v>
      </c>
      <c r="J13" s="120" t="s">
        <v>82</v>
      </c>
      <c r="K13" s="120" t="s">
        <v>73</v>
      </c>
      <c r="L13" s="94" t="s">
        <v>57</v>
      </c>
      <c r="M13" s="95">
        <f>VLOOKUP('MATRIZ DE RIESGOS'!L13,'MAPAS DE RIESGOS INHER Y RESID'!$E$3:$F$7,2,FALSE)</f>
        <v>3</v>
      </c>
      <c r="N13" s="94" t="s">
        <v>54</v>
      </c>
      <c r="O13" s="95">
        <f>VLOOKUP('MATRIZ DE RIESGOS'!N13,'MAPAS DE RIESGOS INHER Y RESID'!$O$3:$P$7,2,FALSE)</f>
        <v>16</v>
      </c>
      <c r="P13" s="95">
        <f t="shared" si="0"/>
        <v>48</v>
      </c>
      <c r="Q13" s="94" t="str">
        <f>IF(OR('MAPAS DE RIESGOS INHER Y RESID'!$G$7='MATRIZ DE RIESGOS'!P13,P13&lt;'MAPAS DE RIESGOS INHER Y RESID'!$G$3+1),'MAPAS DE RIESGOS INHER Y RESID'!$M$6,IF(OR('MAPAS DE RIESGOS INHER Y RESID'!$H$5='MATRIZ DE RIESGOS'!P13,P13&lt;'MAPAS DE RIESGOS INHER Y RESID'!$I$5+1),'MAPAS DE RIESGOS INHER Y RESID'!$M$5,IF(OR('MAPAS DE RIESGOS INHER Y RESID'!$I$4='MATRIZ DE RIESGOS'!P13,P13&lt;'MAPAS DE RIESGOS INHER Y RESID'!$J$4+1),'MAPAS DE RIESGOS INHER Y RESID'!$M$4,'MAPAS DE RIESGOS INHER Y RESID'!$M$3)))</f>
        <v>MODERADO</v>
      </c>
      <c r="R13" s="120" t="s">
        <v>69</v>
      </c>
      <c r="S13" s="120"/>
      <c r="T13" s="120" t="s">
        <v>83</v>
      </c>
      <c r="U13" s="120" t="s">
        <v>84</v>
      </c>
      <c r="V13" s="94" t="s">
        <v>62</v>
      </c>
      <c r="W13" s="98">
        <f>VLOOKUP(V13,'[8]MAPAS DE RIESGOS INHER Y RESID'!$E$16:$F$18,2,FALSE)</f>
        <v>0.9</v>
      </c>
      <c r="X13" s="99">
        <f t="shared" si="1"/>
        <v>4.7999999999999972</v>
      </c>
      <c r="Y13" s="94" t="str">
        <f>IF(OR('[8]MAPAS DE RIESGOS INHER Y RESID'!$G$18='[8]MATRIZ DE RIESGOS DE SST'!X13,X13&lt;'[8]MAPAS DE RIESGOS INHER Y RESID'!$G$16+1),'[8]MAPAS DE RIESGOS INHER Y RESID'!$M$19,IF(OR('[8]MAPAS DE RIESGOS INHER Y RESID'!$H$17='[8]MATRIZ DE RIESGOS DE SST'!X13,X13&lt;'[8]MAPAS DE RIESGOS INHER Y RESID'!$I$18+1),'[8]MAPAS DE RIESGOS INHER Y RESID'!$M$18,IF(OR('[8]MAPAS DE RIESGOS INHER Y RESID'!$I$17='[8]MATRIZ DE RIESGOS DE SST'!X13,X13&lt;'[8]MAPAS DE RIESGOS INHER Y RESID'!$J$17+1),'[8]MAPAS DE RIESGOS INHER Y RESID'!$M$17,'[8]MAPAS DE RIESGOS INHER Y RESID'!$M$16)))</f>
        <v>BAJO</v>
      </c>
      <c r="Z13" s="141" t="s">
        <v>63</v>
      </c>
    </row>
    <row r="14" spans="1:26" ht="282" hidden="1" customHeight="1" x14ac:dyDescent="0.2">
      <c r="A14" s="159"/>
      <c r="B14" s="90" t="s">
        <v>48</v>
      </c>
      <c r="C14" s="90"/>
      <c r="D14" s="90" t="s">
        <v>48</v>
      </c>
      <c r="E14" s="90" t="s">
        <v>48</v>
      </c>
      <c r="F14" s="90"/>
      <c r="G14" s="90"/>
      <c r="H14" s="145"/>
      <c r="I14" s="120" t="s">
        <v>85</v>
      </c>
      <c r="J14" s="120" t="s">
        <v>82</v>
      </c>
      <c r="K14" s="120" t="s">
        <v>73</v>
      </c>
      <c r="L14" s="94" t="s">
        <v>57</v>
      </c>
      <c r="M14" s="95">
        <f>VLOOKUP('MATRIZ DE RIESGOS'!L14,'MAPAS DE RIESGOS INHER Y RESID'!$E$3:$F$7,2,FALSE)</f>
        <v>3</v>
      </c>
      <c r="N14" s="94" t="s">
        <v>54</v>
      </c>
      <c r="O14" s="95">
        <f>VLOOKUP('MATRIZ DE RIESGOS'!N14,'MAPAS DE RIESGOS INHER Y RESID'!$O$3:$P$7,2,FALSE)</f>
        <v>16</v>
      </c>
      <c r="P14" s="95">
        <f t="shared" si="0"/>
        <v>48</v>
      </c>
      <c r="Q14" s="94" t="str">
        <f>IF(OR('MAPAS DE RIESGOS INHER Y RESID'!$G$7='MATRIZ DE RIESGOS'!P14,P14&lt;'MAPAS DE RIESGOS INHER Y RESID'!$G$3+1),'MAPAS DE RIESGOS INHER Y RESID'!$M$6,IF(OR('MAPAS DE RIESGOS INHER Y RESID'!$H$5='MATRIZ DE RIESGOS'!P14,P14&lt;'MAPAS DE RIESGOS INHER Y RESID'!$I$5+1),'MAPAS DE RIESGOS INHER Y RESID'!$M$5,IF(OR('MAPAS DE RIESGOS INHER Y RESID'!$I$4='MATRIZ DE RIESGOS'!P14,P14&lt;'MAPAS DE RIESGOS INHER Y RESID'!$J$4+1),'MAPAS DE RIESGOS INHER Y RESID'!$M$4,'MAPAS DE RIESGOS INHER Y RESID'!$M$3)))</f>
        <v>MODERADO</v>
      </c>
      <c r="R14" s="120"/>
      <c r="S14" s="120" t="s">
        <v>86</v>
      </c>
      <c r="T14" s="120" t="s">
        <v>83</v>
      </c>
      <c r="U14" s="120" t="s">
        <v>84</v>
      </c>
      <c r="V14" s="94" t="s">
        <v>62</v>
      </c>
      <c r="W14" s="98">
        <f>VLOOKUP(V14,'[8]MAPAS DE RIESGOS INHER Y RESID'!$E$16:$F$18,2,FALSE)</f>
        <v>0.9</v>
      </c>
      <c r="X14" s="99">
        <f>P14-(P14*W14)</f>
        <v>4.7999999999999972</v>
      </c>
      <c r="Y14" s="94" t="str">
        <f>IF(OR('[8]MAPAS DE RIESGOS INHER Y RESID'!$G$18='[8]MATRIZ DE RIESGOS DE SST'!X14,X14&lt;'[8]MAPAS DE RIESGOS INHER Y RESID'!$G$16+1),'[8]MAPAS DE RIESGOS INHER Y RESID'!$M$19,IF(OR('[8]MAPAS DE RIESGOS INHER Y RESID'!$H$17='[8]MATRIZ DE RIESGOS DE SST'!X14,X14&lt;'[8]MAPAS DE RIESGOS INHER Y RESID'!$I$18+1),'[8]MAPAS DE RIESGOS INHER Y RESID'!$M$18,IF(OR('[8]MAPAS DE RIESGOS INHER Y RESID'!$I$17='[8]MATRIZ DE RIESGOS DE SST'!X14,X14&lt;'[8]MAPAS DE RIESGOS INHER Y RESID'!$J$17+1),'[8]MAPAS DE RIESGOS INHER Y RESID'!$M$17,'[8]MAPAS DE RIESGOS INHER Y RESID'!$M$16)))</f>
        <v>BAJO</v>
      </c>
      <c r="Z14" s="141" t="s">
        <v>63</v>
      </c>
    </row>
    <row r="15" spans="1:26" ht="204.75" hidden="1" customHeight="1" x14ac:dyDescent="0.2">
      <c r="A15" s="159"/>
      <c r="B15" s="90" t="s">
        <v>48</v>
      </c>
      <c r="C15" s="90"/>
      <c r="D15" s="90" t="s">
        <v>48</v>
      </c>
      <c r="E15" s="90" t="s">
        <v>48</v>
      </c>
      <c r="F15" s="90"/>
      <c r="G15" s="90"/>
      <c r="H15" s="145"/>
      <c r="I15" s="120" t="s">
        <v>87</v>
      </c>
      <c r="J15" s="120" t="s">
        <v>88</v>
      </c>
      <c r="K15" s="120" t="s">
        <v>73</v>
      </c>
      <c r="L15" s="94" t="s">
        <v>57</v>
      </c>
      <c r="M15" s="95">
        <f>VLOOKUP('MATRIZ DE RIESGOS'!L15,'MAPAS DE RIESGOS INHER Y RESID'!$E$3:$F$7,2,FALSE)</f>
        <v>3</v>
      </c>
      <c r="N15" s="94" t="s">
        <v>54</v>
      </c>
      <c r="O15" s="95">
        <f>VLOOKUP('MATRIZ DE RIESGOS'!N15,'MAPAS DE RIESGOS INHER Y RESID'!$O$3:$P$7,2,FALSE)</f>
        <v>16</v>
      </c>
      <c r="P15" s="95">
        <f t="shared" si="0"/>
        <v>48</v>
      </c>
      <c r="Q15" s="94" t="str">
        <f>IF(OR('MAPAS DE RIESGOS INHER Y RESID'!$G$7='MATRIZ DE RIESGOS'!P15,P15&lt;'MAPAS DE RIESGOS INHER Y RESID'!$G$3+1),'MAPAS DE RIESGOS INHER Y RESID'!$M$6,IF(OR('MAPAS DE RIESGOS INHER Y RESID'!$H$5='MATRIZ DE RIESGOS'!P15,P15&lt;'MAPAS DE RIESGOS INHER Y RESID'!$I$5+1),'MAPAS DE RIESGOS INHER Y RESID'!$M$5,IF(OR('MAPAS DE RIESGOS INHER Y RESID'!$I$4='MATRIZ DE RIESGOS'!P15,P15&lt;'MAPAS DE RIESGOS INHER Y RESID'!$J$4+1),'MAPAS DE RIESGOS INHER Y RESID'!$M$4,'MAPAS DE RIESGOS INHER Y RESID'!$M$3)))</f>
        <v>MODERADO</v>
      </c>
      <c r="R15" s="120" t="s">
        <v>69</v>
      </c>
      <c r="S15" s="120"/>
      <c r="T15" s="120" t="s">
        <v>89</v>
      </c>
      <c r="U15" s="120" t="s">
        <v>90</v>
      </c>
      <c r="V15" s="94" t="s">
        <v>62</v>
      </c>
      <c r="W15" s="98">
        <f>VLOOKUP(V15,'[8]MAPAS DE RIESGOS INHER Y RESID'!$E$16:$F$18,2,FALSE)</f>
        <v>0.9</v>
      </c>
      <c r="X15" s="99">
        <f t="shared" si="1"/>
        <v>4.7999999999999972</v>
      </c>
      <c r="Y15" s="94" t="str">
        <f>IF(OR('[8]MAPAS DE RIESGOS INHER Y RESID'!$G$18='[8]MATRIZ DE RIESGOS DE SST'!X15,X15&lt;'[8]MAPAS DE RIESGOS INHER Y RESID'!$G$16+1),'[8]MAPAS DE RIESGOS INHER Y RESID'!$M$19,IF(OR('[8]MAPAS DE RIESGOS INHER Y RESID'!$H$17='[8]MATRIZ DE RIESGOS DE SST'!X15,X15&lt;'[8]MAPAS DE RIESGOS INHER Y RESID'!$I$18+1),'[8]MAPAS DE RIESGOS INHER Y RESID'!$M$18,IF(OR('[8]MAPAS DE RIESGOS INHER Y RESID'!$I$17='[8]MATRIZ DE RIESGOS DE SST'!X15,X15&lt;'[8]MAPAS DE RIESGOS INHER Y RESID'!$J$17+1),'[8]MAPAS DE RIESGOS INHER Y RESID'!$M$17,'[8]MAPAS DE RIESGOS INHER Y RESID'!$M$16)))</f>
        <v>BAJO</v>
      </c>
      <c r="Z15" s="141" t="s">
        <v>63</v>
      </c>
    </row>
    <row r="16" spans="1:26" ht="203.25" hidden="1" customHeight="1" x14ac:dyDescent="0.2">
      <c r="A16" s="159"/>
      <c r="B16" s="90" t="s">
        <v>48</v>
      </c>
      <c r="C16" s="90"/>
      <c r="D16" s="90" t="s">
        <v>48</v>
      </c>
      <c r="E16" s="90" t="s">
        <v>48</v>
      </c>
      <c r="F16" s="90"/>
      <c r="G16" s="90"/>
      <c r="H16" s="145"/>
      <c r="I16" s="120" t="s">
        <v>91</v>
      </c>
      <c r="J16" s="120" t="s">
        <v>339</v>
      </c>
      <c r="K16" s="120" t="s">
        <v>92</v>
      </c>
      <c r="L16" s="94" t="s">
        <v>57</v>
      </c>
      <c r="M16" s="95">
        <f>VLOOKUP('MATRIZ DE RIESGOS'!L16,'MAPAS DE RIESGOS INHER Y RESID'!$E$3:$F$7,2,FALSE)</f>
        <v>3</v>
      </c>
      <c r="N16" s="94" t="s">
        <v>54</v>
      </c>
      <c r="O16" s="95">
        <f>VLOOKUP('MATRIZ DE RIESGOS'!N16,'MAPAS DE RIESGOS INHER Y RESID'!$O$3:$P$7,2,FALSE)</f>
        <v>16</v>
      </c>
      <c r="P16" s="95">
        <f>+M16*O16</f>
        <v>48</v>
      </c>
      <c r="Q16" s="94" t="str">
        <f>IF(OR('MAPAS DE RIESGOS INHER Y RESID'!$G$7='MATRIZ DE RIESGOS'!P16,P16&lt;'MAPAS DE RIESGOS INHER Y RESID'!$G$3+1),'MAPAS DE RIESGOS INHER Y RESID'!$M$6,IF(OR('MAPAS DE RIESGOS INHER Y RESID'!$H$5='MATRIZ DE RIESGOS'!P16,P16&lt;'MAPAS DE RIESGOS INHER Y RESID'!$I$5+1),'MAPAS DE RIESGOS INHER Y RESID'!$M$5,IF(OR('MAPAS DE RIESGOS INHER Y RESID'!$I$4='MATRIZ DE RIESGOS'!P16,P16&lt;'MAPAS DE RIESGOS INHER Y RESID'!$J$4+1),'MAPAS DE RIESGOS INHER Y RESID'!$M$4,'MAPAS DE RIESGOS INHER Y RESID'!$M$3)))</f>
        <v>MODERADO</v>
      </c>
      <c r="R16" s="122" t="s">
        <v>93</v>
      </c>
      <c r="S16" s="122"/>
      <c r="T16" s="122" t="s">
        <v>94</v>
      </c>
      <c r="U16" s="122" t="s">
        <v>95</v>
      </c>
      <c r="V16" s="94" t="s">
        <v>62</v>
      </c>
      <c r="W16" s="98">
        <f>VLOOKUP(V16,'[8]MAPAS DE RIESGOS INHER Y RESID'!$E$16:$F$18,2,FALSE)</f>
        <v>0.9</v>
      </c>
      <c r="X16" s="99">
        <f t="shared" si="1"/>
        <v>4.7999999999999972</v>
      </c>
      <c r="Y16" s="94" t="str">
        <f>IF(OR('[8]MAPAS DE RIESGOS INHER Y RESID'!$G$18='[8]MATRIZ DE RIESGOS DE SST'!X16,X16&lt;'[8]MAPAS DE RIESGOS INHER Y RESID'!$G$16+1),'[8]MAPAS DE RIESGOS INHER Y RESID'!$M$19,IF(OR('[8]MAPAS DE RIESGOS INHER Y RESID'!$H$17='[8]MATRIZ DE RIESGOS DE SST'!X16,X16&lt;'[8]MAPAS DE RIESGOS INHER Y RESID'!$I$18+1),'[8]MAPAS DE RIESGOS INHER Y RESID'!$M$18,IF(OR('[8]MAPAS DE RIESGOS INHER Y RESID'!$I$17='[8]MATRIZ DE RIESGOS DE SST'!X16,X16&lt;'[8]MAPAS DE RIESGOS INHER Y RESID'!$J$17+1),'[8]MAPAS DE RIESGOS INHER Y RESID'!$M$17,'[8]MAPAS DE RIESGOS INHER Y RESID'!$M$16)))</f>
        <v>BAJO</v>
      </c>
      <c r="Z16" s="141" t="s">
        <v>63</v>
      </c>
    </row>
    <row r="17" spans="1:26" ht="185.25" hidden="1" customHeight="1" x14ac:dyDescent="0.2">
      <c r="A17" s="159"/>
      <c r="B17" s="90" t="s">
        <v>48</v>
      </c>
      <c r="C17" s="90"/>
      <c r="D17" s="90" t="s">
        <v>48</v>
      </c>
      <c r="E17" s="90" t="s">
        <v>48</v>
      </c>
      <c r="F17" s="90"/>
      <c r="G17" s="90"/>
      <c r="H17" s="145"/>
      <c r="I17" s="120" t="s">
        <v>96</v>
      </c>
      <c r="J17" s="120" t="s">
        <v>97</v>
      </c>
      <c r="K17" s="120" t="s">
        <v>98</v>
      </c>
      <c r="L17" s="94" t="s">
        <v>57</v>
      </c>
      <c r="M17" s="95">
        <f>VLOOKUP('MATRIZ DE RIESGOS'!L17,'MAPAS DE RIESGOS INHER Y RESID'!$E$3:$F$7,2,FALSE)</f>
        <v>3</v>
      </c>
      <c r="N17" s="94" t="s">
        <v>54</v>
      </c>
      <c r="O17" s="95">
        <f>VLOOKUP('MATRIZ DE RIESGOS'!N17,'MAPAS DE RIESGOS INHER Y RESID'!$O$3:$P$7,2,FALSE)</f>
        <v>16</v>
      </c>
      <c r="P17" s="95">
        <f t="shared" si="0"/>
        <v>48</v>
      </c>
      <c r="Q17" s="94" t="str">
        <f>IF(OR('MAPAS DE RIESGOS INHER Y RESID'!$G$7='MATRIZ DE RIESGOS'!P17,P17&lt;'MAPAS DE RIESGOS INHER Y RESID'!$G$3+1),'MAPAS DE RIESGOS INHER Y RESID'!$M$6,IF(OR('MAPAS DE RIESGOS INHER Y RESID'!$H$5='MATRIZ DE RIESGOS'!P17,P17&lt;'MAPAS DE RIESGOS INHER Y RESID'!$I$5+1),'MAPAS DE RIESGOS INHER Y RESID'!$M$5,IF(OR('MAPAS DE RIESGOS INHER Y RESID'!$I$4='MATRIZ DE RIESGOS'!P17,P17&lt;'MAPAS DE RIESGOS INHER Y RESID'!$J$4+1),'MAPAS DE RIESGOS INHER Y RESID'!$M$4,'MAPAS DE RIESGOS INHER Y RESID'!$M$3)))</f>
        <v>MODERADO</v>
      </c>
      <c r="R17" s="120" t="s">
        <v>69</v>
      </c>
      <c r="S17" s="120"/>
      <c r="T17" s="120" t="s">
        <v>99</v>
      </c>
      <c r="U17" s="120" t="s">
        <v>100</v>
      </c>
      <c r="V17" s="94" t="s">
        <v>62</v>
      </c>
      <c r="W17" s="98">
        <f>VLOOKUP(V17,'[8]MAPAS DE RIESGOS INHER Y RESID'!$E$16:$F$18,2,FALSE)</f>
        <v>0.9</v>
      </c>
      <c r="X17" s="99">
        <f t="shared" si="1"/>
        <v>4.7999999999999972</v>
      </c>
      <c r="Y17" s="94" t="str">
        <f>IF(OR('[8]MAPAS DE RIESGOS INHER Y RESID'!$G$18='[8]MATRIZ DE RIESGOS DE SST'!X17,X17&lt;'[8]MAPAS DE RIESGOS INHER Y RESID'!$G$16+1),'[8]MAPAS DE RIESGOS INHER Y RESID'!$M$19,IF(OR('[8]MAPAS DE RIESGOS INHER Y RESID'!$H$17='[8]MATRIZ DE RIESGOS DE SST'!X17,X17&lt;'[8]MAPAS DE RIESGOS INHER Y RESID'!$I$18+1),'[8]MAPAS DE RIESGOS INHER Y RESID'!$M$18,IF(OR('[8]MAPAS DE RIESGOS INHER Y RESID'!$I$17='[8]MATRIZ DE RIESGOS DE SST'!X17,X17&lt;'[8]MAPAS DE RIESGOS INHER Y RESID'!$J$17+1),'[8]MAPAS DE RIESGOS INHER Y RESID'!$M$17,'[8]MAPAS DE RIESGOS INHER Y RESID'!$M$16)))</f>
        <v>BAJO</v>
      </c>
      <c r="Z17" s="141" t="s">
        <v>63</v>
      </c>
    </row>
    <row r="18" spans="1:26" ht="185.25" hidden="1" customHeight="1" x14ac:dyDescent="0.2">
      <c r="A18" s="159"/>
      <c r="B18" s="90" t="s">
        <v>48</v>
      </c>
      <c r="C18" s="90"/>
      <c r="D18" s="90" t="s">
        <v>48</v>
      </c>
      <c r="E18" s="90" t="s">
        <v>48</v>
      </c>
      <c r="F18" s="90"/>
      <c r="G18" s="90"/>
      <c r="H18" s="145"/>
      <c r="I18" s="102" t="s">
        <v>101</v>
      </c>
      <c r="J18" s="101" t="s">
        <v>102</v>
      </c>
      <c r="K18" s="140" t="s">
        <v>103</v>
      </c>
      <c r="L18" s="94" t="s">
        <v>57</v>
      </c>
      <c r="M18" s="95">
        <f>VLOOKUP('MATRIZ DE RIESGOS'!L18,'MAPAS DE RIESGOS INHER Y RESID'!$E$3:$F$7,2,FALSE)</f>
        <v>3</v>
      </c>
      <c r="N18" s="94" t="s">
        <v>104</v>
      </c>
      <c r="O18" s="95">
        <f>VLOOKUP('MATRIZ DE RIESGOS'!N18,'MAPAS DE RIESGOS INHER Y RESID'!$O$3:$P$7,2,FALSE)</f>
        <v>256</v>
      </c>
      <c r="P18" s="95">
        <f t="shared" ref="P18" si="2">+M18*O18</f>
        <v>768</v>
      </c>
      <c r="Q18" s="94" t="str">
        <f>IF(OR('MAPAS DE RIESGOS INHER Y RESID'!$G$7='MATRIZ DE RIESGOS'!P18,P18&lt;'MAPAS DE RIESGOS INHER Y RESID'!$G$3+1),'MAPAS DE RIESGOS INHER Y RESID'!$M$6,IF(OR('MAPAS DE RIESGOS INHER Y RESID'!$H$5='MATRIZ DE RIESGOS'!P18,P18&lt;'MAPAS DE RIESGOS INHER Y RESID'!$I$5+1),'MAPAS DE RIESGOS INHER Y RESID'!$M$5,IF(OR('MAPAS DE RIESGOS INHER Y RESID'!$I$4='MATRIZ DE RIESGOS'!P18,P18&lt;'MAPAS DE RIESGOS INHER Y RESID'!$J$4+1),'MAPAS DE RIESGOS INHER Y RESID'!$M$4,'MAPAS DE RIESGOS INHER Y RESID'!$M$3)))</f>
        <v>ALTO</v>
      </c>
      <c r="R18" s="120" t="s">
        <v>105</v>
      </c>
      <c r="S18" s="120"/>
      <c r="T18" s="122" t="s">
        <v>106</v>
      </c>
      <c r="U18" s="120" t="s">
        <v>107</v>
      </c>
      <c r="V18" s="94" t="s">
        <v>62</v>
      </c>
      <c r="W18" s="98">
        <f>VLOOKUP(V18,'[8]MAPAS DE RIESGOS INHER Y RESID'!$E$16:$F$18,2,FALSE)</f>
        <v>0.9</v>
      </c>
      <c r="X18" s="99">
        <f t="shared" ref="X18" si="3">P18-(P18*W18)</f>
        <v>76.799999999999955</v>
      </c>
      <c r="Y18" s="94" t="str">
        <f>IF(OR('[8]MAPAS DE RIESGOS INHER Y RESID'!$G$18='[8]MATRIZ DE RIESGOS DE SST'!X18,X18&lt;'[8]MAPAS DE RIESGOS INHER Y RESID'!$G$16+1),'[8]MAPAS DE RIESGOS INHER Y RESID'!$M$19,IF(OR('[8]MAPAS DE RIESGOS INHER Y RESID'!$H$17='[8]MATRIZ DE RIESGOS DE SST'!X18,X18&lt;'[8]MAPAS DE RIESGOS INHER Y RESID'!$I$18+1),'[8]MAPAS DE RIESGOS INHER Y RESID'!$M$18,IF(OR('[8]MAPAS DE RIESGOS INHER Y RESID'!$I$17='[8]MATRIZ DE RIESGOS DE SST'!X18,X18&lt;'[8]MAPAS DE RIESGOS INHER Y RESID'!$J$17+1),'[8]MAPAS DE RIESGOS INHER Y RESID'!$M$17,'[8]MAPAS DE RIESGOS INHER Y RESID'!$M$16)))</f>
        <v>MODERADO</v>
      </c>
      <c r="Z18" s="141" t="s">
        <v>63</v>
      </c>
    </row>
    <row r="19" spans="1:26" ht="189" hidden="1" customHeight="1" x14ac:dyDescent="0.2">
      <c r="A19" s="159"/>
      <c r="B19" s="90" t="s">
        <v>48</v>
      </c>
      <c r="C19" s="90"/>
      <c r="D19" s="90" t="s">
        <v>48</v>
      </c>
      <c r="E19" s="90" t="s">
        <v>48</v>
      </c>
      <c r="F19" s="90"/>
      <c r="G19" s="90"/>
      <c r="H19" s="145"/>
      <c r="I19" s="120" t="s">
        <v>108</v>
      </c>
      <c r="J19" s="120" t="s">
        <v>109</v>
      </c>
      <c r="K19" s="120" t="s">
        <v>110</v>
      </c>
      <c r="L19" s="94" t="s">
        <v>53</v>
      </c>
      <c r="M19" s="95">
        <f>VLOOKUP('MATRIZ DE RIESGOS'!L19,'MAPAS DE RIESGOS INHER Y RESID'!$E$3:$F$7,2,FALSE)</f>
        <v>2</v>
      </c>
      <c r="N19" s="94" t="s">
        <v>111</v>
      </c>
      <c r="O19" s="95">
        <f>VLOOKUP('MATRIZ DE RIESGOS'!N19,'MAPAS DE RIESGOS INHER Y RESID'!$O$3:$P$7,2,FALSE)</f>
        <v>4</v>
      </c>
      <c r="P19" s="95">
        <f t="shared" si="0"/>
        <v>8</v>
      </c>
      <c r="Q19" s="94" t="str">
        <f>IF(OR('MAPAS DE RIESGOS INHER Y RESID'!$G$7='MATRIZ DE RIESGOS'!P19,P19&lt;'MAPAS DE RIESGOS INHER Y RESID'!$G$3+1),'MAPAS DE RIESGOS INHER Y RESID'!$M$6,IF(OR('MAPAS DE RIESGOS INHER Y RESID'!$H$5='MATRIZ DE RIESGOS'!P19,P19&lt;'MAPAS DE RIESGOS INHER Y RESID'!$I$5+1),'MAPAS DE RIESGOS INHER Y RESID'!$M$5,IF(OR('MAPAS DE RIESGOS INHER Y RESID'!$I$4='MATRIZ DE RIESGOS'!P19,P19&lt;'MAPAS DE RIESGOS INHER Y RESID'!$J$4+1),'MAPAS DE RIESGOS INHER Y RESID'!$M$4,'MAPAS DE RIESGOS INHER Y RESID'!$M$3)))</f>
        <v>BAJO</v>
      </c>
      <c r="R19" s="122" t="s">
        <v>69</v>
      </c>
      <c r="S19" s="122" t="s">
        <v>112</v>
      </c>
      <c r="T19" s="122" t="s">
        <v>106</v>
      </c>
      <c r="U19" s="122" t="s">
        <v>113</v>
      </c>
      <c r="V19" s="94" t="s">
        <v>114</v>
      </c>
      <c r="W19" s="98">
        <f>VLOOKUP(V19,'[8]MAPAS DE RIESGOS INHER Y RESID'!$E$16:$F$18,2,FALSE)</f>
        <v>0.15</v>
      </c>
      <c r="X19" s="99">
        <f t="shared" si="1"/>
        <v>6.8</v>
      </c>
      <c r="Y19" s="94" t="str">
        <f>IF(OR('[8]MAPAS DE RIESGOS INHER Y RESID'!$G$18='[8]MATRIZ DE RIESGOS DE SST'!X18,X19&lt;'[8]MAPAS DE RIESGOS INHER Y RESID'!$G$16+1),'[8]MAPAS DE RIESGOS INHER Y RESID'!$M$19,IF(OR('[8]MAPAS DE RIESGOS INHER Y RESID'!$H$17='[8]MATRIZ DE RIESGOS DE SST'!X18,X19&lt;'[8]MAPAS DE RIESGOS INHER Y RESID'!$I$18+1),'[8]MAPAS DE RIESGOS INHER Y RESID'!$M$18,IF(OR('[8]MAPAS DE RIESGOS INHER Y RESID'!$I$17='[8]MATRIZ DE RIESGOS DE SST'!X18,X19&lt;'[8]MAPAS DE RIESGOS INHER Y RESID'!$J$17+1),'[8]MAPAS DE RIESGOS INHER Y RESID'!$M$17,'[8]MAPAS DE RIESGOS INHER Y RESID'!$M$16)))</f>
        <v>BAJO</v>
      </c>
      <c r="Z19" s="141" t="s">
        <v>63</v>
      </c>
    </row>
    <row r="20" spans="1:26" ht="193.5" hidden="1" customHeight="1" x14ac:dyDescent="0.2">
      <c r="A20" s="159"/>
      <c r="B20" s="90" t="s">
        <v>48</v>
      </c>
      <c r="C20" s="90"/>
      <c r="D20" s="90" t="s">
        <v>48</v>
      </c>
      <c r="E20" s="90" t="s">
        <v>48</v>
      </c>
      <c r="F20" s="90"/>
      <c r="G20" s="90"/>
      <c r="H20" s="145"/>
      <c r="I20" s="120" t="s">
        <v>115</v>
      </c>
      <c r="J20" s="120" t="s">
        <v>116</v>
      </c>
      <c r="K20" s="120" t="s">
        <v>117</v>
      </c>
      <c r="L20" s="94" t="s">
        <v>53</v>
      </c>
      <c r="M20" s="95">
        <f>VLOOKUP('MATRIZ DE RIESGOS'!L20,'MAPAS DE RIESGOS INHER Y RESID'!$E$3:$F$7,2,FALSE)</f>
        <v>2</v>
      </c>
      <c r="N20" s="94" t="s">
        <v>111</v>
      </c>
      <c r="O20" s="95">
        <f>VLOOKUP('MATRIZ DE RIESGOS'!N20,'MAPAS DE RIESGOS INHER Y RESID'!$O$3:$P$7,2,FALSE)</f>
        <v>4</v>
      </c>
      <c r="P20" s="95">
        <f t="shared" si="0"/>
        <v>8</v>
      </c>
      <c r="Q20" s="94" t="str">
        <f>IF(OR('MAPAS DE RIESGOS INHER Y RESID'!$G$7='MATRIZ DE RIESGOS'!P20,P20&lt;'MAPAS DE RIESGOS INHER Y RESID'!$G$3+1),'MAPAS DE RIESGOS INHER Y RESID'!$M$6,IF(OR('MAPAS DE RIESGOS INHER Y RESID'!$H$5='MATRIZ DE RIESGOS'!P20,P20&lt;'MAPAS DE RIESGOS INHER Y RESID'!$I$5+1),'MAPAS DE RIESGOS INHER Y RESID'!$M$5,IF(OR('MAPAS DE RIESGOS INHER Y RESID'!$I$4='MATRIZ DE RIESGOS'!P20,P20&lt;'MAPAS DE RIESGOS INHER Y RESID'!$J$4+1),'MAPAS DE RIESGOS INHER Y RESID'!$M$4,'MAPAS DE RIESGOS INHER Y RESID'!$M$3)))</f>
        <v>BAJO</v>
      </c>
      <c r="R20" s="122" t="s">
        <v>69</v>
      </c>
      <c r="S20" s="122" t="s">
        <v>118</v>
      </c>
      <c r="T20" s="122" t="s">
        <v>119</v>
      </c>
      <c r="U20" s="122" t="s">
        <v>120</v>
      </c>
      <c r="V20" s="94" t="s">
        <v>57</v>
      </c>
      <c r="W20" s="98">
        <f>VLOOKUP(V20,'[8]MAPAS DE RIESGOS INHER Y RESID'!$E$16:$F$18,2,FALSE)</f>
        <v>0.4</v>
      </c>
      <c r="X20" s="99">
        <f t="shared" si="1"/>
        <v>4.8</v>
      </c>
      <c r="Y20" s="94" t="str">
        <f>IF(OR('[8]MAPAS DE RIESGOS INHER Y RESID'!$G$18='[8]MATRIZ DE RIESGOS DE SST'!X19,X20&lt;'[8]MAPAS DE RIESGOS INHER Y RESID'!$G$16+1),'[8]MAPAS DE RIESGOS INHER Y RESID'!$M$19,IF(OR('[8]MAPAS DE RIESGOS INHER Y RESID'!$H$17='[8]MATRIZ DE RIESGOS DE SST'!X19,X20&lt;'[8]MAPAS DE RIESGOS INHER Y RESID'!$I$18+1),'[8]MAPAS DE RIESGOS INHER Y RESID'!$M$18,IF(OR('[8]MAPAS DE RIESGOS INHER Y RESID'!$I$17='[8]MATRIZ DE RIESGOS DE SST'!X19,X20&lt;'[8]MAPAS DE RIESGOS INHER Y RESID'!$J$17+1),'[8]MAPAS DE RIESGOS INHER Y RESID'!$M$17,'[8]MAPAS DE RIESGOS INHER Y RESID'!$M$16)))</f>
        <v>BAJO</v>
      </c>
      <c r="Z20" s="141" t="s">
        <v>63</v>
      </c>
    </row>
    <row r="21" spans="1:26" ht="204" hidden="1" customHeight="1" x14ac:dyDescent="0.2">
      <c r="A21" s="159"/>
      <c r="B21" s="90" t="s">
        <v>48</v>
      </c>
      <c r="C21" s="90"/>
      <c r="D21" s="90" t="s">
        <v>48</v>
      </c>
      <c r="E21" s="90" t="s">
        <v>48</v>
      </c>
      <c r="F21" s="90"/>
      <c r="G21" s="90"/>
      <c r="H21" s="145"/>
      <c r="I21" s="101" t="s">
        <v>121</v>
      </c>
      <c r="J21" s="101" t="s">
        <v>122</v>
      </c>
      <c r="K21" s="101" t="s">
        <v>123</v>
      </c>
      <c r="L21" s="94" t="s">
        <v>53</v>
      </c>
      <c r="M21" s="95">
        <f>VLOOKUP('MATRIZ DE RIESGOS'!L21,'MAPAS DE RIESGOS INHER Y RESID'!$E$3:$F$7,2,FALSE)</f>
        <v>2</v>
      </c>
      <c r="N21" s="94" t="s">
        <v>111</v>
      </c>
      <c r="O21" s="95">
        <f>VLOOKUP('MATRIZ DE RIESGOS'!N21,'MAPAS DE RIESGOS INHER Y RESID'!$O$3:$P$7,2,FALSE)</f>
        <v>4</v>
      </c>
      <c r="P21" s="95">
        <f t="shared" si="0"/>
        <v>8</v>
      </c>
      <c r="Q21" s="94" t="str">
        <f>IF(OR('MAPAS DE RIESGOS INHER Y RESID'!$G$7='MATRIZ DE RIESGOS'!P21,P21&lt;'MAPAS DE RIESGOS INHER Y RESID'!$G$3+1),'MAPAS DE RIESGOS INHER Y RESID'!$M$6,IF(OR('MAPAS DE RIESGOS INHER Y RESID'!$H$5='MATRIZ DE RIESGOS'!P21,P21&lt;'MAPAS DE RIESGOS INHER Y RESID'!$I$5+1),'MAPAS DE RIESGOS INHER Y RESID'!$M$5,IF(OR('MAPAS DE RIESGOS INHER Y RESID'!$I$4='MATRIZ DE RIESGOS'!P21,P21&lt;'MAPAS DE RIESGOS INHER Y RESID'!$J$4+1),'MAPAS DE RIESGOS INHER Y RESID'!$M$4,'MAPAS DE RIESGOS INHER Y RESID'!$M$3)))</f>
        <v>BAJO</v>
      </c>
      <c r="R21" s="122" t="s">
        <v>69</v>
      </c>
      <c r="S21" s="122"/>
      <c r="T21" s="122" t="s">
        <v>119</v>
      </c>
      <c r="U21" s="122" t="s">
        <v>120</v>
      </c>
      <c r="V21" s="94" t="s">
        <v>57</v>
      </c>
      <c r="W21" s="98">
        <f>VLOOKUP(V21,'[8]MAPAS DE RIESGOS INHER Y RESID'!$E$16:$F$18,2,FALSE)</f>
        <v>0.4</v>
      </c>
      <c r="X21" s="99">
        <f t="shared" si="1"/>
        <v>4.8</v>
      </c>
      <c r="Y21" s="94" t="str">
        <f>IF(OR('[8]MAPAS DE RIESGOS INHER Y RESID'!$G$18='[8]MATRIZ DE RIESGOS DE SST'!X20,X21&lt;'[8]MAPAS DE RIESGOS INHER Y RESID'!$G$16+1),'[8]MAPAS DE RIESGOS INHER Y RESID'!$M$19,IF(OR('[8]MAPAS DE RIESGOS INHER Y RESID'!$H$17='[8]MATRIZ DE RIESGOS DE SST'!X20,X21&lt;'[8]MAPAS DE RIESGOS INHER Y RESID'!$I$18+1),'[8]MAPAS DE RIESGOS INHER Y RESID'!$M$18,IF(OR('[8]MAPAS DE RIESGOS INHER Y RESID'!$I$17='[8]MATRIZ DE RIESGOS DE SST'!X20,X21&lt;'[8]MAPAS DE RIESGOS INHER Y RESID'!$J$17+1),'[8]MAPAS DE RIESGOS INHER Y RESID'!$M$17,'[8]MAPAS DE RIESGOS INHER Y RESID'!$M$16)))</f>
        <v>BAJO</v>
      </c>
      <c r="Z21" s="141" t="s">
        <v>63</v>
      </c>
    </row>
    <row r="22" spans="1:26" ht="336" hidden="1" customHeight="1" x14ac:dyDescent="0.2">
      <c r="A22" s="159"/>
      <c r="B22" s="90" t="s">
        <v>48</v>
      </c>
      <c r="C22" s="90"/>
      <c r="D22" s="90" t="s">
        <v>48</v>
      </c>
      <c r="E22" s="90" t="s">
        <v>48</v>
      </c>
      <c r="F22" s="90"/>
      <c r="G22" s="90"/>
      <c r="H22" s="145"/>
      <c r="I22" s="120" t="s">
        <v>124</v>
      </c>
      <c r="J22" s="120" t="s">
        <v>125</v>
      </c>
      <c r="K22" s="120" t="s">
        <v>126</v>
      </c>
      <c r="L22" s="94" t="s">
        <v>53</v>
      </c>
      <c r="M22" s="95">
        <f>VLOOKUP('MATRIZ DE RIESGOS'!L22,'MAPAS DE RIESGOS INHER Y RESID'!$E$3:$F$7,2,FALSE)</f>
        <v>2</v>
      </c>
      <c r="N22" s="94" t="s">
        <v>54</v>
      </c>
      <c r="O22" s="95">
        <f>VLOOKUP('MATRIZ DE RIESGOS'!N22,'MAPAS DE RIESGOS INHER Y RESID'!$O$3:$P$7,2,FALSE)</f>
        <v>16</v>
      </c>
      <c r="P22" s="95">
        <f t="shared" si="0"/>
        <v>32</v>
      </c>
      <c r="Q22" s="94" t="str">
        <f>IF(OR('MAPAS DE RIESGOS INHER Y RESID'!$G$7='MATRIZ DE RIESGOS'!P22,P22&lt;'MAPAS DE RIESGOS INHER Y RESID'!$G$3+1),'MAPAS DE RIESGOS INHER Y RESID'!$M$6,IF(OR('MAPAS DE RIESGOS INHER Y RESID'!$H$5='MATRIZ DE RIESGOS'!P22,P22&lt;'MAPAS DE RIESGOS INHER Y RESID'!$I$5+1),'MAPAS DE RIESGOS INHER Y RESID'!$M$5,IF(OR('MAPAS DE RIESGOS INHER Y RESID'!$I$4='MATRIZ DE RIESGOS'!P22,P22&lt;'MAPAS DE RIESGOS INHER Y RESID'!$J$4+1),'MAPAS DE RIESGOS INHER Y RESID'!$M$4,'MAPAS DE RIESGOS INHER Y RESID'!$M$3)))</f>
        <v>MODERADO</v>
      </c>
      <c r="R22" s="122" t="s">
        <v>69</v>
      </c>
      <c r="S22" s="122"/>
      <c r="T22" s="123" t="s">
        <v>127</v>
      </c>
      <c r="U22" s="123" t="s">
        <v>128</v>
      </c>
      <c r="V22" s="94" t="s">
        <v>57</v>
      </c>
      <c r="W22" s="98">
        <f>VLOOKUP(V22,'[8]MAPAS DE RIESGOS INHER Y RESID'!$E$16:$F$18,2,FALSE)</f>
        <v>0.4</v>
      </c>
      <c r="X22" s="99">
        <f t="shared" si="1"/>
        <v>19.2</v>
      </c>
      <c r="Y22" s="94" t="str">
        <f>IF(OR('[8]MAPAS DE RIESGOS INHER Y RESID'!$G$18='[8]MATRIZ DE RIESGOS DE SST'!X21,X22&lt;'[8]MAPAS DE RIESGOS INHER Y RESID'!$G$16+1),'[8]MAPAS DE RIESGOS INHER Y RESID'!$M$19,IF(OR('[8]MAPAS DE RIESGOS INHER Y RESID'!$H$17='[8]MATRIZ DE RIESGOS DE SST'!X21,X22&lt;'[8]MAPAS DE RIESGOS INHER Y RESID'!$I$18+1),'[8]MAPAS DE RIESGOS INHER Y RESID'!$M$18,IF(OR('[8]MAPAS DE RIESGOS INHER Y RESID'!$I$17='[8]MATRIZ DE RIESGOS DE SST'!X21,X22&lt;'[8]MAPAS DE RIESGOS INHER Y RESID'!$J$17+1),'[8]MAPAS DE RIESGOS INHER Y RESID'!$M$17,'[8]MAPAS DE RIESGOS INHER Y RESID'!$M$16)))</f>
        <v>MODERADO</v>
      </c>
      <c r="Z22" s="141" t="s">
        <v>58</v>
      </c>
    </row>
    <row r="23" spans="1:26" ht="226.5" hidden="1" customHeight="1" x14ac:dyDescent="0.2">
      <c r="A23" s="159"/>
      <c r="B23" s="90" t="s">
        <v>48</v>
      </c>
      <c r="C23" s="90"/>
      <c r="D23" s="90" t="s">
        <v>48</v>
      </c>
      <c r="E23" s="90" t="s">
        <v>48</v>
      </c>
      <c r="F23" s="90"/>
      <c r="G23" s="90"/>
      <c r="H23" s="145"/>
      <c r="I23" s="101" t="s">
        <v>129</v>
      </c>
      <c r="J23" s="120" t="s">
        <v>130</v>
      </c>
      <c r="K23" s="120" t="s">
        <v>131</v>
      </c>
      <c r="L23" s="94" t="s">
        <v>57</v>
      </c>
      <c r="M23" s="95">
        <f>VLOOKUP('MATRIZ DE RIESGOS'!L23,'MAPAS DE RIESGOS INHER Y RESID'!$E$3:$F$7,2,FALSE)</f>
        <v>3</v>
      </c>
      <c r="N23" s="94" t="s">
        <v>111</v>
      </c>
      <c r="O23" s="95">
        <f>VLOOKUP('MATRIZ DE RIESGOS'!N23,'MAPAS DE RIESGOS INHER Y RESID'!$O$3:$P$7,2,FALSE)</f>
        <v>4</v>
      </c>
      <c r="P23" s="95">
        <f t="shared" si="0"/>
        <v>12</v>
      </c>
      <c r="Q23" s="94" t="str">
        <f>IF(OR('MAPAS DE RIESGOS INHER Y RESID'!$G$7='MATRIZ DE RIESGOS'!P23,P23&lt;'MAPAS DE RIESGOS INHER Y RESID'!$G$3+1),'MAPAS DE RIESGOS INHER Y RESID'!$M$6,IF(OR('MAPAS DE RIESGOS INHER Y RESID'!$H$5='MATRIZ DE RIESGOS'!P23,P23&lt;'MAPAS DE RIESGOS INHER Y RESID'!$I$5+1),'MAPAS DE RIESGOS INHER Y RESID'!$M$5,IF(OR('MAPAS DE RIESGOS INHER Y RESID'!$I$4='MATRIZ DE RIESGOS'!P23,P23&lt;'MAPAS DE RIESGOS INHER Y RESID'!$J$4+1),'MAPAS DE RIESGOS INHER Y RESID'!$M$4,'MAPAS DE RIESGOS INHER Y RESID'!$M$3)))</f>
        <v>MODERADO</v>
      </c>
      <c r="R23" s="122" t="s">
        <v>69</v>
      </c>
      <c r="S23" s="122" t="s">
        <v>132</v>
      </c>
      <c r="T23" s="122" t="s">
        <v>133</v>
      </c>
      <c r="U23" s="122"/>
      <c r="V23" s="94" t="s">
        <v>57</v>
      </c>
      <c r="W23" s="98">
        <f>VLOOKUP(V23,'[8]MAPAS DE RIESGOS INHER Y RESID'!$E$16:$F$18,2,FALSE)</f>
        <v>0.4</v>
      </c>
      <c r="X23" s="99">
        <f t="shared" si="1"/>
        <v>7.1999999999999993</v>
      </c>
      <c r="Y23" s="94" t="str">
        <f>IF(OR('[8]MAPAS DE RIESGOS INHER Y RESID'!$G$18='[8]MATRIZ DE RIESGOS DE SST'!X22,X23&lt;'[8]MAPAS DE RIESGOS INHER Y RESID'!$G$16+1),'[8]MAPAS DE RIESGOS INHER Y RESID'!$M$19,IF(OR('[8]MAPAS DE RIESGOS INHER Y RESID'!$H$17='[8]MATRIZ DE RIESGOS DE SST'!X22,X23&lt;'[8]MAPAS DE RIESGOS INHER Y RESID'!$I$18+1),'[8]MAPAS DE RIESGOS INHER Y RESID'!$M$18,IF(OR('[8]MAPAS DE RIESGOS INHER Y RESID'!$I$17='[8]MATRIZ DE RIESGOS DE SST'!X22,X23&lt;'[8]MAPAS DE RIESGOS INHER Y RESID'!$J$17+1),'[8]MAPAS DE RIESGOS INHER Y RESID'!$M$17,'[8]MAPAS DE RIESGOS INHER Y RESID'!$M$16)))</f>
        <v>BAJO</v>
      </c>
      <c r="Z23" s="141" t="s">
        <v>58</v>
      </c>
    </row>
    <row r="24" spans="1:26" ht="192.75" hidden="1" customHeight="1" x14ac:dyDescent="0.2">
      <c r="A24" s="159"/>
      <c r="B24" s="90" t="s">
        <v>48</v>
      </c>
      <c r="C24" s="90"/>
      <c r="D24" s="90" t="s">
        <v>48</v>
      </c>
      <c r="E24" s="90" t="s">
        <v>48</v>
      </c>
      <c r="F24" s="90"/>
      <c r="G24" s="90"/>
      <c r="H24" s="145"/>
      <c r="I24" s="120" t="s">
        <v>134</v>
      </c>
      <c r="J24" s="120" t="s">
        <v>135</v>
      </c>
      <c r="K24" s="120" t="s">
        <v>136</v>
      </c>
      <c r="L24" s="94" t="s">
        <v>53</v>
      </c>
      <c r="M24" s="95">
        <f>VLOOKUP('MATRIZ DE RIESGOS'!L24,'MAPAS DE RIESGOS INHER Y RESID'!$E$3:$F$7,2,FALSE)</f>
        <v>2</v>
      </c>
      <c r="N24" s="94" t="s">
        <v>54</v>
      </c>
      <c r="O24" s="95">
        <f>VLOOKUP('MATRIZ DE RIESGOS'!N24,'MAPAS DE RIESGOS INHER Y RESID'!$O$3:$P$7,2,FALSE)</f>
        <v>16</v>
      </c>
      <c r="P24" s="95">
        <f t="shared" si="0"/>
        <v>32</v>
      </c>
      <c r="Q24" s="94" t="str">
        <f>IF(OR('MAPAS DE RIESGOS INHER Y RESID'!$G$7='MATRIZ DE RIESGOS'!P24,P24&lt;'MAPAS DE RIESGOS INHER Y RESID'!$G$3+1),'MAPAS DE RIESGOS INHER Y RESID'!$M$6,IF(OR('MAPAS DE RIESGOS INHER Y RESID'!$H$5='MATRIZ DE RIESGOS'!P24,P24&lt;'MAPAS DE RIESGOS INHER Y RESID'!$I$5+1),'MAPAS DE RIESGOS INHER Y RESID'!$M$5,IF(OR('MAPAS DE RIESGOS INHER Y RESID'!$I$4='MATRIZ DE RIESGOS'!P24,P24&lt;'MAPAS DE RIESGOS INHER Y RESID'!$J$4+1),'MAPAS DE RIESGOS INHER Y RESID'!$M$4,'MAPAS DE RIESGOS INHER Y RESID'!$M$3)))</f>
        <v>MODERADO</v>
      </c>
      <c r="R24" s="122" t="s">
        <v>69</v>
      </c>
      <c r="S24" s="122" t="s">
        <v>137</v>
      </c>
      <c r="T24" s="122" t="s">
        <v>138</v>
      </c>
      <c r="U24" s="122" t="s">
        <v>139</v>
      </c>
      <c r="V24" s="94" t="s">
        <v>57</v>
      </c>
      <c r="W24" s="98">
        <f>VLOOKUP(V24,'[8]MAPAS DE RIESGOS INHER Y RESID'!$E$16:$F$18,2,FALSE)</f>
        <v>0.4</v>
      </c>
      <c r="X24" s="99">
        <f t="shared" si="1"/>
        <v>19.2</v>
      </c>
      <c r="Y24" s="94" t="str">
        <f>IF(OR('[8]MAPAS DE RIESGOS INHER Y RESID'!$G$18='[8]MATRIZ DE RIESGOS DE SST'!X23,X24&lt;'[8]MAPAS DE RIESGOS INHER Y RESID'!$G$16+1),'[8]MAPAS DE RIESGOS INHER Y RESID'!$M$19,IF(OR('[8]MAPAS DE RIESGOS INHER Y RESID'!$H$17='[8]MATRIZ DE RIESGOS DE SST'!X23,X24&lt;'[8]MAPAS DE RIESGOS INHER Y RESID'!$I$18+1),'[8]MAPAS DE RIESGOS INHER Y RESID'!$M$18,IF(OR('[8]MAPAS DE RIESGOS INHER Y RESID'!$I$17='[8]MATRIZ DE RIESGOS DE SST'!X23,X24&lt;'[8]MAPAS DE RIESGOS INHER Y RESID'!$J$17+1),'[8]MAPAS DE RIESGOS INHER Y RESID'!$M$17,'[8]MAPAS DE RIESGOS INHER Y RESID'!$M$16)))</f>
        <v>MODERADO</v>
      </c>
      <c r="Z24" s="141" t="s">
        <v>58</v>
      </c>
    </row>
    <row r="25" spans="1:26" ht="222.75" hidden="1" customHeight="1" x14ac:dyDescent="0.2">
      <c r="A25" s="159"/>
      <c r="B25" s="90" t="s">
        <v>48</v>
      </c>
      <c r="C25" s="90"/>
      <c r="D25" s="90" t="s">
        <v>48</v>
      </c>
      <c r="E25" s="90" t="s">
        <v>48</v>
      </c>
      <c r="F25" s="90"/>
      <c r="G25" s="90"/>
      <c r="H25" s="145"/>
      <c r="I25" s="101" t="s">
        <v>140</v>
      </c>
      <c r="J25" s="101" t="s">
        <v>141</v>
      </c>
      <c r="K25" s="101" t="s">
        <v>142</v>
      </c>
      <c r="L25" s="94" t="s">
        <v>57</v>
      </c>
      <c r="M25" s="95">
        <f>VLOOKUP('MATRIZ DE RIESGOS'!L25,'MAPAS DE RIESGOS INHER Y RESID'!$E$3:$F$7,2,FALSE)</f>
        <v>3</v>
      </c>
      <c r="N25" s="94" t="s">
        <v>111</v>
      </c>
      <c r="O25" s="95">
        <f>VLOOKUP('MATRIZ DE RIESGOS'!N25,'MAPAS DE RIESGOS INHER Y RESID'!$O$3:$P$7,2,FALSE)</f>
        <v>4</v>
      </c>
      <c r="P25" s="95">
        <f t="shared" si="0"/>
        <v>12</v>
      </c>
      <c r="Q25" s="94" t="str">
        <f>IF(OR('MAPAS DE RIESGOS INHER Y RESID'!$G$7='MATRIZ DE RIESGOS'!P25,P25&lt;'MAPAS DE RIESGOS INHER Y RESID'!$G$3+1),'MAPAS DE RIESGOS INHER Y RESID'!$M$6,IF(OR('MAPAS DE RIESGOS INHER Y RESID'!$H$5='MATRIZ DE RIESGOS'!P25,P25&lt;'MAPAS DE RIESGOS INHER Y RESID'!$I$5+1),'MAPAS DE RIESGOS INHER Y RESID'!$M$5,IF(OR('MAPAS DE RIESGOS INHER Y RESID'!$I$4='MATRIZ DE RIESGOS'!P25,P25&lt;'MAPAS DE RIESGOS INHER Y RESID'!$J$4+1),'MAPAS DE RIESGOS INHER Y RESID'!$M$4,'MAPAS DE RIESGOS INHER Y RESID'!$M$3)))</f>
        <v>MODERADO</v>
      </c>
      <c r="R25" s="122" t="s">
        <v>69</v>
      </c>
      <c r="S25" s="122"/>
      <c r="T25" s="125" t="s">
        <v>74</v>
      </c>
      <c r="U25" s="124" t="s">
        <v>143</v>
      </c>
      <c r="V25" s="94" t="s">
        <v>57</v>
      </c>
      <c r="W25" s="98">
        <f>VLOOKUP(V25,'[8]MAPAS DE RIESGOS INHER Y RESID'!$E$16:$F$18,2,FALSE)</f>
        <v>0.4</v>
      </c>
      <c r="X25" s="99">
        <f t="shared" si="1"/>
        <v>7.1999999999999993</v>
      </c>
      <c r="Y25" s="94" t="str">
        <f>IF(OR('[8]MAPAS DE RIESGOS INHER Y RESID'!$G$18='[8]MATRIZ DE RIESGOS DE SST'!X24,X25&lt;'[8]MAPAS DE RIESGOS INHER Y RESID'!$G$16+1),'[8]MAPAS DE RIESGOS INHER Y RESID'!$M$19,IF(OR('[8]MAPAS DE RIESGOS INHER Y RESID'!$H$17='[8]MATRIZ DE RIESGOS DE SST'!X24,X25&lt;'[8]MAPAS DE RIESGOS INHER Y RESID'!$I$18+1),'[8]MAPAS DE RIESGOS INHER Y RESID'!$M$18,IF(OR('[8]MAPAS DE RIESGOS INHER Y RESID'!$I$17='[8]MATRIZ DE RIESGOS DE SST'!X24,X25&lt;'[8]MAPAS DE RIESGOS INHER Y RESID'!$J$17+1),'[8]MAPAS DE RIESGOS INHER Y RESID'!$M$17,'[8]MAPAS DE RIESGOS INHER Y RESID'!$M$16)))</f>
        <v>BAJO</v>
      </c>
      <c r="Z25" s="141" t="s">
        <v>58</v>
      </c>
    </row>
    <row r="26" spans="1:26" ht="187.5" hidden="1" customHeight="1" x14ac:dyDescent="0.2">
      <c r="A26" s="159"/>
      <c r="B26" s="90" t="s">
        <v>48</v>
      </c>
      <c r="C26" s="90"/>
      <c r="D26" s="90" t="s">
        <v>48</v>
      </c>
      <c r="E26" s="90" t="s">
        <v>48</v>
      </c>
      <c r="F26" s="90"/>
      <c r="G26" s="90"/>
      <c r="H26" s="145"/>
      <c r="I26" s="101" t="s">
        <v>144</v>
      </c>
      <c r="J26" s="101" t="s">
        <v>145</v>
      </c>
      <c r="K26" s="101" t="s">
        <v>146</v>
      </c>
      <c r="L26" s="94" t="s">
        <v>57</v>
      </c>
      <c r="M26" s="95">
        <f>VLOOKUP('MATRIZ DE RIESGOS'!L26,'MAPAS DE RIESGOS INHER Y RESID'!$E$3:$F$7,2,FALSE)</f>
        <v>3</v>
      </c>
      <c r="N26" s="94" t="s">
        <v>111</v>
      </c>
      <c r="O26" s="95">
        <f>VLOOKUP('MATRIZ DE RIESGOS'!N26,'MAPAS DE RIESGOS INHER Y RESID'!$O$3:$P$7,2,FALSE)</f>
        <v>4</v>
      </c>
      <c r="P26" s="95">
        <f t="shared" si="0"/>
        <v>12</v>
      </c>
      <c r="Q26" s="94" t="str">
        <f>IF(OR('MAPAS DE RIESGOS INHER Y RESID'!$G$7='MATRIZ DE RIESGOS'!P26,P26&lt;'MAPAS DE RIESGOS INHER Y RESID'!$G$3+1),'MAPAS DE RIESGOS INHER Y RESID'!$M$6,IF(OR('MAPAS DE RIESGOS INHER Y RESID'!$H$5='MATRIZ DE RIESGOS'!P26,P26&lt;'MAPAS DE RIESGOS INHER Y RESID'!$I$5+1),'MAPAS DE RIESGOS INHER Y RESID'!$M$5,IF(OR('MAPAS DE RIESGOS INHER Y RESID'!$I$4='MATRIZ DE RIESGOS'!P26,P26&lt;'MAPAS DE RIESGOS INHER Y RESID'!$J$4+1),'MAPAS DE RIESGOS INHER Y RESID'!$M$4,'MAPAS DE RIESGOS INHER Y RESID'!$M$3)))</f>
        <v>MODERADO</v>
      </c>
      <c r="R26" s="122" t="s">
        <v>69</v>
      </c>
      <c r="S26" s="122"/>
      <c r="T26" s="125" t="s">
        <v>74</v>
      </c>
      <c r="U26" s="124" t="s">
        <v>143</v>
      </c>
      <c r="V26" s="94" t="s">
        <v>57</v>
      </c>
      <c r="W26" s="98">
        <f>VLOOKUP(V26,'[8]MAPAS DE RIESGOS INHER Y RESID'!$E$16:$F$18,2,FALSE)</f>
        <v>0.4</v>
      </c>
      <c r="X26" s="99">
        <f t="shared" si="1"/>
        <v>7.1999999999999993</v>
      </c>
      <c r="Y26" s="94" t="str">
        <f>IF(OR('[8]MAPAS DE RIESGOS INHER Y RESID'!$G$18='[8]MATRIZ DE RIESGOS DE SST'!X25,X26&lt;'[8]MAPAS DE RIESGOS INHER Y RESID'!$G$16+1),'[8]MAPAS DE RIESGOS INHER Y RESID'!$M$19,IF(OR('[8]MAPAS DE RIESGOS INHER Y RESID'!$H$17='[8]MATRIZ DE RIESGOS DE SST'!X25,X26&lt;'[8]MAPAS DE RIESGOS INHER Y RESID'!$I$18+1),'[8]MAPAS DE RIESGOS INHER Y RESID'!$M$18,IF(OR('[8]MAPAS DE RIESGOS INHER Y RESID'!$I$17='[8]MATRIZ DE RIESGOS DE SST'!X25,X26&lt;'[8]MAPAS DE RIESGOS INHER Y RESID'!$J$17+1),'[8]MAPAS DE RIESGOS INHER Y RESID'!$M$17,'[8]MAPAS DE RIESGOS INHER Y RESID'!$M$16)))</f>
        <v>BAJO</v>
      </c>
      <c r="Z26" s="141" t="s">
        <v>58</v>
      </c>
    </row>
    <row r="27" spans="1:26" ht="179.25" hidden="1" customHeight="1" x14ac:dyDescent="0.2">
      <c r="A27" s="159"/>
      <c r="B27" s="90" t="s">
        <v>48</v>
      </c>
      <c r="C27" s="90"/>
      <c r="D27" s="90" t="s">
        <v>48</v>
      </c>
      <c r="E27" s="90" t="s">
        <v>48</v>
      </c>
      <c r="F27" s="90"/>
      <c r="G27" s="90"/>
      <c r="H27" s="145"/>
      <c r="I27" s="101" t="s">
        <v>147</v>
      </c>
      <c r="J27" s="101" t="s">
        <v>148</v>
      </c>
      <c r="K27" s="101" t="s">
        <v>146</v>
      </c>
      <c r="L27" s="94" t="s">
        <v>53</v>
      </c>
      <c r="M27" s="95">
        <f>VLOOKUP('MATRIZ DE RIESGOS'!L27,'MAPAS DE RIESGOS INHER Y RESID'!$E$3:$F$7,2,FALSE)</f>
        <v>2</v>
      </c>
      <c r="N27" s="94" t="s">
        <v>111</v>
      </c>
      <c r="O27" s="95">
        <f>VLOOKUP('MATRIZ DE RIESGOS'!N27,'MAPAS DE RIESGOS INHER Y RESID'!$O$3:$P$7,2,FALSE)</f>
        <v>4</v>
      </c>
      <c r="P27" s="95">
        <f t="shared" si="0"/>
        <v>8</v>
      </c>
      <c r="Q27" s="94" t="str">
        <f>IF(OR('MAPAS DE RIESGOS INHER Y RESID'!$G$7='MATRIZ DE RIESGOS'!P27,P27&lt;'MAPAS DE RIESGOS INHER Y RESID'!$G$3+1),'MAPAS DE RIESGOS INHER Y RESID'!$M$6,IF(OR('MAPAS DE RIESGOS INHER Y RESID'!$H$5='MATRIZ DE RIESGOS'!P27,P27&lt;'MAPAS DE RIESGOS INHER Y RESID'!$I$5+1),'MAPAS DE RIESGOS INHER Y RESID'!$M$5,IF(OR('MAPAS DE RIESGOS INHER Y RESID'!$I$4='MATRIZ DE RIESGOS'!P27,P27&lt;'MAPAS DE RIESGOS INHER Y RESID'!$J$4+1),'MAPAS DE RIESGOS INHER Y RESID'!$M$4,'MAPAS DE RIESGOS INHER Y RESID'!$M$3)))</f>
        <v>BAJO</v>
      </c>
      <c r="R27" s="122" t="s">
        <v>69</v>
      </c>
      <c r="S27" s="122"/>
      <c r="T27" s="125" t="s">
        <v>74</v>
      </c>
      <c r="U27" s="124" t="s">
        <v>143</v>
      </c>
      <c r="V27" s="94" t="s">
        <v>57</v>
      </c>
      <c r="W27" s="98">
        <f>VLOOKUP(V27,'[8]MAPAS DE RIESGOS INHER Y RESID'!$E$16:$F$18,2,FALSE)</f>
        <v>0.4</v>
      </c>
      <c r="X27" s="99">
        <f t="shared" si="1"/>
        <v>4.8</v>
      </c>
      <c r="Y27" s="94" t="str">
        <f>IF(OR('[8]MAPAS DE RIESGOS INHER Y RESID'!$G$18='[8]MATRIZ DE RIESGOS DE SST'!X26,X27&lt;'[8]MAPAS DE RIESGOS INHER Y RESID'!$G$16+1),'[8]MAPAS DE RIESGOS INHER Y RESID'!$M$19,IF(OR('[8]MAPAS DE RIESGOS INHER Y RESID'!$H$17='[8]MATRIZ DE RIESGOS DE SST'!X26,X27&lt;'[8]MAPAS DE RIESGOS INHER Y RESID'!$I$18+1),'[8]MAPAS DE RIESGOS INHER Y RESID'!$M$18,IF(OR('[8]MAPAS DE RIESGOS INHER Y RESID'!$I$17='[8]MATRIZ DE RIESGOS DE SST'!X26,X27&lt;'[8]MAPAS DE RIESGOS INHER Y RESID'!$J$17+1),'[8]MAPAS DE RIESGOS INHER Y RESID'!$M$17,'[8]MAPAS DE RIESGOS INHER Y RESID'!$M$16)))</f>
        <v>BAJO</v>
      </c>
      <c r="Z27" s="141" t="s">
        <v>58</v>
      </c>
    </row>
    <row r="28" spans="1:26" ht="138" hidden="1" customHeight="1" x14ac:dyDescent="0.2">
      <c r="A28" s="159"/>
      <c r="B28" s="90" t="s">
        <v>48</v>
      </c>
      <c r="C28" s="90"/>
      <c r="D28" s="90" t="s">
        <v>48</v>
      </c>
      <c r="E28" s="90" t="s">
        <v>48</v>
      </c>
      <c r="F28" s="90"/>
      <c r="G28" s="90"/>
      <c r="H28" s="145"/>
      <c r="I28" s="101" t="s">
        <v>149</v>
      </c>
      <c r="J28" s="101" t="s">
        <v>150</v>
      </c>
      <c r="K28" s="101" t="s">
        <v>151</v>
      </c>
      <c r="L28" s="94" t="s">
        <v>57</v>
      </c>
      <c r="M28" s="95">
        <f>VLOOKUP('MATRIZ DE RIESGOS'!L28,'MAPAS DE RIESGOS INHER Y RESID'!$E$3:$F$7,2,FALSE)</f>
        <v>3</v>
      </c>
      <c r="N28" s="94" t="s">
        <v>54</v>
      </c>
      <c r="O28" s="95">
        <f>VLOOKUP('MATRIZ DE RIESGOS'!N28,'MAPAS DE RIESGOS INHER Y RESID'!$O$3:$P$7,2,FALSE)</f>
        <v>16</v>
      </c>
      <c r="P28" s="95">
        <f t="shared" si="0"/>
        <v>48</v>
      </c>
      <c r="Q28" s="94" t="str">
        <f>IF(OR('MAPAS DE RIESGOS INHER Y RESID'!$G$7='MATRIZ DE RIESGOS'!P28,P28&lt;'MAPAS DE RIESGOS INHER Y RESID'!$G$3+1),'MAPAS DE RIESGOS INHER Y RESID'!$M$6,IF(OR('MAPAS DE RIESGOS INHER Y RESID'!$H$5='MATRIZ DE RIESGOS'!P28,P28&lt;'MAPAS DE RIESGOS INHER Y RESID'!$I$5+1),'MAPAS DE RIESGOS INHER Y RESID'!$M$5,IF(OR('MAPAS DE RIESGOS INHER Y RESID'!$I$4='MATRIZ DE RIESGOS'!P28,P28&lt;'MAPAS DE RIESGOS INHER Y RESID'!$J$4+1),'MAPAS DE RIESGOS INHER Y RESID'!$M$4,'MAPAS DE RIESGOS INHER Y RESID'!$M$3)))</f>
        <v>MODERADO</v>
      </c>
      <c r="R28" s="122" t="s">
        <v>69</v>
      </c>
      <c r="S28" s="120" t="s">
        <v>152</v>
      </c>
      <c r="T28" s="122"/>
      <c r="U28" s="122"/>
      <c r="V28" s="94" t="s">
        <v>57</v>
      </c>
      <c r="W28" s="98">
        <f>VLOOKUP(V28,'[8]MAPAS DE RIESGOS INHER Y RESID'!$E$16:$F$18,2,FALSE)</f>
        <v>0.4</v>
      </c>
      <c r="X28" s="99">
        <f t="shared" si="1"/>
        <v>28.799999999999997</v>
      </c>
      <c r="Y28" s="94" t="str">
        <f>IF(OR('[8]MAPAS DE RIESGOS INHER Y RESID'!$G$18='[8]MATRIZ DE RIESGOS DE SST'!X27,X28&lt;'[8]MAPAS DE RIESGOS INHER Y RESID'!$G$16+1),'[8]MAPAS DE RIESGOS INHER Y RESID'!$M$19,IF(OR('[8]MAPAS DE RIESGOS INHER Y RESID'!$H$17='[8]MATRIZ DE RIESGOS DE SST'!X27,X28&lt;'[8]MAPAS DE RIESGOS INHER Y RESID'!$I$18+1),'[8]MAPAS DE RIESGOS INHER Y RESID'!$M$18,IF(OR('[8]MAPAS DE RIESGOS INHER Y RESID'!$I$17='[8]MATRIZ DE RIESGOS DE SST'!X27,X28&lt;'[8]MAPAS DE RIESGOS INHER Y RESID'!$J$17+1),'[8]MAPAS DE RIESGOS INHER Y RESID'!$M$17,'[8]MAPAS DE RIESGOS INHER Y RESID'!$M$16)))</f>
        <v>MODERADO</v>
      </c>
      <c r="Z28" s="141" t="s">
        <v>58</v>
      </c>
    </row>
    <row r="29" spans="1:26" ht="121.5" hidden="1" customHeight="1" x14ac:dyDescent="0.2">
      <c r="A29" s="159"/>
      <c r="B29" s="90" t="s">
        <v>48</v>
      </c>
      <c r="C29" s="90"/>
      <c r="D29" s="90" t="s">
        <v>48</v>
      </c>
      <c r="E29" s="90" t="s">
        <v>48</v>
      </c>
      <c r="F29" s="90"/>
      <c r="G29" s="90"/>
      <c r="H29" s="145"/>
      <c r="I29" s="101" t="s">
        <v>153</v>
      </c>
      <c r="J29" s="101" t="s">
        <v>154</v>
      </c>
      <c r="K29" s="101" t="s">
        <v>151</v>
      </c>
      <c r="L29" s="94" t="s">
        <v>57</v>
      </c>
      <c r="M29" s="95">
        <f>VLOOKUP('MATRIZ DE RIESGOS'!L29,'MAPAS DE RIESGOS INHER Y RESID'!$E$3:$F$7,2,FALSE)</f>
        <v>3</v>
      </c>
      <c r="N29" s="94" t="s">
        <v>54</v>
      </c>
      <c r="O29" s="95">
        <f>VLOOKUP('MATRIZ DE RIESGOS'!N29,'MAPAS DE RIESGOS INHER Y RESID'!$O$3:$P$7,2,FALSE)</f>
        <v>16</v>
      </c>
      <c r="P29" s="95">
        <f t="shared" si="0"/>
        <v>48</v>
      </c>
      <c r="Q29" s="94" t="str">
        <f>IF(OR('MAPAS DE RIESGOS INHER Y RESID'!$G$7='MATRIZ DE RIESGOS'!P29,P29&lt;'MAPAS DE RIESGOS INHER Y RESID'!$G$3+1),'MAPAS DE RIESGOS INHER Y RESID'!$M$6,IF(OR('MAPAS DE RIESGOS INHER Y RESID'!$H$5='MATRIZ DE RIESGOS'!P29,P29&lt;'MAPAS DE RIESGOS INHER Y RESID'!$I$5+1),'MAPAS DE RIESGOS INHER Y RESID'!$M$5,IF(OR('MAPAS DE RIESGOS INHER Y RESID'!$I$4='MATRIZ DE RIESGOS'!P29,P29&lt;'MAPAS DE RIESGOS INHER Y RESID'!$J$4+1),'MAPAS DE RIESGOS INHER Y RESID'!$M$4,'MAPAS DE RIESGOS INHER Y RESID'!$M$3)))</f>
        <v>MODERADO</v>
      </c>
      <c r="R29" s="122" t="s">
        <v>69</v>
      </c>
      <c r="S29" s="120" t="s">
        <v>152</v>
      </c>
      <c r="T29" s="122"/>
      <c r="U29" s="122"/>
      <c r="V29" s="94" t="s">
        <v>57</v>
      </c>
      <c r="W29" s="98">
        <f>VLOOKUP(V29,'[8]MAPAS DE RIESGOS INHER Y RESID'!$E$16:$F$18,2,FALSE)</f>
        <v>0.4</v>
      </c>
      <c r="X29" s="99">
        <f t="shared" si="1"/>
        <v>28.799999999999997</v>
      </c>
      <c r="Y29" s="94" t="str">
        <f>IF(OR('[8]MAPAS DE RIESGOS INHER Y RESID'!$G$18='[8]MATRIZ DE RIESGOS DE SST'!X28,X29&lt;'[8]MAPAS DE RIESGOS INHER Y RESID'!$G$16+1),'[8]MAPAS DE RIESGOS INHER Y RESID'!$M$19,IF(OR('[8]MAPAS DE RIESGOS INHER Y RESID'!$H$17='[8]MATRIZ DE RIESGOS DE SST'!X28,X29&lt;'[8]MAPAS DE RIESGOS INHER Y RESID'!$I$18+1),'[8]MAPAS DE RIESGOS INHER Y RESID'!$M$18,IF(OR('[8]MAPAS DE RIESGOS INHER Y RESID'!$I$17='[8]MATRIZ DE RIESGOS DE SST'!X28,X29&lt;'[8]MAPAS DE RIESGOS INHER Y RESID'!$J$17+1),'[8]MAPAS DE RIESGOS INHER Y RESID'!$M$17,'[8]MAPAS DE RIESGOS INHER Y RESID'!$M$16)))</f>
        <v>MODERADO</v>
      </c>
      <c r="Z29" s="141" t="s">
        <v>58</v>
      </c>
    </row>
    <row r="30" spans="1:26" ht="156.75" hidden="1" customHeight="1" x14ac:dyDescent="0.2">
      <c r="A30" s="159"/>
      <c r="B30" s="90" t="s">
        <v>48</v>
      </c>
      <c r="C30" s="90"/>
      <c r="D30" s="90" t="s">
        <v>48</v>
      </c>
      <c r="E30" s="90" t="s">
        <v>48</v>
      </c>
      <c r="F30" s="90"/>
      <c r="G30" s="90"/>
      <c r="H30" s="145"/>
      <c r="I30" s="120" t="s">
        <v>155</v>
      </c>
      <c r="J30" s="120" t="s">
        <v>156</v>
      </c>
      <c r="K30" s="120" t="s">
        <v>157</v>
      </c>
      <c r="L30" s="94" t="s">
        <v>57</v>
      </c>
      <c r="M30" s="95">
        <f>VLOOKUP('MATRIZ DE RIESGOS'!L30,'MAPAS DE RIESGOS INHER Y RESID'!$E$3:$F$7,2,FALSE)</f>
        <v>3</v>
      </c>
      <c r="N30" s="94" t="s">
        <v>54</v>
      </c>
      <c r="O30" s="95">
        <f>VLOOKUP('MATRIZ DE RIESGOS'!N30,'MAPAS DE RIESGOS INHER Y RESID'!$O$3:$P$7,2,FALSE)</f>
        <v>16</v>
      </c>
      <c r="P30" s="95">
        <f t="shared" si="0"/>
        <v>48</v>
      </c>
      <c r="Q30" s="94" t="str">
        <f>IF(OR('MAPAS DE RIESGOS INHER Y RESID'!$G$7='MATRIZ DE RIESGOS'!P30,P30&lt;'MAPAS DE RIESGOS INHER Y RESID'!$G$3+1),'MAPAS DE RIESGOS INHER Y RESID'!$M$6,IF(OR('MAPAS DE RIESGOS INHER Y RESID'!$H$5='MATRIZ DE RIESGOS'!P30,P30&lt;'MAPAS DE RIESGOS INHER Y RESID'!$I$5+1),'MAPAS DE RIESGOS INHER Y RESID'!$M$5,IF(OR('MAPAS DE RIESGOS INHER Y RESID'!$I$4='MATRIZ DE RIESGOS'!P30,P30&lt;'MAPAS DE RIESGOS INHER Y RESID'!$J$4+1),'MAPAS DE RIESGOS INHER Y RESID'!$M$4,'MAPAS DE RIESGOS INHER Y RESID'!$M$3)))</f>
        <v>MODERADO</v>
      </c>
      <c r="R30" s="122" t="s">
        <v>69</v>
      </c>
      <c r="S30" s="122"/>
      <c r="T30" s="122" t="s">
        <v>158</v>
      </c>
      <c r="U30" s="122" t="s">
        <v>159</v>
      </c>
      <c r="V30" s="94" t="s">
        <v>57</v>
      </c>
      <c r="W30" s="98">
        <f>VLOOKUP(V30,'[8]MAPAS DE RIESGOS INHER Y RESID'!$E$16:$F$18,2,FALSE)</f>
        <v>0.4</v>
      </c>
      <c r="X30" s="99">
        <f t="shared" si="1"/>
        <v>28.799999999999997</v>
      </c>
      <c r="Y30" s="94" t="str">
        <f>IF(OR('[8]MAPAS DE RIESGOS INHER Y RESID'!$G$18='[8]MATRIZ DE RIESGOS DE SST'!X29,X30&lt;'[8]MAPAS DE RIESGOS INHER Y RESID'!$G$16+1),'[8]MAPAS DE RIESGOS INHER Y RESID'!$M$19,IF(OR('[8]MAPAS DE RIESGOS INHER Y RESID'!$H$17='[8]MATRIZ DE RIESGOS DE SST'!X29,X30&lt;'[8]MAPAS DE RIESGOS INHER Y RESID'!$I$18+1),'[8]MAPAS DE RIESGOS INHER Y RESID'!$M$18,IF(OR('[8]MAPAS DE RIESGOS INHER Y RESID'!$I$17='[8]MATRIZ DE RIESGOS DE SST'!X29,X30&lt;'[8]MAPAS DE RIESGOS INHER Y RESID'!$J$17+1),'[8]MAPAS DE RIESGOS INHER Y RESID'!$M$17,'[8]MAPAS DE RIESGOS INHER Y RESID'!$M$16)))</f>
        <v>MODERADO</v>
      </c>
      <c r="Z30" s="141" t="s">
        <v>58</v>
      </c>
    </row>
    <row r="31" spans="1:26" ht="190.5" hidden="1" customHeight="1" x14ac:dyDescent="0.2">
      <c r="A31" s="159"/>
      <c r="B31" s="90" t="s">
        <v>48</v>
      </c>
      <c r="C31" s="90"/>
      <c r="D31" s="90" t="s">
        <v>48</v>
      </c>
      <c r="E31" s="90" t="s">
        <v>48</v>
      </c>
      <c r="F31" s="90"/>
      <c r="G31" s="90"/>
      <c r="H31" s="145"/>
      <c r="I31" s="101" t="s">
        <v>160</v>
      </c>
      <c r="J31" s="101" t="s">
        <v>161</v>
      </c>
      <c r="K31" s="101" t="s">
        <v>157</v>
      </c>
      <c r="L31" s="94" t="s">
        <v>57</v>
      </c>
      <c r="M31" s="95">
        <f>VLOOKUP('MATRIZ DE RIESGOS'!L31,'MAPAS DE RIESGOS INHER Y RESID'!$E$3:$F$7,2,FALSE)</f>
        <v>3</v>
      </c>
      <c r="N31" s="94" t="s">
        <v>54</v>
      </c>
      <c r="O31" s="95">
        <f>VLOOKUP('MATRIZ DE RIESGOS'!N31,'MAPAS DE RIESGOS INHER Y RESID'!$O$3:$P$7,2,FALSE)</f>
        <v>16</v>
      </c>
      <c r="P31" s="95">
        <f t="shared" si="0"/>
        <v>48</v>
      </c>
      <c r="Q31" s="113" t="str">
        <f>IF(OR('MAPAS DE RIESGOS INHER Y RESID'!$G$7='MATRIZ DE RIESGOS'!P31,P31&lt;'MAPAS DE RIESGOS INHER Y RESID'!$G$3+1),'MAPAS DE RIESGOS INHER Y RESID'!$M$6,IF(OR('MAPAS DE RIESGOS INHER Y RESID'!$H$5='MATRIZ DE RIESGOS'!P31,P31&lt;'MAPAS DE RIESGOS INHER Y RESID'!$I$5+1),'MAPAS DE RIESGOS INHER Y RESID'!$M$5,IF(OR('MAPAS DE RIESGOS INHER Y RESID'!$I$4='MATRIZ DE RIESGOS'!P31,P31&lt;'MAPAS DE RIESGOS INHER Y RESID'!$J$4+1),'MAPAS DE RIESGOS INHER Y RESID'!$M$4,'MAPAS DE RIESGOS INHER Y RESID'!$M$3)))</f>
        <v>MODERADO</v>
      </c>
      <c r="R31" s="122" t="s">
        <v>69</v>
      </c>
      <c r="S31" s="122"/>
      <c r="T31" s="122" t="s">
        <v>158</v>
      </c>
      <c r="U31" s="122" t="s">
        <v>159</v>
      </c>
      <c r="V31" s="94" t="s">
        <v>57</v>
      </c>
      <c r="W31" s="98">
        <f>VLOOKUP(V31,'[8]MAPAS DE RIESGOS INHER Y RESID'!$E$16:$F$18,2,FALSE)</f>
        <v>0.4</v>
      </c>
      <c r="X31" s="99">
        <f t="shared" si="1"/>
        <v>28.799999999999997</v>
      </c>
      <c r="Y31" s="94" t="str">
        <f>IF(OR('[8]MAPAS DE RIESGOS INHER Y RESID'!$G$18='[8]MATRIZ DE RIESGOS DE SST'!X30,X31&lt;'[8]MAPAS DE RIESGOS INHER Y RESID'!$G$16+1),'[8]MAPAS DE RIESGOS INHER Y RESID'!$M$19,IF(OR('[8]MAPAS DE RIESGOS INHER Y RESID'!$H$17='[8]MATRIZ DE RIESGOS DE SST'!X30,X31&lt;'[8]MAPAS DE RIESGOS INHER Y RESID'!$I$18+1),'[8]MAPAS DE RIESGOS INHER Y RESID'!$M$18,IF(OR('[8]MAPAS DE RIESGOS INHER Y RESID'!$I$17='[8]MATRIZ DE RIESGOS DE SST'!X30,X31&lt;'[8]MAPAS DE RIESGOS INHER Y RESID'!$J$17+1),'[8]MAPAS DE RIESGOS INHER Y RESID'!$M$17,'[8]MAPAS DE RIESGOS INHER Y RESID'!$M$16)))</f>
        <v>MODERADO</v>
      </c>
      <c r="Z31" s="141" t="s">
        <v>58</v>
      </c>
    </row>
    <row r="32" spans="1:26" ht="312" hidden="1" customHeight="1" x14ac:dyDescent="0.2">
      <c r="A32" s="159"/>
      <c r="B32" s="90" t="s">
        <v>48</v>
      </c>
      <c r="C32" s="90"/>
      <c r="D32" s="90" t="s">
        <v>48</v>
      </c>
      <c r="E32" s="90" t="s">
        <v>48</v>
      </c>
      <c r="F32" s="136"/>
      <c r="G32" s="90"/>
      <c r="H32" s="145"/>
      <c r="I32" s="101" t="s">
        <v>162</v>
      </c>
      <c r="J32" s="101" t="s">
        <v>163</v>
      </c>
      <c r="K32" s="101" t="s">
        <v>157</v>
      </c>
      <c r="L32" s="94" t="s">
        <v>57</v>
      </c>
      <c r="M32" s="95">
        <f>VLOOKUP('MATRIZ DE RIESGOS'!L32,'MAPAS DE RIESGOS INHER Y RESID'!$E$3:$F$7,2,FALSE)</f>
        <v>3</v>
      </c>
      <c r="N32" s="94" t="s">
        <v>54</v>
      </c>
      <c r="O32" s="95">
        <f>VLOOKUP('MATRIZ DE RIESGOS'!N32,'MAPAS DE RIESGOS INHER Y RESID'!$O$3:$P$7,2,FALSE)</f>
        <v>16</v>
      </c>
      <c r="P32" s="95">
        <f>M32*O32</f>
        <v>48</v>
      </c>
      <c r="Q32" s="113" t="str">
        <f>IF(OR('MAPAS DE RIESGOS INHER Y RESID'!$G$7='MATRIZ DE RIESGOS'!P32,P32&lt;'MAPAS DE RIESGOS INHER Y RESID'!$G$3+1),'MAPAS DE RIESGOS INHER Y RESID'!$M$6,IF(OR('MAPAS DE RIESGOS INHER Y RESID'!$H$5='MATRIZ DE RIESGOS'!P32,P32&lt;'MAPAS DE RIESGOS INHER Y RESID'!$I$5+1),'MAPAS DE RIESGOS INHER Y RESID'!$M$5,IF(OR('MAPAS DE RIESGOS INHER Y RESID'!$I$4='MATRIZ DE RIESGOS'!P32,P32&lt;'MAPAS DE RIESGOS INHER Y RESID'!$J$4+1),'MAPAS DE RIESGOS INHER Y RESID'!$M$4,'MAPAS DE RIESGOS INHER Y RESID'!$M$3)))</f>
        <v>MODERADO</v>
      </c>
      <c r="R32" s="122" t="s">
        <v>69</v>
      </c>
      <c r="S32" s="122"/>
      <c r="T32" s="122" t="s">
        <v>158</v>
      </c>
      <c r="U32" s="122" t="s">
        <v>159</v>
      </c>
      <c r="V32" s="94" t="s">
        <v>57</v>
      </c>
      <c r="W32" s="98">
        <f>VLOOKUP(V32,'[8]MAPAS DE RIESGOS INHER Y RESID'!$E$16:$F$18,2,FALSE)</f>
        <v>0.4</v>
      </c>
      <c r="X32" s="99">
        <f t="shared" si="1"/>
        <v>28.799999999999997</v>
      </c>
      <c r="Y32" s="94" t="str">
        <f>IF(OR('[8]MAPAS DE RIESGOS INHER Y RESID'!$G$18='[8]MATRIZ DE RIESGOS DE SST'!X31,X32&lt;'[8]MAPAS DE RIESGOS INHER Y RESID'!$G$16+1),'[8]MAPAS DE RIESGOS INHER Y RESID'!$M$19,IF(OR('[8]MAPAS DE RIESGOS INHER Y RESID'!$H$17='[8]MATRIZ DE RIESGOS DE SST'!X31,X32&lt;'[8]MAPAS DE RIESGOS INHER Y RESID'!$I$18+1),'[8]MAPAS DE RIESGOS INHER Y RESID'!$M$18,IF(OR('[8]MAPAS DE RIESGOS INHER Y RESID'!$I$17='[8]MATRIZ DE RIESGOS DE SST'!X31,X32&lt;'[8]MAPAS DE RIESGOS INHER Y RESID'!$J$17+1),'[8]MAPAS DE RIESGOS INHER Y RESID'!$M$17,'[8]MAPAS DE RIESGOS INHER Y RESID'!$M$16)))</f>
        <v>MODERADO</v>
      </c>
      <c r="Z32" s="141" t="s">
        <v>58</v>
      </c>
    </row>
    <row r="33" spans="1:26" ht="210" hidden="1" customHeight="1" x14ac:dyDescent="0.2">
      <c r="A33" s="159"/>
      <c r="B33" s="90" t="s">
        <v>48</v>
      </c>
      <c r="C33" s="90"/>
      <c r="D33" s="90" t="s">
        <v>48</v>
      </c>
      <c r="E33" s="90" t="s">
        <v>48</v>
      </c>
      <c r="F33" s="137"/>
      <c r="G33" s="90"/>
      <c r="H33" s="145"/>
      <c r="I33" s="101" t="s">
        <v>164</v>
      </c>
      <c r="J33" s="101" t="s">
        <v>165</v>
      </c>
      <c r="K33" s="101" t="s">
        <v>157</v>
      </c>
      <c r="L33" s="103" t="s">
        <v>57</v>
      </c>
      <c r="M33" s="95">
        <f>VLOOKUP('MATRIZ DE RIESGOS'!L33,'MAPAS DE RIESGOS INHER Y RESID'!$E$3:$F$7,2,FALSE)</f>
        <v>3</v>
      </c>
      <c r="N33" s="94" t="s">
        <v>54</v>
      </c>
      <c r="O33" s="95">
        <f>VLOOKUP('MATRIZ DE RIESGOS'!N33,'MAPAS DE RIESGOS INHER Y RESID'!$O$3:$P$7,2,FALSE)</f>
        <v>16</v>
      </c>
      <c r="P33" s="95">
        <f>+M33*O33</f>
        <v>48</v>
      </c>
      <c r="Q33" s="94" t="str">
        <f>IF(OR('MAPAS DE RIESGOS INHER Y RESID'!$G$7='MATRIZ DE RIESGOS'!P33,P33&lt;'MAPAS DE RIESGOS INHER Y RESID'!$G$3+1),'MAPAS DE RIESGOS INHER Y RESID'!$M$6,IF(OR('MAPAS DE RIESGOS INHER Y RESID'!$H$5='MATRIZ DE RIESGOS'!P33,P33&lt;'MAPAS DE RIESGOS INHER Y RESID'!$I$5+1),'MAPAS DE RIESGOS INHER Y RESID'!$M$5,IF(OR('MAPAS DE RIESGOS INHER Y RESID'!$I$4='MATRIZ DE RIESGOS'!P33,P33&lt;'MAPAS DE RIESGOS INHER Y RESID'!$J$4+1),'MAPAS DE RIESGOS INHER Y RESID'!$M$4,'MAPAS DE RIESGOS INHER Y RESID'!$M$3)))</f>
        <v>MODERADO</v>
      </c>
      <c r="R33" s="122" t="s">
        <v>69</v>
      </c>
      <c r="S33" s="122"/>
      <c r="T33" s="122" t="s">
        <v>158</v>
      </c>
      <c r="U33" s="122" t="s">
        <v>159</v>
      </c>
      <c r="V33" s="94" t="s">
        <v>57</v>
      </c>
      <c r="W33" s="98">
        <f>VLOOKUP(V33,'[8]MAPAS DE RIESGOS INHER Y RESID'!$E$16:$F$18,2,FALSE)</f>
        <v>0.4</v>
      </c>
      <c r="X33" s="99">
        <f t="shared" si="1"/>
        <v>28.799999999999997</v>
      </c>
      <c r="Y33" s="94" t="str">
        <f>IF(OR('[8]MAPAS DE RIESGOS INHER Y RESID'!$G$18='[8]MATRIZ DE RIESGOS DE SST'!X32,X33&lt;'[8]MAPAS DE RIESGOS INHER Y RESID'!$G$16+1),'[8]MAPAS DE RIESGOS INHER Y RESID'!$M$19,IF(OR('[8]MAPAS DE RIESGOS INHER Y RESID'!$H$17='[8]MATRIZ DE RIESGOS DE SST'!X32,X33&lt;'[8]MAPAS DE RIESGOS INHER Y RESID'!$I$18+1),'[8]MAPAS DE RIESGOS INHER Y RESID'!$M$18,IF(OR('[8]MAPAS DE RIESGOS INHER Y RESID'!$I$17='[8]MATRIZ DE RIESGOS DE SST'!X32,X33&lt;'[8]MAPAS DE RIESGOS INHER Y RESID'!$J$17+1),'[8]MAPAS DE RIESGOS INHER Y RESID'!$M$17,'[8]MAPAS DE RIESGOS INHER Y RESID'!$M$16)))</f>
        <v>MODERADO</v>
      </c>
      <c r="Z33" s="141" t="s">
        <v>58</v>
      </c>
    </row>
    <row r="34" spans="1:26" ht="135" hidden="1" customHeight="1" x14ac:dyDescent="0.2">
      <c r="A34" s="159"/>
      <c r="B34" s="90" t="s">
        <v>48</v>
      </c>
      <c r="C34" s="90"/>
      <c r="D34" s="90" t="s">
        <v>48</v>
      </c>
      <c r="E34" s="90" t="s">
        <v>48</v>
      </c>
      <c r="F34" s="137"/>
      <c r="G34" s="90"/>
      <c r="H34" s="145"/>
      <c r="I34" s="101" t="s">
        <v>166</v>
      </c>
      <c r="J34" s="101" t="s">
        <v>167</v>
      </c>
      <c r="K34" s="101" t="s">
        <v>157</v>
      </c>
      <c r="L34" s="103" t="s">
        <v>57</v>
      </c>
      <c r="M34" s="95">
        <f>VLOOKUP('MATRIZ DE RIESGOS'!L34,'MAPAS DE RIESGOS INHER Y RESID'!$E$3:$F$7,2,FALSE)</f>
        <v>3</v>
      </c>
      <c r="N34" s="94" t="s">
        <v>54</v>
      </c>
      <c r="O34" s="95">
        <f>VLOOKUP('MATRIZ DE RIESGOS'!N34,'MAPAS DE RIESGOS INHER Y RESID'!$O$3:$P$7,2,FALSE)</f>
        <v>16</v>
      </c>
      <c r="P34" s="95">
        <f>M34*O34</f>
        <v>48</v>
      </c>
      <c r="Q34" s="94" t="str">
        <f>IF(OR('MAPAS DE RIESGOS INHER Y RESID'!$G$7='MATRIZ DE RIESGOS'!P34,P34&lt;'MAPAS DE RIESGOS INHER Y RESID'!$G$3+1),'MAPAS DE RIESGOS INHER Y RESID'!$M$6,IF(OR('MAPAS DE RIESGOS INHER Y RESID'!$H$5='MATRIZ DE RIESGOS'!P34,P34&lt;'MAPAS DE RIESGOS INHER Y RESID'!$I$5+1),'MAPAS DE RIESGOS INHER Y RESID'!$M$5,IF(OR('MAPAS DE RIESGOS INHER Y RESID'!$I$4='MATRIZ DE RIESGOS'!P34,P34&lt;'MAPAS DE RIESGOS INHER Y RESID'!$J$4+1),'MAPAS DE RIESGOS INHER Y RESID'!$M$4,'MAPAS DE RIESGOS INHER Y RESID'!$M$3)))</f>
        <v>MODERADO</v>
      </c>
      <c r="R34" s="122" t="s">
        <v>69</v>
      </c>
      <c r="S34" s="122"/>
      <c r="T34" s="122" t="s">
        <v>158</v>
      </c>
      <c r="U34" s="122" t="s">
        <v>159</v>
      </c>
      <c r="V34" s="94" t="s">
        <v>57</v>
      </c>
      <c r="W34" s="98">
        <f>VLOOKUP(V34,'[8]MAPAS DE RIESGOS INHER Y RESID'!$E$16:$F$18,2,FALSE)</f>
        <v>0.4</v>
      </c>
      <c r="X34" s="99">
        <f t="shared" si="1"/>
        <v>28.799999999999997</v>
      </c>
      <c r="Y34" s="94" t="str">
        <f>IF(OR('[8]MAPAS DE RIESGOS INHER Y RESID'!$G$18='[8]MATRIZ DE RIESGOS DE SST'!X33,X34&lt;'[8]MAPAS DE RIESGOS INHER Y RESID'!$G$16+1),'[8]MAPAS DE RIESGOS INHER Y RESID'!$M$19,IF(OR('[8]MAPAS DE RIESGOS INHER Y RESID'!$H$17='[8]MATRIZ DE RIESGOS DE SST'!X33,X34&lt;'[8]MAPAS DE RIESGOS INHER Y RESID'!$I$18+1),'[8]MAPAS DE RIESGOS INHER Y RESID'!$M$18,IF(OR('[8]MAPAS DE RIESGOS INHER Y RESID'!$I$17='[8]MATRIZ DE RIESGOS DE SST'!X33,X34&lt;'[8]MAPAS DE RIESGOS INHER Y RESID'!$J$17+1),'[8]MAPAS DE RIESGOS INHER Y RESID'!$M$17,'[8]MAPAS DE RIESGOS INHER Y RESID'!$M$16)))</f>
        <v>MODERADO</v>
      </c>
      <c r="Z34" s="141" t="s">
        <v>58</v>
      </c>
    </row>
    <row r="35" spans="1:26" ht="195" hidden="1" customHeight="1" x14ac:dyDescent="0.2">
      <c r="A35" s="159"/>
      <c r="B35" s="90" t="s">
        <v>48</v>
      </c>
      <c r="C35" s="90"/>
      <c r="D35" s="90" t="s">
        <v>48</v>
      </c>
      <c r="E35" s="90" t="s">
        <v>48</v>
      </c>
      <c r="F35" s="137"/>
      <c r="G35" s="90"/>
      <c r="H35" s="145"/>
      <c r="I35" s="101" t="s">
        <v>168</v>
      </c>
      <c r="J35" s="108" t="s">
        <v>345</v>
      </c>
      <c r="K35" s="101" t="s">
        <v>169</v>
      </c>
      <c r="L35" s="103" t="s">
        <v>57</v>
      </c>
      <c r="M35" s="95">
        <f>VLOOKUP('MATRIZ DE RIESGOS'!L35,'MAPAS DE RIESGOS INHER Y RESID'!$E$3:$F$7,2,FALSE)</f>
        <v>3</v>
      </c>
      <c r="N35" s="94" t="s">
        <v>111</v>
      </c>
      <c r="O35" s="95">
        <f>VLOOKUP('MATRIZ DE RIESGOS'!N35,'MAPAS DE RIESGOS INHER Y RESID'!$O$3:$P$7,2,FALSE)</f>
        <v>4</v>
      </c>
      <c r="P35" s="95">
        <f t="shared" ref="P35" si="4">+M35*O35</f>
        <v>12</v>
      </c>
      <c r="Q35" s="94" t="str">
        <f>IF(OR('MAPAS DE RIESGOS INHER Y RESID'!$G$7='MATRIZ DE RIESGOS'!P35,P35&lt;'MAPAS DE RIESGOS INHER Y RESID'!$G$3+1),'MAPAS DE RIESGOS INHER Y RESID'!$M$6,IF(OR('MAPAS DE RIESGOS INHER Y RESID'!$H$5='MATRIZ DE RIESGOS'!P35,P35&lt;'MAPAS DE RIESGOS INHER Y RESID'!$I$5+1),'MAPAS DE RIESGOS INHER Y RESID'!$M$5,IF(OR('MAPAS DE RIESGOS INHER Y RESID'!$I$4='MATRIZ DE RIESGOS'!P35,P35&lt;'MAPAS DE RIESGOS INHER Y RESID'!$J$4+1),'MAPAS DE RIESGOS INHER Y RESID'!$M$4,'MAPAS DE RIESGOS INHER Y RESID'!$M$3)))</f>
        <v>MODERADO</v>
      </c>
      <c r="R35" s="122" t="s">
        <v>69</v>
      </c>
      <c r="S35" s="122"/>
      <c r="T35" s="122" t="s">
        <v>170</v>
      </c>
      <c r="U35" s="124" t="s">
        <v>171</v>
      </c>
      <c r="V35" s="94" t="s">
        <v>62</v>
      </c>
      <c r="W35" s="98">
        <f>VLOOKUP(V35,'[8]MAPAS DE RIESGOS INHER Y RESID'!$E$16:$F$18,2,FALSE)</f>
        <v>0.9</v>
      </c>
      <c r="X35" s="99">
        <f t="shared" si="1"/>
        <v>1.1999999999999993</v>
      </c>
      <c r="Y35" s="94" t="str">
        <f>IF(OR('[8]MAPAS DE RIESGOS INHER Y RESID'!$G$18='[8]MATRIZ DE RIESGOS DE SST'!X34,X35&lt;'[8]MAPAS DE RIESGOS INHER Y RESID'!$G$16+1),'[8]MAPAS DE RIESGOS INHER Y RESID'!$M$19,IF(OR('[8]MAPAS DE RIESGOS INHER Y RESID'!$H$17='[8]MATRIZ DE RIESGOS DE SST'!X34,X35&lt;'[8]MAPAS DE RIESGOS INHER Y RESID'!$I$18+1),'[8]MAPAS DE RIESGOS INHER Y RESID'!$M$18,IF(OR('[8]MAPAS DE RIESGOS INHER Y RESID'!$I$17='[8]MATRIZ DE RIESGOS DE SST'!X34,X35&lt;'[8]MAPAS DE RIESGOS INHER Y RESID'!$J$17+1),'[8]MAPAS DE RIESGOS INHER Y RESID'!$M$17,'[8]MAPAS DE RIESGOS INHER Y RESID'!$M$16)))</f>
        <v>BAJO</v>
      </c>
      <c r="Z35" s="141" t="s">
        <v>63</v>
      </c>
    </row>
    <row r="36" spans="1:26" ht="105" hidden="1" customHeight="1" x14ac:dyDescent="0.2">
      <c r="A36" s="159"/>
      <c r="B36" s="90" t="s">
        <v>48</v>
      </c>
      <c r="C36" s="90"/>
      <c r="D36" s="90" t="s">
        <v>48</v>
      </c>
      <c r="E36" s="90" t="s">
        <v>48</v>
      </c>
      <c r="F36" s="137"/>
      <c r="G36" s="90"/>
      <c r="H36" s="145"/>
      <c r="I36" s="101" t="s">
        <v>172</v>
      </c>
      <c r="J36" s="101" t="s">
        <v>173</v>
      </c>
      <c r="K36" s="101" t="s">
        <v>98</v>
      </c>
      <c r="L36" s="94" t="s">
        <v>53</v>
      </c>
      <c r="M36" s="95">
        <f>VLOOKUP('MATRIZ DE RIESGOS'!L36,'MAPAS DE RIESGOS INHER Y RESID'!$E$3:$F$7,2,FALSE)</f>
        <v>2</v>
      </c>
      <c r="N36" s="94" t="s">
        <v>111</v>
      </c>
      <c r="O36" s="95">
        <f>VLOOKUP('MATRIZ DE RIESGOS'!N36,'MAPAS DE RIESGOS INHER Y RESID'!$O$3:$P$7,2,FALSE)</f>
        <v>4</v>
      </c>
      <c r="P36" s="95">
        <f>+M36*O36</f>
        <v>8</v>
      </c>
      <c r="Q36" s="94" t="str">
        <f>IF(OR('MAPAS DE RIESGOS INHER Y RESID'!$G$7='MATRIZ DE RIESGOS'!P36,P36&lt;'MAPAS DE RIESGOS INHER Y RESID'!$G$3+1),'MAPAS DE RIESGOS INHER Y RESID'!$M$6,IF(OR('MAPAS DE RIESGOS INHER Y RESID'!$H$5='MATRIZ DE RIESGOS'!P36,P36&lt;'MAPAS DE RIESGOS INHER Y RESID'!$I$5+1),'MAPAS DE RIESGOS INHER Y RESID'!$M$5,IF(OR('MAPAS DE RIESGOS INHER Y RESID'!$I$4='MATRIZ DE RIESGOS'!P36,P36&lt;'MAPAS DE RIESGOS INHER Y RESID'!$J$4+1),'MAPAS DE RIESGOS INHER Y RESID'!$M$4,'MAPAS DE RIESGOS INHER Y RESID'!$M$3)))</f>
        <v>BAJO</v>
      </c>
      <c r="R36" s="122" t="s">
        <v>69</v>
      </c>
      <c r="S36" s="122"/>
      <c r="T36" s="122"/>
      <c r="U36" s="122" t="s">
        <v>174</v>
      </c>
      <c r="V36" s="94" t="s">
        <v>57</v>
      </c>
      <c r="W36" s="98">
        <f>VLOOKUP(V36,'[8]MAPAS DE RIESGOS INHER Y RESID'!$E$16:$F$18,2,FALSE)</f>
        <v>0.4</v>
      </c>
      <c r="X36" s="99">
        <f t="shared" si="1"/>
        <v>4.8</v>
      </c>
      <c r="Y36" s="94" t="str">
        <f>IF(OR('[8]MAPAS DE RIESGOS INHER Y RESID'!$G$18='[8]MATRIZ DE RIESGOS DE SST'!X35,X36&lt;'[8]MAPAS DE RIESGOS INHER Y RESID'!$G$16+1),'[8]MAPAS DE RIESGOS INHER Y RESID'!$M$19,IF(OR('[8]MAPAS DE RIESGOS INHER Y RESID'!$H$17='[8]MATRIZ DE RIESGOS DE SST'!X35,X36&lt;'[8]MAPAS DE RIESGOS INHER Y RESID'!$I$18+1),'[8]MAPAS DE RIESGOS INHER Y RESID'!$M$18,IF(OR('[8]MAPAS DE RIESGOS INHER Y RESID'!$I$17='[8]MATRIZ DE RIESGOS DE SST'!X35,X36&lt;'[8]MAPAS DE RIESGOS INHER Y RESID'!$J$17+1),'[8]MAPAS DE RIESGOS INHER Y RESID'!$M$17,'[8]MAPAS DE RIESGOS INHER Y RESID'!$M$16)))</f>
        <v>BAJO</v>
      </c>
      <c r="Z36" s="141" t="s">
        <v>58</v>
      </c>
    </row>
    <row r="37" spans="1:26" ht="270" hidden="1" customHeight="1" x14ac:dyDescent="0.2">
      <c r="A37" s="159"/>
      <c r="B37" s="90" t="s">
        <v>48</v>
      </c>
      <c r="C37" s="90"/>
      <c r="D37" s="90" t="s">
        <v>48</v>
      </c>
      <c r="E37" s="90" t="s">
        <v>48</v>
      </c>
      <c r="F37" s="137"/>
      <c r="G37" s="90"/>
      <c r="H37" s="145"/>
      <c r="I37" s="101" t="s">
        <v>175</v>
      </c>
      <c r="J37" s="101" t="s">
        <v>338</v>
      </c>
      <c r="K37" s="101" t="s">
        <v>176</v>
      </c>
      <c r="L37" s="94" t="s">
        <v>57</v>
      </c>
      <c r="M37" s="95">
        <f>VLOOKUP('MATRIZ DE RIESGOS'!L37,'MAPAS DE RIESGOS INHER Y RESID'!$E$3:$F$7,2,FALSE)</f>
        <v>3</v>
      </c>
      <c r="N37" s="94" t="s">
        <v>54</v>
      </c>
      <c r="O37" s="95">
        <f>VLOOKUP('MATRIZ DE RIESGOS'!N37,'MAPAS DE RIESGOS INHER Y RESID'!$O$3:$P$7,2,FALSE)</f>
        <v>16</v>
      </c>
      <c r="P37" s="95">
        <f t="shared" ref="P37:P41" si="5">+M37*O37</f>
        <v>48</v>
      </c>
      <c r="Q37" s="94" t="str">
        <f>IF(OR('MAPAS DE RIESGOS INHER Y RESID'!$G$7='MATRIZ DE RIESGOS'!P37,P37&lt;'MAPAS DE RIESGOS INHER Y RESID'!$G$3+1),'MAPAS DE RIESGOS INHER Y RESID'!$M$6,IF(OR('MAPAS DE RIESGOS INHER Y RESID'!$H$5='MATRIZ DE RIESGOS'!P37,P37&lt;'MAPAS DE RIESGOS INHER Y RESID'!$I$5+1),'MAPAS DE RIESGOS INHER Y RESID'!$M$5,IF(OR('MAPAS DE RIESGOS INHER Y RESID'!$I$4='MATRIZ DE RIESGOS'!P37,P37&lt;'MAPAS DE RIESGOS INHER Y RESID'!$J$4+1),'MAPAS DE RIESGOS INHER Y RESID'!$M$4,'MAPAS DE RIESGOS INHER Y RESID'!$M$3)))</f>
        <v>MODERADO</v>
      </c>
      <c r="R37" s="122" t="s">
        <v>69</v>
      </c>
      <c r="S37" s="122"/>
      <c r="T37" s="90" t="s">
        <v>177</v>
      </c>
      <c r="U37" s="124" t="s">
        <v>178</v>
      </c>
      <c r="V37" s="94" t="s">
        <v>57</v>
      </c>
      <c r="W37" s="98">
        <f>VLOOKUP(V37,'[8]MAPAS DE RIESGOS INHER Y RESID'!$E$16:$F$18,2,FALSE)</f>
        <v>0.4</v>
      </c>
      <c r="X37" s="99">
        <f t="shared" si="1"/>
        <v>28.799999999999997</v>
      </c>
      <c r="Y37" s="94" t="str">
        <f>IF(OR('[8]MAPAS DE RIESGOS INHER Y RESID'!$G$18='[8]MATRIZ DE RIESGOS DE SST'!X36,X37&lt;'[8]MAPAS DE RIESGOS INHER Y RESID'!$G$16+1),'[8]MAPAS DE RIESGOS INHER Y RESID'!$M$19,IF(OR('[8]MAPAS DE RIESGOS INHER Y RESID'!$H$17='[8]MATRIZ DE RIESGOS DE SST'!X36,X37&lt;'[8]MAPAS DE RIESGOS INHER Y RESID'!$I$18+1),'[8]MAPAS DE RIESGOS INHER Y RESID'!$M$18,IF(OR('[8]MAPAS DE RIESGOS INHER Y RESID'!$I$17='[8]MATRIZ DE RIESGOS DE SST'!X36,X37&lt;'[8]MAPAS DE RIESGOS INHER Y RESID'!$J$17+1),'[8]MAPAS DE RIESGOS INHER Y RESID'!$M$17,'[8]MAPAS DE RIESGOS INHER Y RESID'!$M$16)))</f>
        <v>MODERADO</v>
      </c>
      <c r="Z37" s="141" t="s">
        <v>58</v>
      </c>
    </row>
    <row r="38" spans="1:26" ht="300" hidden="1" customHeight="1" x14ac:dyDescent="0.2">
      <c r="A38" s="159"/>
      <c r="B38" s="90" t="s">
        <v>48</v>
      </c>
      <c r="C38" s="90"/>
      <c r="D38" s="90" t="s">
        <v>48</v>
      </c>
      <c r="E38" s="90" t="s">
        <v>48</v>
      </c>
      <c r="F38" s="137"/>
      <c r="G38" s="90"/>
      <c r="H38" s="145"/>
      <c r="I38" s="101" t="s">
        <v>179</v>
      </c>
      <c r="J38" s="101" t="s">
        <v>180</v>
      </c>
      <c r="K38" s="101" t="s">
        <v>181</v>
      </c>
      <c r="L38" s="94" t="s">
        <v>57</v>
      </c>
      <c r="M38" s="95">
        <f>VLOOKUP('MATRIZ DE RIESGOS'!L38,'MAPAS DE RIESGOS INHER Y RESID'!$E$3:$F$7,2,FALSE)</f>
        <v>3</v>
      </c>
      <c r="N38" s="94" t="s">
        <v>54</v>
      </c>
      <c r="O38" s="95">
        <f>VLOOKUP('MATRIZ DE RIESGOS'!N38,'MAPAS DE RIESGOS INHER Y RESID'!$O$3:$P$7,2,FALSE)</f>
        <v>16</v>
      </c>
      <c r="P38" s="95">
        <f t="shared" si="5"/>
        <v>48</v>
      </c>
      <c r="Q38" s="94" t="str">
        <f>IF(OR('MAPAS DE RIESGOS INHER Y RESID'!$G$7='MATRIZ DE RIESGOS'!P38,P38&lt;'MAPAS DE RIESGOS INHER Y RESID'!$G$3+1),'MAPAS DE RIESGOS INHER Y RESID'!$M$6,IF(OR('MAPAS DE RIESGOS INHER Y RESID'!$H$5='MATRIZ DE RIESGOS'!P38,P38&lt;'MAPAS DE RIESGOS INHER Y RESID'!$I$5+1),'MAPAS DE RIESGOS INHER Y RESID'!$M$5,IF(OR('MAPAS DE RIESGOS INHER Y RESID'!$I$4='MATRIZ DE RIESGOS'!P38,P38&lt;'MAPAS DE RIESGOS INHER Y RESID'!$J$4+1),'MAPAS DE RIESGOS INHER Y RESID'!$M$4,'MAPAS DE RIESGOS INHER Y RESID'!$M$3)))</f>
        <v>MODERADO</v>
      </c>
      <c r="R38" s="122" t="s">
        <v>69</v>
      </c>
      <c r="S38" s="122"/>
      <c r="T38" s="122"/>
      <c r="U38" s="124" t="s">
        <v>182</v>
      </c>
      <c r="V38" s="94" t="s">
        <v>57</v>
      </c>
      <c r="W38" s="98">
        <f>VLOOKUP(V38,'[8]MAPAS DE RIESGOS INHER Y RESID'!$E$16:$F$18,2,FALSE)</f>
        <v>0.4</v>
      </c>
      <c r="X38" s="99">
        <f t="shared" si="1"/>
        <v>28.799999999999997</v>
      </c>
      <c r="Y38" s="94" t="str">
        <f>IF(OR('[8]MAPAS DE RIESGOS INHER Y RESID'!$G$18='[8]MATRIZ DE RIESGOS DE SST'!X37,X38&lt;'[8]MAPAS DE RIESGOS INHER Y RESID'!$G$16+1),'[8]MAPAS DE RIESGOS INHER Y RESID'!$M$19,IF(OR('[8]MAPAS DE RIESGOS INHER Y RESID'!$H$17='[8]MATRIZ DE RIESGOS DE SST'!X37,X38&lt;'[8]MAPAS DE RIESGOS INHER Y RESID'!$I$18+1),'[8]MAPAS DE RIESGOS INHER Y RESID'!$M$18,IF(OR('[8]MAPAS DE RIESGOS INHER Y RESID'!$I$17='[8]MATRIZ DE RIESGOS DE SST'!X37,X38&lt;'[8]MAPAS DE RIESGOS INHER Y RESID'!$J$17+1),'[8]MAPAS DE RIESGOS INHER Y RESID'!$M$17,'[8]MAPAS DE RIESGOS INHER Y RESID'!$M$16)))</f>
        <v>MODERADO</v>
      </c>
      <c r="Z38" s="141" t="s">
        <v>58</v>
      </c>
    </row>
    <row r="39" spans="1:26" ht="330" hidden="1" customHeight="1" x14ac:dyDescent="0.2">
      <c r="A39" s="159"/>
      <c r="B39" s="90" t="s">
        <v>48</v>
      </c>
      <c r="C39" s="90"/>
      <c r="D39" s="90" t="s">
        <v>48</v>
      </c>
      <c r="E39" s="90" t="s">
        <v>48</v>
      </c>
      <c r="F39" s="137"/>
      <c r="G39" s="90"/>
      <c r="H39" s="145"/>
      <c r="I39" s="101" t="s">
        <v>183</v>
      </c>
      <c r="J39" s="101" t="s">
        <v>184</v>
      </c>
      <c r="K39" s="101" t="s">
        <v>181</v>
      </c>
      <c r="L39" s="94" t="s">
        <v>57</v>
      </c>
      <c r="M39" s="95">
        <f>VLOOKUP('MATRIZ DE RIESGOS'!L39,'MAPAS DE RIESGOS INHER Y RESID'!$E$3:$F$7,2,FALSE)</f>
        <v>3</v>
      </c>
      <c r="N39" s="94" t="s">
        <v>54</v>
      </c>
      <c r="O39" s="95">
        <f>VLOOKUP('MATRIZ DE RIESGOS'!N39,'MAPAS DE RIESGOS INHER Y RESID'!$O$3:$P$7,2,FALSE)</f>
        <v>16</v>
      </c>
      <c r="P39" s="95">
        <f t="shared" si="5"/>
        <v>48</v>
      </c>
      <c r="Q39" s="94" t="str">
        <f>IF(OR('MAPAS DE RIESGOS INHER Y RESID'!$G$7='MATRIZ DE RIESGOS'!P39,P39&lt;'MAPAS DE RIESGOS INHER Y RESID'!$G$3+1),'MAPAS DE RIESGOS INHER Y RESID'!$M$6,IF(OR('MAPAS DE RIESGOS INHER Y RESID'!$H$5='MATRIZ DE RIESGOS'!P39,P39&lt;'MAPAS DE RIESGOS INHER Y RESID'!$I$5+1),'MAPAS DE RIESGOS INHER Y RESID'!$M$5,IF(OR('MAPAS DE RIESGOS INHER Y RESID'!$I$4='MATRIZ DE RIESGOS'!P39,P39&lt;'MAPAS DE RIESGOS INHER Y RESID'!$J$4+1),'MAPAS DE RIESGOS INHER Y RESID'!$M$4,'MAPAS DE RIESGOS INHER Y RESID'!$M$3)))</f>
        <v>MODERADO</v>
      </c>
      <c r="R39" s="122" t="s">
        <v>69</v>
      </c>
      <c r="S39" s="124" t="s">
        <v>185</v>
      </c>
      <c r="T39" s="122"/>
      <c r="U39" s="124" t="s">
        <v>182</v>
      </c>
      <c r="V39" s="94" t="s">
        <v>57</v>
      </c>
      <c r="W39" s="98">
        <f>VLOOKUP(V39,'[8]MAPAS DE RIESGOS INHER Y RESID'!$E$16:$F$18,2,FALSE)</f>
        <v>0.4</v>
      </c>
      <c r="X39" s="99">
        <f t="shared" si="1"/>
        <v>28.799999999999997</v>
      </c>
      <c r="Y39" s="94" t="str">
        <f>IF(OR('[8]MAPAS DE RIESGOS INHER Y RESID'!$G$18='[8]MATRIZ DE RIESGOS DE SST'!X38,X39&lt;'[8]MAPAS DE RIESGOS INHER Y RESID'!$G$16+1),'[8]MAPAS DE RIESGOS INHER Y RESID'!$M$19,IF(OR('[8]MAPAS DE RIESGOS INHER Y RESID'!$H$17='[8]MATRIZ DE RIESGOS DE SST'!X38,X39&lt;'[8]MAPAS DE RIESGOS INHER Y RESID'!$I$18+1),'[8]MAPAS DE RIESGOS INHER Y RESID'!$M$18,IF(OR('[8]MAPAS DE RIESGOS INHER Y RESID'!$I$17='[8]MATRIZ DE RIESGOS DE SST'!X38,X39&lt;'[8]MAPAS DE RIESGOS INHER Y RESID'!$J$17+1),'[8]MAPAS DE RIESGOS INHER Y RESID'!$M$17,'[8]MAPAS DE RIESGOS INHER Y RESID'!$M$16)))</f>
        <v>MODERADO</v>
      </c>
      <c r="Z39" s="141" t="s">
        <v>58</v>
      </c>
    </row>
    <row r="40" spans="1:26" ht="195" hidden="1" customHeight="1" x14ac:dyDescent="0.2">
      <c r="A40" s="159"/>
      <c r="B40" s="90" t="s">
        <v>48</v>
      </c>
      <c r="C40" s="90"/>
      <c r="D40" s="90" t="s">
        <v>48</v>
      </c>
      <c r="E40" s="90" t="s">
        <v>48</v>
      </c>
      <c r="F40" s="137"/>
      <c r="G40" s="90"/>
      <c r="H40" s="145"/>
      <c r="I40" s="101" t="s">
        <v>186</v>
      </c>
      <c r="J40" s="101" t="s">
        <v>187</v>
      </c>
      <c r="K40" s="101" t="s">
        <v>181</v>
      </c>
      <c r="L40" s="94" t="s">
        <v>57</v>
      </c>
      <c r="M40" s="95">
        <f>VLOOKUP('MATRIZ DE RIESGOS'!L40,'MAPAS DE RIESGOS INHER Y RESID'!$E$3:$F$7,2,FALSE)</f>
        <v>3</v>
      </c>
      <c r="N40" s="94" t="s">
        <v>54</v>
      </c>
      <c r="O40" s="95">
        <f>VLOOKUP('MATRIZ DE RIESGOS'!N40,'MAPAS DE RIESGOS INHER Y RESID'!$O$3:$P$7,2,FALSE)</f>
        <v>16</v>
      </c>
      <c r="P40" s="95">
        <f t="shared" si="5"/>
        <v>48</v>
      </c>
      <c r="Q40" s="94" t="str">
        <f>IF(OR('MAPAS DE RIESGOS INHER Y RESID'!$G$7='MATRIZ DE RIESGOS'!P40,P40&lt;'MAPAS DE RIESGOS INHER Y RESID'!$G$3+1),'MAPAS DE RIESGOS INHER Y RESID'!$M$6,IF(OR('MAPAS DE RIESGOS INHER Y RESID'!$H$5='MATRIZ DE RIESGOS'!P40,P40&lt;'MAPAS DE RIESGOS INHER Y RESID'!$I$5+1),'MAPAS DE RIESGOS INHER Y RESID'!$M$5,IF(OR('MAPAS DE RIESGOS INHER Y RESID'!$I$4='MATRIZ DE RIESGOS'!P40,P40&lt;'MAPAS DE RIESGOS INHER Y RESID'!$J$4+1),'MAPAS DE RIESGOS INHER Y RESID'!$M$4,'MAPAS DE RIESGOS INHER Y RESID'!$M$3)))</f>
        <v>MODERADO</v>
      </c>
      <c r="R40" s="122" t="s">
        <v>69</v>
      </c>
      <c r="S40" s="122"/>
      <c r="T40" s="122"/>
      <c r="U40" s="124" t="s">
        <v>188</v>
      </c>
      <c r="V40" s="94" t="s">
        <v>57</v>
      </c>
      <c r="W40" s="98">
        <f>VLOOKUP(V40,'[8]MAPAS DE RIESGOS INHER Y RESID'!$E$16:$F$18,2,FALSE)</f>
        <v>0.4</v>
      </c>
      <c r="X40" s="99">
        <f t="shared" si="1"/>
        <v>28.799999999999997</v>
      </c>
      <c r="Y40" s="94" t="str">
        <f>IF(OR('[8]MAPAS DE RIESGOS INHER Y RESID'!$G$18='[8]MATRIZ DE RIESGOS DE SST'!X39,X40&lt;'[8]MAPAS DE RIESGOS INHER Y RESID'!$G$16+1),'[8]MAPAS DE RIESGOS INHER Y RESID'!$M$19,IF(OR('[8]MAPAS DE RIESGOS INHER Y RESID'!$H$17='[8]MATRIZ DE RIESGOS DE SST'!X39,X40&lt;'[8]MAPAS DE RIESGOS INHER Y RESID'!$I$18+1),'[8]MAPAS DE RIESGOS INHER Y RESID'!$M$18,IF(OR('[8]MAPAS DE RIESGOS INHER Y RESID'!$I$17='[8]MATRIZ DE RIESGOS DE SST'!X39,X40&lt;'[8]MAPAS DE RIESGOS INHER Y RESID'!$J$17+1),'[8]MAPAS DE RIESGOS INHER Y RESID'!$M$17,'[8]MAPAS DE RIESGOS INHER Y RESID'!$M$16)))</f>
        <v>MODERADO</v>
      </c>
      <c r="Z40" s="141" t="s">
        <v>58</v>
      </c>
    </row>
    <row r="41" spans="1:26" ht="165" hidden="1" customHeight="1" x14ac:dyDescent="0.2">
      <c r="A41" s="159"/>
      <c r="B41" s="90" t="s">
        <v>48</v>
      </c>
      <c r="C41" s="90"/>
      <c r="D41" s="90" t="s">
        <v>48</v>
      </c>
      <c r="E41" s="90" t="s">
        <v>48</v>
      </c>
      <c r="F41" s="137"/>
      <c r="G41" s="90"/>
      <c r="H41" s="145"/>
      <c r="I41" s="101" t="s">
        <v>189</v>
      </c>
      <c r="J41" s="101" t="s">
        <v>190</v>
      </c>
      <c r="K41" s="101" t="s">
        <v>181</v>
      </c>
      <c r="L41" s="94" t="s">
        <v>57</v>
      </c>
      <c r="M41" s="95">
        <f>VLOOKUP('MATRIZ DE RIESGOS'!L41,'MAPAS DE RIESGOS INHER Y RESID'!$E$3:$F$7,2,FALSE)</f>
        <v>3</v>
      </c>
      <c r="N41" s="94" t="s">
        <v>54</v>
      </c>
      <c r="O41" s="95">
        <f>VLOOKUP('MATRIZ DE RIESGOS'!N41,'MAPAS DE RIESGOS INHER Y RESID'!$O$3:$P$7,2,FALSE)</f>
        <v>16</v>
      </c>
      <c r="P41" s="95">
        <f t="shared" si="5"/>
        <v>48</v>
      </c>
      <c r="Q41" s="94" t="str">
        <f>IF(OR('MAPAS DE RIESGOS INHER Y RESID'!$G$7='MATRIZ DE RIESGOS'!P41,P41&lt;'MAPAS DE RIESGOS INHER Y RESID'!$G$3+1),'MAPAS DE RIESGOS INHER Y RESID'!$M$6,IF(OR('MAPAS DE RIESGOS INHER Y RESID'!$H$5='MATRIZ DE RIESGOS'!P41,P41&lt;'MAPAS DE RIESGOS INHER Y RESID'!$I$5+1),'MAPAS DE RIESGOS INHER Y RESID'!$M$5,IF(OR('MAPAS DE RIESGOS INHER Y RESID'!$I$4='MATRIZ DE RIESGOS'!P41,P41&lt;'MAPAS DE RIESGOS INHER Y RESID'!$J$4+1),'MAPAS DE RIESGOS INHER Y RESID'!$M$4,'MAPAS DE RIESGOS INHER Y RESID'!$M$3)))</f>
        <v>MODERADO</v>
      </c>
      <c r="R41" s="122" t="s">
        <v>69</v>
      </c>
      <c r="S41" s="122"/>
      <c r="T41" s="122"/>
      <c r="U41" s="124" t="s">
        <v>188</v>
      </c>
      <c r="V41" s="94" t="s">
        <v>57</v>
      </c>
      <c r="W41" s="98">
        <f>VLOOKUP(V41,'[8]MAPAS DE RIESGOS INHER Y RESID'!$E$16:$F$18,2,FALSE)</f>
        <v>0.4</v>
      </c>
      <c r="X41" s="99">
        <f t="shared" si="1"/>
        <v>28.799999999999997</v>
      </c>
      <c r="Y41" s="94" t="str">
        <f>IF(OR('[8]MAPAS DE RIESGOS INHER Y RESID'!$G$18='[8]MATRIZ DE RIESGOS DE SST'!X40,X41&lt;'[8]MAPAS DE RIESGOS INHER Y RESID'!$G$16+1),'[8]MAPAS DE RIESGOS INHER Y RESID'!$M$19,IF(OR('[8]MAPAS DE RIESGOS INHER Y RESID'!$H$17='[8]MATRIZ DE RIESGOS DE SST'!X40,X41&lt;'[8]MAPAS DE RIESGOS INHER Y RESID'!$I$18+1),'[8]MAPAS DE RIESGOS INHER Y RESID'!$M$18,IF(OR('[8]MAPAS DE RIESGOS INHER Y RESID'!$I$17='[8]MATRIZ DE RIESGOS DE SST'!X40,X41&lt;'[8]MAPAS DE RIESGOS INHER Y RESID'!$J$17+1),'[8]MAPAS DE RIESGOS INHER Y RESID'!$M$17,'[8]MAPAS DE RIESGOS INHER Y RESID'!$M$16)))</f>
        <v>MODERADO</v>
      </c>
      <c r="Z41" s="141" t="s">
        <v>58</v>
      </c>
    </row>
    <row r="42" spans="1:26" ht="409.5" hidden="1" customHeight="1" x14ac:dyDescent="0.2">
      <c r="A42" s="159"/>
      <c r="B42" s="90" t="s">
        <v>48</v>
      </c>
      <c r="C42" s="90"/>
      <c r="D42" s="90" t="s">
        <v>48</v>
      </c>
      <c r="E42" s="90" t="s">
        <v>48</v>
      </c>
      <c r="F42" s="137"/>
      <c r="G42" s="90"/>
      <c r="H42" s="145"/>
      <c r="I42" s="120" t="s">
        <v>191</v>
      </c>
      <c r="J42" s="120" t="s">
        <v>346</v>
      </c>
      <c r="K42" s="120" t="s">
        <v>192</v>
      </c>
      <c r="L42" s="94" t="s">
        <v>57</v>
      </c>
      <c r="M42" s="95">
        <f>VLOOKUP('MATRIZ DE RIESGOS'!L42,'MAPAS DE RIESGOS INHER Y RESID'!$E$3:$F$7,2,FALSE)</f>
        <v>3</v>
      </c>
      <c r="N42" s="94" t="s">
        <v>54</v>
      </c>
      <c r="O42" s="95">
        <f>VLOOKUP('MATRIZ DE RIESGOS'!N42,'MAPAS DE RIESGOS INHER Y RESID'!$O$3:$P$7,2,FALSE)</f>
        <v>16</v>
      </c>
      <c r="P42" s="95">
        <f>+M42*O42</f>
        <v>48</v>
      </c>
      <c r="Q42" s="94" t="str">
        <f>IF(OR('MAPAS DE RIESGOS INHER Y RESID'!$G$7='MATRIZ DE RIESGOS'!P42,P42&lt;'MAPAS DE RIESGOS INHER Y RESID'!$G$3+1),'MAPAS DE RIESGOS INHER Y RESID'!$M$6,IF(OR('MAPAS DE RIESGOS INHER Y RESID'!$H$5='MATRIZ DE RIESGOS'!P42,P42&lt;'MAPAS DE RIESGOS INHER Y RESID'!$I$5+1),'MAPAS DE RIESGOS INHER Y RESID'!$M$5,IF(OR('MAPAS DE RIESGOS INHER Y RESID'!$I$4='MATRIZ DE RIESGOS'!P42,P42&lt;'MAPAS DE RIESGOS INHER Y RESID'!$J$4+1),'MAPAS DE RIESGOS INHER Y RESID'!$M$4,'MAPAS DE RIESGOS INHER Y RESID'!$M$3)))</f>
        <v>MODERADO</v>
      </c>
      <c r="R42" s="122" t="s">
        <v>193</v>
      </c>
      <c r="S42" s="122" t="s">
        <v>194</v>
      </c>
      <c r="T42" s="122"/>
      <c r="U42" s="122" t="s">
        <v>195</v>
      </c>
      <c r="V42" s="94" t="s">
        <v>62</v>
      </c>
      <c r="W42" s="98">
        <f>VLOOKUP(V42,'[8]MAPAS DE RIESGOS INHER Y RESID'!$E$16:$F$18,2,FALSE)</f>
        <v>0.9</v>
      </c>
      <c r="X42" s="99">
        <f t="shared" si="1"/>
        <v>4.7999999999999972</v>
      </c>
      <c r="Y42" s="94" t="str">
        <f>IF(OR('[8]MAPAS DE RIESGOS INHER Y RESID'!$G$18='[8]MATRIZ DE RIESGOS DE SST'!X41,X42&lt;'[8]MAPAS DE RIESGOS INHER Y RESID'!$G$16+1),'[8]MAPAS DE RIESGOS INHER Y RESID'!$M$19,IF(OR('[8]MAPAS DE RIESGOS INHER Y RESID'!$H$17='[8]MATRIZ DE RIESGOS DE SST'!X41,X42&lt;'[8]MAPAS DE RIESGOS INHER Y RESID'!$I$18+1),'[8]MAPAS DE RIESGOS INHER Y RESID'!$M$18,IF(OR('[8]MAPAS DE RIESGOS INHER Y RESID'!$I$17='[8]MATRIZ DE RIESGOS DE SST'!X41,X42&lt;'[8]MAPAS DE RIESGOS INHER Y RESID'!$J$17+1),'[8]MAPAS DE RIESGOS INHER Y RESID'!$M$17,'[8]MAPAS DE RIESGOS INHER Y RESID'!$M$16)))</f>
        <v>BAJO</v>
      </c>
      <c r="Z42" s="141" t="s">
        <v>63</v>
      </c>
    </row>
    <row r="43" spans="1:26" ht="120" hidden="1" customHeight="1" x14ac:dyDescent="0.2">
      <c r="A43" s="159"/>
      <c r="B43" s="90" t="s">
        <v>48</v>
      </c>
      <c r="C43" s="90"/>
      <c r="D43" s="90" t="s">
        <v>48</v>
      </c>
      <c r="E43" s="90" t="s">
        <v>48</v>
      </c>
      <c r="F43" s="137"/>
      <c r="G43" s="90"/>
      <c r="H43" s="145"/>
      <c r="I43" s="101" t="s">
        <v>196</v>
      </c>
      <c r="J43" s="101" t="s">
        <v>197</v>
      </c>
      <c r="K43" s="101" t="s">
        <v>198</v>
      </c>
      <c r="L43" s="94" t="s">
        <v>53</v>
      </c>
      <c r="M43" s="95">
        <f>VLOOKUP('MATRIZ DE RIESGOS'!L43,'MAPAS DE RIESGOS INHER Y RESID'!$E$3:$F$7,2,FALSE)</f>
        <v>2</v>
      </c>
      <c r="N43" s="94" t="s">
        <v>111</v>
      </c>
      <c r="O43" s="95">
        <f>VLOOKUP('MATRIZ DE RIESGOS'!N43,'MAPAS DE RIESGOS INHER Y RESID'!$O$3:$P$7,2,FALSE)</f>
        <v>4</v>
      </c>
      <c r="P43" s="95">
        <f t="shared" ref="P43" si="6">+M43*O43</f>
        <v>8</v>
      </c>
      <c r="Q43" s="94" t="str">
        <f>IF(OR('MAPAS DE RIESGOS INHER Y RESID'!$G$7='MATRIZ DE RIESGOS'!P43,P43&lt;'MAPAS DE RIESGOS INHER Y RESID'!$G$3+1),'MAPAS DE RIESGOS INHER Y RESID'!$M$6,IF(OR('MAPAS DE RIESGOS INHER Y RESID'!$H$5='MATRIZ DE RIESGOS'!P43,P43&lt;'MAPAS DE RIESGOS INHER Y RESID'!$I$5+1),'MAPAS DE RIESGOS INHER Y RESID'!$M$5,IF(OR('MAPAS DE RIESGOS INHER Y RESID'!$I$4='MATRIZ DE RIESGOS'!P43,P43&lt;'MAPAS DE RIESGOS INHER Y RESID'!$J$4+1),'MAPAS DE RIESGOS INHER Y RESID'!$M$4,'MAPAS DE RIESGOS INHER Y RESID'!$M$3)))</f>
        <v>BAJO</v>
      </c>
      <c r="R43" s="122"/>
      <c r="S43" s="122"/>
      <c r="T43" s="122"/>
      <c r="U43" s="120" t="s">
        <v>199</v>
      </c>
      <c r="V43" s="94" t="s">
        <v>62</v>
      </c>
      <c r="W43" s="98">
        <f>VLOOKUP(V43,'[8]MAPAS DE RIESGOS INHER Y RESID'!$E$16:$F$18,2,FALSE)</f>
        <v>0.9</v>
      </c>
      <c r="X43" s="99">
        <f t="shared" si="1"/>
        <v>0.79999999999999982</v>
      </c>
      <c r="Y43" s="94" t="str">
        <f>IF(OR('[8]MAPAS DE RIESGOS INHER Y RESID'!$G$18='[8]MATRIZ DE RIESGOS DE SST'!X42,X43&lt;'[8]MAPAS DE RIESGOS INHER Y RESID'!$G$16+1),'[8]MAPAS DE RIESGOS INHER Y RESID'!$M$19,IF(OR('[8]MAPAS DE RIESGOS INHER Y RESID'!$H$17='[8]MATRIZ DE RIESGOS DE SST'!X42,X43&lt;'[8]MAPAS DE RIESGOS INHER Y RESID'!$I$18+1),'[8]MAPAS DE RIESGOS INHER Y RESID'!$M$18,IF(OR('[8]MAPAS DE RIESGOS INHER Y RESID'!$I$17='[8]MATRIZ DE RIESGOS DE SST'!X42,X43&lt;'[8]MAPAS DE RIESGOS INHER Y RESID'!$J$17+1),'[8]MAPAS DE RIESGOS INHER Y RESID'!$M$17,'[8]MAPAS DE RIESGOS INHER Y RESID'!$M$16)))</f>
        <v>BAJO</v>
      </c>
      <c r="Z43" s="141" t="s">
        <v>63</v>
      </c>
    </row>
    <row r="44" spans="1:26" ht="120" hidden="1" customHeight="1" x14ac:dyDescent="0.2">
      <c r="A44" s="159"/>
      <c r="B44" s="90" t="s">
        <v>48</v>
      </c>
      <c r="C44" s="90"/>
      <c r="D44" s="90" t="s">
        <v>48</v>
      </c>
      <c r="E44" s="90" t="s">
        <v>48</v>
      </c>
      <c r="F44" s="137"/>
      <c r="G44" s="90"/>
      <c r="H44" s="145"/>
      <c r="I44" s="101" t="s">
        <v>200</v>
      </c>
      <c r="J44" s="101" t="s">
        <v>201</v>
      </c>
      <c r="K44" s="101" t="s">
        <v>202</v>
      </c>
      <c r="L44" s="94" t="s">
        <v>53</v>
      </c>
      <c r="M44" s="95">
        <f>VLOOKUP('MATRIZ DE RIESGOS'!L44,'MAPAS DE RIESGOS INHER Y RESID'!$E$3:$F$7,2,FALSE)</f>
        <v>2</v>
      </c>
      <c r="N44" s="94" t="s">
        <v>111</v>
      </c>
      <c r="O44" s="95">
        <f>VLOOKUP('MATRIZ DE RIESGOS'!N44,'MAPAS DE RIESGOS INHER Y RESID'!$O$3:$P$7,2,FALSE)</f>
        <v>4</v>
      </c>
      <c r="P44" s="95">
        <f t="shared" ref="P44:P46" si="7">+M44*O44</f>
        <v>8</v>
      </c>
      <c r="Q44" s="94" t="str">
        <f>IF(OR('MAPAS DE RIESGOS INHER Y RESID'!$G$7='MATRIZ DE RIESGOS'!P44,P44&lt;'MAPAS DE RIESGOS INHER Y RESID'!$G$3+1),'MAPAS DE RIESGOS INHER Y RESID'!$M$6,IF(OR('MAPAS DE RIESGOS INHER Y RESID'!$H$5='MATRIZ DE RIESGOS'!P44,P44&lt;'MAPAS DE RIESGOS INHER Y RESID'!$I$5+1),'MAPAS DE RIESGOS INHER Y RESID'!$M$5,IF(OR('MAPAS DE RIESGOS INHER Y RESID'!$I$4='MATRIZ DE RIESGOS'!P44,P44&lt;'MAPAS DE RIESGOS INHER Y RESID'!$J$4+1),'MAPAS DE RIESGOS INHER Y RESID'!$M$4,'MAPAS DE RIESGOS INHER Y RESID'!$M$3)))</f>
        <v>BAJO</v>
      </c>
      <c r="R44" s="122"/>
      <c r="S44" s="122"/>
      <c r="T44" s="122"/>
      <c r="U44" s="120" t="s">
        <v>199</v>
      </c>
      <c r="V44" s="94" t="s">
        <v>62</v>
      </c>
      <c r="W44" s="98">
        <f>VLOOKUP(V44,'[8]MAPAS DE RIESGOS INHER Y RESID'!$E$16:$F$18,2,FALSE)</f>
        <v>0.9</v>
      </c>
      <c r="X44" s="99">
        <f t="shared" si="1"/>
        <v>0.79999999999999982</v>
      </c>
      <c r="Y44" s="94" t="str">
        <f>IF(OR('[8]MAPAS DE RIESGOS INHER Y RESID'!$G$18='[8]MATRIZ DE RIESGOS DE SST'!X43,X44&lt;'[8]MAPAS DE RIESGOS INHER Y RESID'!$G$16+1),'[8]MAPAS DE RIESGOS INHER Y RESID'!$M$19,IF(OR('[8]MAPAS DE RIESGOS INHER Y RESID'!$H$17='[8]MATRIZ DE RIESGOS DE SST'!X43,X44&lt;'[8]MAPAS DE RIESGOS INHER Y RESID'!$I$18+1),'[8]MAPAS DE RIESGOS INHER Y RESID'!$M$18,IF(OR('[8]MAPAS DE RIESGOS INHER Y RESID'!$I$17='[8]MATRIZ DE RIESGOS DE SST'!X43,X44&lt;'[8]MAPAS DE RIESGOS INHER Y RESID'!$J$17+1),'[8]MAPAS DE RIESGOS INHER Y RESID'!$M$17,'[8]MAPAS DE RIESGOS INHER Y RESID'!$M$16)))</f>
        <v>BAJO</v>
      </c>
      <c r="Z44" s="141" t="s">
        <v>63</v>
      </c>
    </row>
    <row r="45" spans="1:26" ht="120" hidden="1" customHeight="1" x14ac:dyDescent="0.2">
      <c r="A45" s="159"/>
      <c r="B45" s="90" t="s">
        <v>48</v>
      </c>
      <c r="C45" s="90"/>
      <c r="D45" s="90" t="s">
        <v>48</v>
      </c>
      <c r="E45" s="90" t="s">
        <v>48</v>
      </c>
      <c r="F45" s="137"/>
      <c r="G45" s="90"/>
      <c r="H45" s="145"/>
      <c r="I45" s="101" t="s">
        <v>203</v>
      </c>
      <c r="J45" s="101" t="s">
        <v>201</v>
      </c>
      <c r="K45" s="101" t="s">
        <v>204</v>
      </c>
      <c r="L45" s="94" t="s">
        <v>53</v>
      </c>
      <c r="M45" s="95">
        <f>VLOOKUP('MATRIZ DE RIESGOS'!L45,'MAPAS DE RIESGOS INHER Y RESID'!$E$3:$F$7,2,FALSE)</f>
        <v>2</v>
      </c>
      <c r="N45" s="94" t="s">
        <v>111</v>
      </c>
      <c r="O45" s="95">
        <f>VLOOKUP('MATRIZ DE RIESGOS'!N45,'MAPAS DE RIESGOS INHER Y RESID'!$O$3:$P$7,2,FALSE)</f>
        <v>4</v>
      </c>
      <c r="P45" s="95">
        <f t="shared" si="7"/>
        <v>8</v>
      </c>
      <c r="Q45" s="94" t="str">
        <f>IF(OR('MAPAS DE RIESGOS INHER Y RESID'!$G$7='MATRIZ DE RIESGOS'!P45,P45&lt;'MAPAS DE RIESGOS INHER Y RESID'!$G$3+1),'MAPAS DE RIESGOS INHER Y RESID'!$M$6,IF(OR('MAPAS DE RIESGOS INHER Y RESID'!$H$5='MATRIZ DE RIESGOS'!P45,P45&lt;'MAPAS DE RIESGOS INHER Y RESID'!$I$5+1),'MAPAS DE RIESGOS INHER Y RESID'!$M$5,IF(OR('MAPAS DE RIESGOS INHER Y RESID'!$I$4='MATRIZ DE RIESGOS'!P45,P45&lt;'MAPAS DE RIESGOS INHER Y RESID'!$J$4+1),'MAPAS DE RIESGOS INHER Y RESID'!$M$4,'MAPAS DE RIESGOS INHER Y RESID'!$M$3)))</f>
        <v>BAJO</v>
      </c>
      <c r="R45" s="122"/>
      <c r="S45" s="122"/>
      <c r="T45" s="122"/>
      <c r="U45" s="120" t="s">
        <v>199</v>
      </c>
      <c r="V45" s="94" t="s">
        <v>62</v>
      </c>
      <c r="W45" s="98">
        <f>VLOOKUP(V45,'[8]MAPAS DE RIESGOS INHER Y RESID'!$E$16:$F$18,2,FALSE)</f>
        <v>0.9</v>
      </c>
      <c r="X45" s="99">
        <f t="shared" si="1"/>
        <v>0.79999999999999982</v>
      </c>
      <c r="Y45" s="94" t="str">
        <f>IF(OR('[8]MAPAS DE RIESGOS INHER Y RESID'!$G$18='[8]MATRIZ DE RIESGOS DE SST'!X44,X45&lt;'[8]MAPAS DE RIESGOS INHER Y RESID'!$G$16+1),'[8]MAPAS DE RIESGOS INHER Y RESID'!$M$19,IF(OR('[8]MAPAS DE RIESGOS INHER Y RESID'!$H$17='[8]MATRIZ DE RIESGOS DE SST'!X44,X45&lt;'[8]MAPAS DE RIESGOS INHER Y RESID'!$I$18+1),'[8]MAPAS DE RIESGOS INHER Y RESID'!$M$18,IF(OR('[8]MAPAS DE RIESGOS INHER Y RESID'!$I$17='[8]MATRIZ DE RIESGOS DE SST'!X44,X45&lt;'[8]MAPAS DE RIESGOS INHER Y RESID'!$J$17+1),'[8]MAPAS DE RIESGOS INHER Y RESID'!$M$17,'[8]MAPAS DE RIESGOS INHER Y RESID'!$M$16)))</f>
        <v>BAJO</v>
      </c>
      <c r="Z45" s="141" t="s">
        <v>63</v>
      </c>
    </row>
    <row r="46" spans="1:26" ht="120" hidden="1" customHeight="1" x14ac:dyDescent="0.2">
      <c r="A46" s="159"/>
      <c r="B46" s="90" t="s">
        <v>48</v>
      </c>
      <c r="C46" s="90"/>
      <c r="D46" s="90" t="s">
        <v>48</v>
      </c>
      <c r="E46" s="90" t="s">
        <v>48</v>
      </c>
      <c r="F46" s="137"/>
      <c r="G46" s="90"/>
      <c r="H46" s="145"/>
      <c r="I46" s="101" t="s">
        <v>205</v>
      </c>
      <c r="J46" s="101" t="s">
        <v>206</v>
      </c>
      <c r="K46" s="101" t="s">
        <v>207</v>
      </c>
      <c r="L46" s="94" t="s">
        <v>53</v>
      </c>
      <c r="M46" s="95">
        <f>VLOOKUP('MATRIZ DE RIESGOS'!L46,'MAPAS DE RIESGOS INHER Y RESID'!$E$3:$F$7,2,FALSE)</f>
        <v>2</v>
      </c>
      <c r="N46" s="94" t="s">
        <v>111</v>
      </c>
      <c r="O46" s="95">
        <f>VLOOKUP('MATRIZ DE RIESGOS'!N46,'MAPAS DE RIESGOS INHER Y RESID'!$O$3:$P$7,2,FALSE)</f>
        <v>4</v>
      </c>
      <c r="P46" s="95">
        <f t="shared" si="7"/>
        <v>8</v>
      </c>
      <c r="Q46" s="94" t="str">
        <f>IF(OR('MAPAS DE RIESGOS INHER Y RESID'!$G$7='MATRIZ DE RIESGOS'!P46,P46&lt;'MAPAS DE RIESGOS INHER Y RESID'!$G$3+1),'MAPAS DE RIESGOS INHER Y RESID'!$M$6,IF(OR('MAPAS DE RIESGOS INHER Y RESID'!$H$5='MATRIZ DE RIESGOS'!P46,P46&lt;'MAPAS DE RIESGOS INHER Y RESID'!$I$5+1),'MAPAS DE RIESGOS INHER Y RESID'!$M$5,IF(OR('MAPAS DE RIESGOS INHER Y RESID'!$I$4='MATRIZ DE RIESGOS'!P46,P46&lt;'MAPAS DE RIESGOS INHER Y RESID'!$J$4+1),'MAPAS DE RIESGOS INHER Y RESID'!$M$4,'MAPAS DE RIESGOS INHER Y RESID'!$M$3)))</f>
        <v>BAJO</v>
      </c>
      <c r="R46" s="122"/>
      <c r="S46" s="122"/>
      <c r="T46" s="122"/>
      <c r="U46" s="120" t="s">
        <v>199</v>
      </c>
      <c r="V46" s="94" t="s">
        <v>62</v>
      </c>
      <c r="W46" s="98">
        <f>VLOOKUP(V46,'[8]MAPAS DE RIESGOS INHER Y RESID'!$E$16:$F$18,2,FALSE)</f>
        <v>0.9</v>
      </c>
      <c r="X46" s="99">
        <f t="shared" si="1"/>
        <v>0.79999999999999982</v>
      </c>
      <c r="Y46" s="94" t="str">
        <f>IF(OR('[8]MAPAS DE RIESGOS INHER Y RESID'!$G$18='[8]MATRIZ DE RIESGOS DE SST'!X45,X46&lt;'[8]MAPAS DE RIESGOS INHER Y RESID'!$G$16+1),'[8]MAPAS DE RIESGOS INHER Y RESID'!$M$19,IF(OR('[8]MAPAS DE RIESGOS INHER Y RESID'!$H$17='[8]MATRIZ DE RIESGOS DE SST'!X45,X46&lt;'[8]MAPAS DE RIESGOS INHER Y RESID'!$I$18+1),'[8]MAPAS DE RIESGOS INHER Y RESID'!$M$18,IF(OR('[8]MAPAS DE RIESGOS INHER Y RESID'!$I$17='[8]MATRIZ DE RIESGOS DE SST'!X45,X46&lt;'[8]MAPAS DE RIESGOS INHER Y RESID'!$J$17+1),'[8]MAPAS DE RIESGOS INHER Y RESID'!$M$17,'[8]MAPAS DE RIESGOS INHER Y RESID'!$M$16)))</f>
        <v>BAJO</v>
      </c>
      <c r="Z46" s="141" t="s">
        <v>63</v>
      </c>
    </row>
    <row r="47" spans="1:26" ht="120" hidden="1" x14ac:dyDescent="0.2">
      <c r="A47" s="160"/>
      <c r="B47" s="90" t="s">
        <v>48</v>
      </c>
      <c r="C47" s="90"/>
      <c r="D47" s="90" t="s">
        <v>48</v>
      </c>
      <c r="E47" s="90" t="s">
        <v>48</v>
      </c>
      <c r="F47" s="137"/>
      <c r="G47" s="90"/>
      <c r="H47" s="148"/>
      <c r="I47" s="101" t="s">
        <v>208</v>
      </c>
      <c r="J47" s="120" t="s">
        <v>206</v>
      </c>
      <c r="K47" s="120" t="s">
        <v>207</v>
      </c>
      <c r="L47" s="94" t="s">
        <v>53</v>
      </c>
      <c r="M47" s="95">
        <f>VLOOKUP('MATRIZ DE RIESGOS'!L47,'MAPAS DE RIESGOS INHER Y RESID'!$E$3:$F$7,2,FALSE)</f>
        <v>2</v>
      </c>
      <c r="N47" s="94" t="s">
        <v>111</v>
      </c>
      <c r="O47" s="95">
        <f>VLOOKUP('MATRIZ DE RIESGOS'!N47,'MAPAS DE RIESGOS INHER Y RESID'!$O$3:$P$7,2,FALSE)</f>
        <v>4</v>
      </c>
      <c r="P47" s="95">
        <f t="shared" ref="P47" si="8">+M47*O47</f>
        <v>8</v>
      </c>
      <c r="Q47" s="94" t="str">
        <f>IF(OR('MAPAS DE RIESGOS INHER Y RESID'!$G$7='MATRIZ DE RIESGOS'!P47,P47&lt;'MAPAS DE RIESGOS INHER Y RESID'!$G$3+1),'MAPAS DE RIESGOS INHER Y RESID'!$M$6,IF(OR('MAPAS DE RIESGOS INHER Y RESID'!$H$5='MATRIZ DE RIESGOS'!P47,P47&lt;'MAPAS DE RIESGOS INHER Y RESID'!$I$5+1),'MAPAS DE RIESGOS INHER Y RESID'!$M$5,IF(OR('MAPAS DE RIESGOS INHER Y RESID'!$I$4='MATRIZ DE RIESGOS'!P47,P47&lt;'MAPAS DE RIESGOS INHER Y RESID'!$J$4+1),'MAPAS DE RIESGOS INHER Y RESID'!$M$4,'MAPAS DE RIESGOS INHER Y RESID'!$M$3)))</f>
        <v>BAJO</v>
      </c>
      <c r="R47" s="122"/>
      <c r="S47" s="122"/>
      <c r="T47" s="123"/>
      <c r="U47" s="120" t="s">
        <v>199</v>
      </c>
      <c r="V47" s="94" t="s">
        <v>62</v>
      </c>
      <c r="W47" s="98">
        <f>VLOOKUP(V47,'[8]MAPAS DE RIESGOS INHER Y RESID'!$E$16:$F$18,2,FALSE)</f>
        <v>0.9</v>
      </c>
      <c r="X47" s="99">
        <f t="shared" si="1"/>
        <v>0.79999999999999982</v>
      </c>
      <c r="Y47" s="94" t="str">
        <f>IF(OR('[8]MAPAS DE RIESGOS INHER Y RESID'!$G$18='[8]MATRIZ DE RIESGOS DE SST'!X46,X47&lt;'[8]MAPAS DE RIESGOS INHER Y RESID'!$G$16+1),'[8]MAPAS DE RIESGOS INHER Y RESID'!$M$19,IF(OR('[8]MAPAS DE RIESGOS INHER Y RESID'!$H$17='[8]MATRIZ DE RIESGOS DE SST'!X46,X47&lt;'[8]MAPAS DE RIESGOS INHER Y RESID'!$I$18+1),'[8]MAPAS DE RIESGOS INHER Y RESID'!$M$18,IF(OR('[8]MAPAS DE RIESGOS INHER Y RESID'!$I$17='[8]MATRIZ DE RIESGOS DE SST'!X46,X47&lt;'[8]MAPAS DE RIESGOS INHER Y RESID'!$J$17+1),'[8]MAPAS DE RIESGOS INHER Y RESID'!$M$17,'[8]MAPAS DE RIESGOS INHER Y RESID'!$M$16)))</f>
        <v>BAJO</v>
      </c>
      <c r="Z47" s="141" t="s">
        <v>63</v>
      </c>
    </row>
    <row r="48" spans="1:26" ht="151.5" hidden="1" x14ac:dyDescent="0.2">
      <c r="A48" s="161" t="s">
        <v>209</v>
      </c>
      <c r="B48" s="90" t="s">
        <v>48</v>
      </c>
      <c r="C48" s="90"/>
      <c r="D48" s="90" t="s">
        <v>48</v>
      </c>
      <c r="E48" s="90" t="s">
        <v>48</v>
      </c>
      <c r="F48" s="90"/>
      <c r="G48" s="90"/>
      <c r="H48" s="172" t="s">
        <v>49</v>
      </c>
      <c r="I48" s="91" t="s">
        <v>50</v>
      </c>
      <c r="J48" s="109" t="s">
        <v>51</v>
      </c>
      <c r="K48" s="109" t="s">
        <v>52</v>
      </c>
      <c r="L48" s="94" t="s">
        <v>53</v>
      </c>
      <c r="M48" s="95">
        <f>VLOOKUP('[8]MATRIZ DE RIESGOS DE SST'!L47,'[8]MAPAS DE RIESGOS INHER Y RESID'!$E$3:$F$7,2,FALSE)</f>
        <v>2</v>
      </c>
      <c r="N48" s="94" t="s">
        <v>54</v>
      </c>
      <c r="O48" s="95">
        <f>VLOOKUP('[8]MATRIZ DE RIESGOS DE SST'!N47,'[8]MAPAS DE RIESGOS INHER Y RESID'!$O$3:$P$7,2,FALSE)</f>
        <v>16</v>
      </c>
      <c r="P48" s="95">
        <f>M48*O48</f>
        <v>32</v>
      </c>
      <c r="Q48" s="94" t="str">
        <f>IF(OR('MAPAS DE RIESGOS INHER Y RESID'!$G$7='MATRIZ DE RIESGOS'!P48,P48&lt;'MAPAS DE RIESGOS INHER Y RESID'!$G$3+1),'MAPAS DE RIESGOS INHER Y RESID'!$M$6,IF(OR('MAPAS DE RIESGOS INHER Y RESID'!$H$5='MATRIZ DE RIESGOS'!P48,P48&lt;'MAPAS DE RIESGOS INHER Y RESID'!$I$5+1),'MAPAS DE RIESGOS INHER Y RESID'!$M$5,IF(OR('MAPAS DE RIESGOS INHER Y RESID'!$I$4='MATRIZ DE RIESGOS'!P48,P48&lt;'MAPAS DE RIESGOS INHER Y RESID'!$J$4+1),'MAPAS DE RIESGOS INHER Y RESID'!$M$4,'MAPAS DE RIESGOS INHER Y RESID'!$M$3)))</f>
        <v>MODERADO</v>
      </c>
      <c r="R48" s="97"/>
      <c r="S48" s="97"/>
      <c r="T48" s="104" t="s">
        <v>55</v>
      </c>
      <c r="U48" s="97" t="s">
        <v>56</v>
      </c>
      <c r="V48" s="94" t="s">
        <v>57</v>
      </c>
      <c r="W48" s="98">
        <f>VLOOKUP(V48,'[8]MAPAS DE RIESGOS INHER Y RESID'!$E$16:$F$18,2,FALSE)</f>
        <v>0.4</v>
      </c>
      <c r="X48" s="99">
        <f>P48-(W48*P48)</f>
        <v>19.2</v>
      </c>
      <c r="Y48" s="94" t="str">
        <f>IF(OR('[8]MAPAS DE RIESGOS INHER Y RESID'!$G$18='[8]MATRIZ DE RIESGOS DE SST'!X47,X48&lt;'[8]MAPAS DE RIESGOS INHER Y RESID'!$G$16+1),'[8]MAPAS DE RIESGOS INHER Y RESID'!$M$19,IF(OR('[8]MAPAS DE RIESGOS INHER Y RESID'!$H$17='[8]MATRIZ DE RIESGOS DE SST'!X47,X48&lt;'[8]MAPAS DE RIESGOS INHER Y RESID'!$I$18+1),'[8]MAPAS DE RIESGOS INHER Y RESID'!$M$18,IF(OR('[8]MAPAS DE RIESGOS INHER Y RESID'!$I$17='[8]MATRIZ DE RIESGOS DE SST'!X47,X48&lt;'[8]MAPAS DE RIESGOS INHER Y RESID'!$J$17+1),'[8]MAPAS DE RIESGOS INHER Y RESID'!$M$17,'[8]MAPAS DE RIESGOS INHER Y RESID'!$M$16)))</f>
        <v>MODERADO</v>
      </c>
      <c r="Z48" s="141" t="s">
        <v>58</v>
      </c>
    </row>
    <row r="49" spans="1:26" ht="121.5" hidden="1" x14ac:dyDescent="0.2">
      <c r="A49" s="162"/>
      <c r="B49" s="90" t="s">
        <v>48</v>
      </c>
      <c r="C49" s="90"/>
      <c r="D49" s="90" t="s">
        <v>48</v>
      </c>
      <c r="E49" s="90" t="s">
        <v>48</v>
      </c>
      <c r="F49" s="137"/>
      <c r="G49" s="90"/>
      <c r="H49" s="173"/>
      <c r="I49" s="91" t="s">
        <v>59</v>
      </c>
      <c r="J49" s="102" t="s">
        <v>60</v>
      </c>
      <c r="K49" s="102" t="s">
        <v>52</v>
      </c>
      <c r="L49" s="94" t="s">
        <v>53</v>
      </c>
      <c r="M49" s="95">
        <f>VLOOKUP('MATRIZ DE RIESGOS'!L49,'MAPAS DE RIESGOS INHER Y RESID'!$E$3:$F$7,2,FALSE)</f>
        <v>2</v>
      </c>
      <c r="N49" s="94" t="s">
        <v>54</v>
      </c>
      <c r="O49" s="95">
        <f>VLOOKUP('MATRIZ DE RIESGOS'!N49,'MAPAS DE RIESGOS INHER Y RESID'!$O$3:$P$7,2,FALSE)</f>
        <v>16</v>
      </c>
      <c r="P49" s="95">
        <f>+M49*O49</f>
        <v>32</v>
      </c>
      <c r="Q49" s="94" t="str">
        <f>IF(OR('MAPAS DE RIESGOS INHER Y RESID'!$G$7='MATRIZ DE RIESGOS'!P49,P49&lt;'MAPAS DE RIESGOS INHER Y RESID'!$G$3+1),'MAPAS DE RIESGOS INHER Y RESID'!$M$6,IF(OR('MAPAS DE RIESGOS INHER Y RESID'!$H$5='MATRIZ DE RIESGOS'!P49,P49&lt;'MAPAS DE RIESGOS INHER Y RESID'!$I$5+1),'MAPAS DE RIESGOS INHER Y RESID'!$M$5,IF(OR('MAPAS DE RIESGOS INHER Y RESID'!$I$4='MATRIZ DE RIESGOS'!P49,P49&lt;'MAPAS DE RIESGOS INHER Y RESID'!$J$4+1),'MAPAS DE RIESGOS INHER Y RESID'!$M$4,'MAPAS DE RIESGOS INHER Y RESID'!$M$3)))</f>
        <v>MODERADO</v>
      </c>
      <c r="R49" s="97" t="s">
        <v>69</v>
      </c>
      <c r="S49" s="97"/>
      <c r="T49" s="104"/>
      <c r="U49" s="97" t="s">
        <v>61</v>
      </c>
      <c r="V49" s="94" t="s">
        <v>62</v>
      </c>
      <c r="W49" s="98">
        <f>VLOOKUP(V49,'[8]MAPAS DE RIESGOS INHER Y RESID'!$E$16:$F$18,2,FALSE)</f>
        <v>0.9</v>
      </c>
      <c r="X49" s="99">
        <f>P49-(W49*P49)</f>
        <v>3.1999999999999993</v>
      </c>
      <c r="Y49" s="94" t="str">
        <f>IF(OR('[8]MAPAS DE RIESGOS INHER Y RESID'!$G$18='[8]MATRIZ DE RIESGOS DE SST'!X48,X49&lt;'[8]MAPAS DE RIESGOS INHER Y RESID'!$G$16+1),'[8]MAPAS DE RIESGOS INHER Y RESID'!$M$19,IF(OR('[8]MAPAS DE RIESGOS INHER Y RESID'!$H$17='[8]MATRIZ DE RIESGOS DE SST'!X48,X49&lt;'[8]MAPAS DE RIESGOS INHER Y RESID'!$I$18+1),'[8]MAPAS DE RIESGOS INHER Y RESID'!$M$18,IF(OR('[8]MAPAS DE RIESGOS INHER Y RESID'!$I$17='[8]MATRIZ DE RIESGOS DE SST'!X48,X49&lt;'[8]MAPAS DE RIESGOS INHER Y RESID'!$J$17+1),'[8]MAPAS DE RIESGOS INHER Y RESID'!$M$17,'[8]MAPAS DE RIESGOS INHER Y RESID'!$M$16)))</f>
        <v>BAJO</v>
      </c>
      <c r="Z49" s="141" t="s">
        <v>63</v>
      </c>
    </row>
    <row r="50" spans="1:26" ht="151.5" hidden="1" x14ac:dyDescent="0.2">
      <c r="A50" s="162"/>
      <c r="B50" s="90" t="s">
        <v>48</v>
      </c>
      <c r="C50" s="90"/>
      <c r="D50" s="90" t="s">
        <v>48</v>
      </c>
      <c r="E50" s="90" t="s">
        <v>48</v>
      </c>
      <c r="F50" s="137"/>
      <c r="G50" s="90"/>
      <c r="H50" s="173"/>
      <c r="I50" s="91" t="s">
        <v>64</v>
      </c>
      <c r="J50" s="101" t="s">
        <v>65</v>
      </c>
      <c r="K50" s="102" t="s">
        <v>66</v>
      </c>
      <c r="L50" s="94" t="s">
        <v>57</v>
      </c>
      <c r="M50" s="95">
        <f>VLOOKUP('MATRIZ DE RIESGOS'!L50,'MAPAS DE RIESGOS INHER Y RESID'!$E$3:$F$7,2,FALSE)</f>
        <v>3</v>
      </c>
      <c r="N50" s="94" t="s">
        <v>54</v>
      </c>
      <c r="O50" s="95">
        <f>VLOOKUP('MATRIZ DE RIESGOS'!N50,'MAPAS DE RIESGOS INHER Y RESID'!$O$3:$P$7,2,FALSE)</f>
        <v>16</v>
      </c>
      <c r="P50" s="95">
        <f>M50*O50</f>
        <v>48</v>
      </c>
      <c r="Q50" s="94" t="str">
        <f>IF(OR('MAPAS DE RIESGOS INHER Y RESID'!$G$7='MATRIZ DE RIESGOS'!P50,P50&lt;'MAPAS DE RIESGOS INHER Y RESID'!$G$3+1),'MAPAS DE RIESGOS INHER Y RESID'!$M$6,IF(OR('MAPAS DE RIESGOS INHER Y RESID'!$H$5='MATRIZ DE RIESGOS'!P50,P50&lt;'MAPAS DE RIESGOS INHER Y RESID'!$I$5+1),'MAPAS DE RIESGOS INHER Y RESID'!$M$5,IF(OR('MAPAS DE RIESGOS INHER Y RESID'!$I$4='MATRIZ DE RIESGOS'!P50,P50&lt;'MAPAS DE RIESGOS INHER Y RESID'!$J$4+1),'MAPAS DE RIESGOS INHER Y RESID'!$M$4,'MAPAS DE RIESGOS INHER Y RESID'!$M$3)))</f>
        <v>MODERADO</v>
      </c>
      <c r="R50" s="97"/>
      <c r="S50" s="97"/>
      <c r="T50" s="97" t="s">
        <v>67</v>
      </c>
      <c r="U50" s="97"/>
      <c r="V50" s="94" t="s">
        <v>62</v>
      </c>
      <c r="W50" s="98">
        <f>VLOOKUP(V50,'[8]MAPAS DE RIESGOS INHER Y RESID'!$E$16:$F$18,2,FALSE)</f>
        <v>0.9</v>
      </c>
      <c r="X50" s="99">
        <f>P50-(W50*P50)</f>
        <v>4.7999999999999972</v>
      </c>
      <c r="Y50" s="94" t="str">
        <f>IF(OR('[8]MAPAS DE RIESGOS INHER Y RESID'!$G$18='[8]MATRIZ DE RIESGOS DE SST'!X49,X50&lt;'[8]MAPAS DE RIESGOS INHER Y RESID'!$G$16+1),'[8]MAPAS DE RIESGOS INHER Y RESID'!$M$19,IF(OR('[8]MAPAS DE RIESGOS INHER Y RESID'!$H$17='[8]MATRIZ DE RIESGOS DE SST'!X49,X50&lt;'[8]MAPAS DE RIESGOS INHER Y RESID'!$I$18+1),'[8]MAPAS DE RIESGOS INHER Y RESID'!$M$18,IF(OR('[8]MAPAS DE RIESGOS INHER Y RESID'!$I$17='[8]MATRIZ DE RIESGOS DE SST'!X49,X50&lt;'[8]MAPAS DE RIESGOS INHER Y RESID'!$J$17+1),'[8]MAPAS DE RIESGOS INHER Y RESID'!$M$17,'[8]MAPAS DE RIESGOS INHER Y RESID'!$M$16)))</f>
        <v>BAJO</v>
      </c>
      <c r="Z50" s="141" t="s">
        <v>63</v>
      </c>
    </row>
    <row r="51" spans="1:26" ht="255" hidden="1" x14ac:dyDescent="0.2">
      <c r="A51" s="162"/>
      <c r="B51" s="90" t="s">
        <v>48</v>
      </c>
      <c r="C51" s="90"/>
      <c r="D51" s="90" t="s">
        <v>48</v>
      </c>
      <c r="E51" s="90" t="s">
        <v>48</v>
      </c>
      <c r="F51" s="137"/>
      <c r="G51" s="90"/>
      <c r="H51" s="173"/>
      <c r="I51" s="91" t="s">
        <v>68</v>
      </c>
      <c r="J51" s="101" t="s">
        <v>51</v>
      </c>
      <c r="K51" s="102" t="s">
        <v>52</v>
      </c>
      <c r="L51" s="94" t="s">
        <v>53</v>
      </c>
      <c r="M51" s="95">
        <f>VLOOKUP('MATRIZ DE RIESGOS'!L51,'MAPAS DE RIESGOS INHER Y RESID'!$E$3:$F$7,2,FALSE)</f>
        <v>2</v>
      </c>
      <c r="N51" s="94" t="s">
        <v>54</v>
      </c>
      <c r="O51" s="95">
        <f>VLOOKUP('MATRIZ DE RIESGOS'!N51,'MAPAS DE RIESGOS INHER Y RESID'!$O$3:$P$7,2,FALSE)</f>
        <v>16</v>
      </c>
      <c r="P51" s="95">
        <f t="shared" ref="P51" si="9">+M51*O51</f>
        <v>32</v>
      </c>
      <c r="Q51" s="94" t="str">
        <f>IF(OR('MAPAS DE RIESGOS INHER Y RESID'!$G$7='MATRIZ DE RIESGOS'!P51,P51&lt;'MAPAS DE RIESGOS INHER Y RESID'!$G$3+1),'MAPAS DE RIESGOS INHER Y RESID'!$M$6,IF(OR('MAPAS DE RIESGOS INHER Y RESID'!$H$5='MATRIZ DE RIESGOS'!P51,P51&lt;'MAPAS DE RIESGOS INHER Y RESID'!$I$5+1),'MAPAS DE RIESGOS INHER Y RESID'!$M$5,IF(OR('MAPAS DE RIESGOS INHER Y RESID'!$I$4='MATRIZ DE RIESGOS'!P51,P51&lt;'MAPAS DE RIESGOS INHER Y RESID'!$J$4+1),'MAPAS DE RIESGOS INHER Y RESID'!$M$4,'MAPAS DE RIESGOS INHER Y RESID'!$M$3)))</f>
        <v>MODERADO</v>
      </c>
      <c r="R51" s="97" t="s">
        <v>69</v>
      </c>
      <c r="S51" s="97"/>
      <c r="T51" s="97" t="s">
        <v>70</v>
      </c>
      <c r="U51" s="97" t="s">
        <v>71</v>
      </c>
      <c r="V51" s="94" t="s">
        <v>62</v>
      </c>
      <c r="W51" s="98">
        <f>VLOOKUP(V51,'[8]MAPAS DE RIESGOS INHER Y RESID'!$E$16:$F$18,2,FALSE)</f>
        <v>0.9</v>
      </c>
      <c r="X51" s="99">
        <f t="shared" ref="X51:X55" si="10">P51-(P51*W51)</f>
        <v>3.1999999999999993</v>
      </c>
      <c r="Y51" s="94" t="str">
        <f>IF(OR('[8]MAPAS DE RIESGOS INHER Y RESID'!$G$18='[8]MATRIZ DE RIESGOS DE SST'!X50,X51&lt;'[8]MAPAS DE RIESGOS INHER Y RESID'!$G$16+1),'[8]MAPAS DE RIESGOS INHER Y RESID'!$M$19,IF(OR('[8]MAPAS DE RIESGOS INHER Y RESID'!$H$17='[8]MATRIZ DE RIESGOS DE SST'!X50,X51&lt;'[8]MAPAS DE RIESGOS INHER Y RESID'!$I$18+1),'[8]MAPAS DE RIESGOS INHER Y RESID'!$M$18,IF(OR('[8]MAPAS DE RIESGOS INHER Y RESID'!$I$17='[8]MATRIZ DE RIESGOS DE SST'!X50,X51&lt;'[8]MAPAS DE RIESGOS INHER Y RESID'!$J$17+1),'[8]MAPAS DE RIESGOS INHER Y RESID'!$M$17,'[8]MAPAS DE RIESGOS INHER Y RESID'!$M$16)))</f>
        <v>BAJO</v>
      </c>
      <c r="Z51" s="141" t="s">
        <v>63</v>
      </c>
    </row>
    <row r="52" spans="1:26" ht="151.5" hidden="1" x14ac:dyDescent="0.2">
      <c r="A52" s="162"/>
      <c r="B52" s="90" t="s">
        <v>48</v>
      </c>
      <c r="C52" s="90"/>
      <c r="D52" s="90" t="s">
        <v>48</v>
      </c>
      <c r="E52" s="90" t="s">
        <v>48</v>
      </c>
      <c r="F52" s="137"/>
      <c r="G52" s="90"/>
      <c r="H52" s="173"/>
      <c r="I52" s="111" t="s">
        <v>72</v>
      </c>
      <c r="J52" s="101" t="s">
        <v>341</v>
      </c>
      <c r="K52" s="109" t="s">
        <v>73</v>
      </c>
      <c r="L52" s="94" t="s">
        <v>57</v>
      </c>
      <c r="M52" s="95">
        <f>VLOOKUP('MATRIZ DE RIESGOS'!L52,'MAPAS DE RIESGOS INHER Y RESID'!$E$3:$F$7,2,FALSE)</f>
        <v>3</v>
      </c>
      <c r="N52" s="94" t="s">
        <v>54</v>
      </c>
      <c r="O52" s="95">
        <f>VLOOKUP('MATRIZ DE RIESGOS'!N52,'MAPAS DE RIESGOS INHER Y RESID'!$O$3:$P$7,2,FALSE)</f>
        <v>16</v>
      </c>
      <c r="P52" s="95">
        <f>+M52*O52</f>
        <v>48</v>
      </c>
      <c r="Q52" s="94" t="str">
        <f>IF(OR('MAPAS DE RIESGOS INHER Y RESID'!$G$7='MATRIZ DE RIESGOS'!P52,P52&lt;'MAPAS DE RIESGOS INHER Y RESID'!$G$3+1),'MAPAS DE RIESGOS INHER Y RESID'!$M$6,IF(OR('MAPAS DE RIESGOS INHER Y RESID'!$H$5='MATRIZ DE RIESGOS'!P52,P52&lt;'MAPAS DE RIESGOS INHER Y RESID'!$I$5+1),'MAPAS DE RIESGOS INHER Y RESID'!$M$5,IF(OR('MAPAS DE RIESGOS INHER Y RESID'!$I$4='MATRIZ DE RIESGOS'!P52,P52&lt;'MAPAS DE RIESGOS INHER Y RESID'!$J$4+1),'MAPAS DE RIESGOS INHER Y RESID'!$M$4,'MAPAS DE RIESGOS INHER Y RESID'!$M$3)))</f>
        <v>MODERADO</v>
      </c>
      <c r="R52" s="97"/>
      <c r="S52" s="97"/>
      <c r="T52" s="97" t="s">
        <v>74</v>
      </c>
      <c r="U52" s="97" t="s">
        <v>75</v>
      </c>
      <c r="V52" s="94" t="s">
        <v>62</v>
      </c>
      <c r="W52" s="98">
        <f>VLOOKUP(V52,'[8]MAPAS DE RIESGOS INHER Y RESID'!$E$16:$F$18,2,FALSE)</f>
        <v>0.9</v>
      </c>
      <c r="X52" s="99">
        <f t="shared" si="10"/>
        <v>4.7999999999999972</v>
      </c>
      <c r="Y52" s="94" t="str">
        <f>IF(OR('[8]MAPAS DE RIESGOS INHER Y RESID'!$G$18='[8]MATRIZ DE RIESGOS DE SST'!X51,X52&lt;'[8]MAPAS DE RIESGOS INHER Y RESID'!$G$16+1),'[8]MAPAS DE RIESGOS INHER Y RESID'!$M$19,IF(OR('[8]MAPAS DE RIESGOS INHER Y RESID'!$H$17='[8]MATRIZ DE RIESGOS DE SST'!X51,X52&lt;'[8]MAPAS DE RIESGOS INHER Y RESID'!$I$18+1),'[8]MAPAS DE RIESGOS INHER Y RESID'!$M$18,IF(OR('[8]MAPAS DE RIESGOS INHER Y RESID'!$I$17='[8]MATRIZ DE RIESGOS DE SST'!X51,X52&lt;'[8]MAPAS DE RIESGOS INHER Y RESID'!$J$17+1),'[8]MAPAS DE RIESGOS INHER Y RESID'!$M$17,'[8]MAPAS DE RIESGOS INHER Y RESID'!$M$16)))</f>
        <v>BAJO</v>
      </c>
      <c r="Z52" s="141" t="s">
        <v>63</v>
      </c>
    </row>
    <row r="53" spans="1:26" ht="120" hidden="1" x14ac:dyDescent="0.2">
      <c r="A53" s="162"/>
      <c r="B53" s="90" t="s">
        <v>48</v>
      </c>
      <c r="C53" s="90"/>
      <c r="D53" s="90" t="s">
        <v>48</v>
      </c>
      <c r="E53" s="90" t="s">
        <v>48</v>
      </c>
      <c r="F53" s="137"/>
      <c r="G53" s="90"/>
      <c r="H53" s="173"/>
      <c r="I53" s="111" t="s">
        <v>76</v>
      </c>
      <c r="J53" s="109" t="s">
        <v>77</v>
      </c>
      <c r="K53" s="109" t="s">
        <v>78</v>
      </c>
      <c r="L53" s="94" t="s">
        <v>57</v>
      </c>
      <c r="M53" s="95">
        <f>VLOOKUP('MATRIZ DE RIESGOS'!L53,'MAPAS DE RIESGOS INHER Y RESID'!$E$3:$F$7,2,FALSE)</f>
        <v>3</v>
      </c>
      <c r="N53" s="94" t="s">
        <v>54</v>
      </c>
      <c r="O53" s="95">
        <f>VLOOKUP('MATRIZ DE RIESGOS'!N53,'MAPAS DE RIESGOS INHER Y RESID'!$O$3:$P$7,2,FALSE)</f>
        <v>16</v>
      </c>
      <c r="P53" s="95">
        <f t="shared" ref="P53:P57" si="11">+M53*O53</f>
        <v>48</v>
      </c>
      <c r="Q53" s="94" t="str">
        <f>IF(OR('MAPAS DE RIESGOS INHER Y RESID'!$G$7='MATRIZ DE RIESGOS'!P53,P53&lt;'MAPAS DE RIESGOS INHER Y RESID'!$G$3+1),'MAPAS DE RIESGOS INHER Y RESID'!$M$6,IF(OR('MAPAS DE RIESGOS INHER Y RESID'!$H$5='MATRIZ DE RIESGOS'!P53,P53&lt;'MAPAS DE RIESGOS INHER Y RESID'!$I$5+1),'MAPAS DE RIESGOS INHER Y RESID'!$M$5,IF(OR('MAPAS DE RIESGOS INHER Y RESID'!$I$4='MATRIZ DE RIESGOS'!P53,P53&lt;'MAPAS DE RIESGOS INHER Y RESID'!$J$4+1),'MAPAS DE RIESGOS INHER Y RESID'!$M$4,'MAPAS DE RIESGOS INHER Y RESID'!$M$3)))</f>
        <v>MODERADO</v>
      </c>
      <c r="R53" s="97"/>
      <c r="S53" s="97"/>
      <c r="T53" s="97" t="s">
        <v>74</v>
      </c>
      <c r="U53" s="97" t="s">
        <v>75</v>
      </c>
      <c r="V53" s="94" t="s">
        <v>62</v>
      </c>
      <c r="W53" s="98">
        <f>VLOOKUP(V53,'[8]MAPAS DE RIESGOS INHER Y RESID'!$E$16:$F$18,2,FALSE)</f>
        <v>0.9</v>
      </c>
      <c r="X53" s="99">
        <f t="shared" si="10"/>
        <v>4.7999999999999972</v>
      </c>
      <c r="Y53" s="94" t="str">
        <f>IF(OR('[8]MAPAS DE RIESGOS INHER Y RESID'!$G$18='[8]MATRIZ DE RIESGOS DE SST'!X52,X53&lt;'[8]MAPAS DE RIESGOS INHER Y RESID'!$G$16+1),'[8]MAPAS DE RIESGOS INHER Y RESID'!$M$19,IF(OR('[8]MAPAS DE RIESGOS INHER Y RESID'!$H$17='[8]MATRIZ DE RIESGOS DE SST'!X52,X53&lt;'[8]MAPAS DE RIESGOS INHER Y RESID'!$I$18+1),'[8]MAPAS DE RIESGOS INHER Y RESID'!$M$18,IF(OR('[8]MAPAS DE RIESGOS INHER Y RESID'!$I$17='[8]MATRIZ DE RIESGOS DE SST'!X52,X53&lt;'[8]MAPAS DE RIESGOS INHER Y RESID'!$J$17+1),'[8]MAPAS DE RIESGOS INHER Y RESID'!$M$17,'[8]MAPAS DE RIESGOS INHER Y RESID'!$M$16)))</f>
        <v>BAJO</v>
      </c>
      <c r="Z53" s="141" t="s">
        <v>63</v>
      </c>
    </row>
    <row r="54" spans="1:26" ht="121.5" hidden="1" x14ac:dyDescent="0.2">
      <c r="A54" s="162"/>
      <c r="B54" s="90" t="s">
        <v>48</v>
      </c>
      <c r="C54" s="90"/>
      <c r="D54" s="90" t="s">
        <v>48</v>
      </c>
      <c r="E54" s="90" t="s">
        <v>48</v>
      </c>
      <c r="F54" s="137"/>
      <c r="G54" s="90"/>
      <c r="H54" s="173"/>
      <c r="I54" s="91" t="s">
        <v>79</v>
      </c>
      <c r="J54" s="101" t="s">
        <v>80</v>
      </c>
      <c r="K54" s="102" t="s">
        <v>73</v>
      </c>
      <c r="L54" s="94" t="s">
        <v>53</v>
      </c>
      <c r="M54" s="95">
        <f>VLOOKUP('MATRIZ DE RIESGOS'!L54,'MAPAS DE RIESGOS INHER Y RESID'!$E$3:$F$7,2,FALSE)</f>
        <v>2</v>
      </c>
      <c r="N54" s="94" t="s">
        <v>54</v>
      </c>
      <c r="O54" s="95">
        <f>VLOOKUP('MATRIZ DE RIESGOS'!N54,'MAPAS DE RIESGOS INHER Y RESID'!$O$3:$P$7,2,FALSE)</f>
        <v>16</v>
      </c>
      <c r="P54" s="95">
        <f t="shared" si="11"/>
        <v>32</v>
      </c>
      <c r="Q54" s="94" t="str">
        <f>IF(OR('MAPAS DE RIESGOS INHER Y RESID'!$G$7='MATRIZ DE RIESGOS'!P54,P54&lt;'MAPAS DE RIESGOS INHER Y RESID'!$G$3+1),'MAPAS DE RIESGOS INHER Y RESID'!$M$6,IF(OR('MAPAS DE RIESGOS INHER Y RESID'!$H$5='MATRIZ DE RIESGOS'!P54,P54&lt;'MAPAS DE RIESGOS INHER Y RESID'!$I$5+1),'MAPAS DE RIESGOS INHER Y RESID'!$M$5,IF(OR('MAPAS DE RIESGOS INHER Y RESID'!$I$4='MATRIZ DE RIESGOS'!P54,P54&lt;'MAPAS DE RIESGOS INHER Y RESID'!$J$4+1),'MAPAS DE RIESGOS INHER Y RESID'!$M$4,'MAPAS DE RIESGOS INHER Y RESID'!$M$3)))</f>
        <v>MODERADO</v>
      </c>
      <c r="R54" s="97"/>
      <c r="S54" s="97"/>
      <c r="T54" s="97" t="s">
        <v>74</v>
      </c>
      <c r="U54" s="97" t="s">
        <v>75</v>
      </c>
      <c r="V54" s="94" t="s">
        <v>62</v>
      </c>
      <c r="W54" s="98">
        <f>VLOOKUP(V54,'[8]MAPAS DE RIESGOS INHER Y RESID'!$E$16:$F$18,2,FALSE)</f>
        <v>0.9</v>
      </c>
      <c r="X54" s="99">
        <f t="shared" si="10"/>
        <v>3.1999999999999993</v>
      </c>
      <c r="Y54" s="94" t="str">
        <f>IF(OR('[8]MAPAS DE RIESGOS INHER Y RESID'!$G$18='[8]MATRIZ DE RIESGOS DE SST'!X53,X54&lt;'[8]MAPAS DE RIESGOS INHER Y RESID'!$G$16+1),'[8]MAPAS DE RIESGOS INHER Y RESID'!$M$19,IF(OR('[8]MAPAS DE RIESGOS INHER Y RESID'!$H$17='[8]MATRIZ DE RIESGOS DE SST'!X53,X54&lt;'[8]MAPAS DE RIESGOS INHER Y RESID'!$I$18+1),'[8]MAPAS DE RIESGOS INHER Y RESID'!$M$18,IF(OR('[8]MAPAS DE RIESGOS INHER Y RESID'!$I$17='[8]MATRIZ DE RIESGOS DE SST'!X53,X54&lt;'[8]MAPAS DE RIESGOS INHER Y RESID'!$J$17+1),'[8]MAPAS DE RIESGOS INHER Y RESID'!$M$17,'[8]MAPAS DE RIESGOS INHER Y RESID'!$M$16)))</f>
        <v>BAJO</v>
      </c>
      <c r="Z54" s="141" t="s">
        <v>63</v>
      </c>
    </row>
    <row r="55" spans="1:26" ht="210" hidden="1" x14ac:dyDescent="0.2">
      <c r="A55" s="162"/>
      <c r="B55" s="90" t="s">
        <v>48</v>
      </c>
      <c r="C55" s="90"/>
      <c r="D55" s="90" t="s">
        <v>48</v>
      </c>
      <c r="E55" s="90" t="s">
        <v>48</v>
      </c>
      <c r="F55" s="137"/>
      <c r="G55" s="90"/>
      <c r="H55" s="173"/>
      <c r="I55" s="91" t="s">
        <v>81</v>
      </c>
      <c r="J55" s="101" t="s">
        <v>82</v>
      </c>
      <c r="K55" s="102" t="s">
        <v>73</v>
      </c>
      <c r="L55" s="94" t="s">
        <v>57</v>
      </c>
      <c r="M55" s="95">
        <f>VLOOKUP('MATRIZ DE RIESGOS'!L55,'MAPAS DE RIESGOS INHER Y RESID'!$E$3:$F$7,2,FALSE)</f>
        <v>3</v>
      </c>
      <c r="N55" s="94" t="s">
        <v>54</v>
      </c>
      <c r="O55" s="95">
        <f>VLOOKUP('MATRIZ DE RIESGOS'!N55,'MAPAS DE RIESGOS INHER Y RESID'!$O$3:$P$7,2,FALSE)</f>
        <v>16</v>
      </c>
      <c r="P55" s="95">
        <f t="shared" si="11"/>
        <v>48</v>
      </c>
      <c r="Q55" s="94" t="str">
        <f>IF(OR('MAPAS DE RIESGOS INHER Y RESID'!$G$7='MATRIZ DE RIESGOS'!P55,P55&lt;'MAPAS DE RIESGOS INHER Y RESID'!$G$3+1),'MAPAS DE RIESGOS INHER Y RESID'!$M$6,IF(OR('MAPAS DE RIESGOS INHER Y RESID'!$H$5='MATRIZ DE RIESGOS'!P55,P55&lt;'MAPAS DE RIESGOS INHER Y RESID'!$I$5+1),'MAPAS DE RIESGOS INHER Y RESID'!$M$5,IF(OR('MAPAS DE RIESGOS INHER Y RESID'!$I$4='MATRIZ DE RIESGOS'!P55,P55&lt;'MAPAS DE RIESGOS INHER Y RESID'!$J$4+1),'MAPAS DE RIESGOS INHER Y RESID'!$M$4,'MAPAS DE RIESGOS INHER Y RESID'!$M$3)))</f>
        <v>MODERADO</v>
      </c>
      <c r="R55" s="112" t="s">
        <v>69</v>
      </c>
      <c r="S55" s="112"/>
      <c r="T55" s="97" t="s">
        <v>83</v>
      </c>
      <c r="U55" s="97" t="s">
        <v>84</v>
      </c>
      <c r="V55" s="94" t="s">
        <v>62</v>
      </c>
      <c r="W55" s="98">
        <f>VLOOKUP(V55,'[8]MAPAS DE RIESGOS INHER Y RESID'!$E$16:$F$18,2,FALSE)</f>
        <v>0.9</v>
      </c>
      <c r="X55" s="99">
        <f t="shared" si="10"/>
        <v>4.7999999999999972</v>
      </c>
      <c r="Y55" s="94" t="str">
        <f>IF(OR('[8]MAPAS DE RIESGOS INHER Y RESID'!$G$18='[8]MATRIZ DE RIESGOS DE SST'!X54,X55&lt;'[8]MAPAS DE RIESGOS INHER Y RESID'!$G$16+1),'[8]MAPAS DE RIESGOS INHER Y RESID'!$M$19,IF(OR('[8]MAPAS DE RIESGOS INHER Y RESID'!$H$17='[8]MATRIZ DE RIESGOS DE SST'!X54,X55&lt;'[8]MAPAS DE RIESGOS INHER Y RESID'!$I$18+1),'[8]MAPAS DE RIESGOS INHER Y RESID'!$M$18,IF(OR('[8]MAPAS DE RIESGOS INHER Y RESID'!$I$17='[8]MATRIZ DE RIESGOS DE SST'!X54,X55&lt;'[8]MAPAS DE RIESGOS INHER Y RESID'!$J$17+1),'[8]MAPAS DE RIESGOS INHER Y RESID'!$M$17,'[8]MAPAS DE RIESGOS INHER Y RESID'!$M$16)))</f>
        <v>BAJO</v>
      </c>
      <c r="Z55" s="141" t="s">
        <v>63</v>
      </c>
    </row>
    <row r="56" spans="1:26" ht="210" hidden="1" x14ac:dyDescent="0.2">
      <c r="A56" s="162"/>
      <c r="B56" s="90" t="s">
        <v>48</v>
      </c>
      <c r="C56" s="90"/>
      <c r="D56" s="90" t="s">
        <v>48</v>
      </c>
      <c r="E56" s="90" t="s">
        <v>48</v>
      </c>
      <c r="F56" s="138"/>
      <c r="G56" s="90"/>
      <c r="H56" s="173"/>
      <c r="I56" s="91" t="s">
        <v>85</v>
      </c>
      <c r="J56" s="109" t="s">
        <v>82</v>
      </c>
      <c r="K56" s="102" t="s">
        <v>73</v>
      </c>
      <c r="L56" s="94" t="s">
        <v>57</v>
      </c>
      <c r="M56" s="95">
        <f>VLOOKUP('MATRIZ DE RIESGOS'!L56,'MAPAS DE RIESGOS INHER Y RESID'!$E$3:$F$7,2,FALSE)</f>
        <v>3</v>
      </c>
      <c r="N56" s="94" t="s">
        <v>54</v>
      </c>
      <c r="O56" s="95">
        <f>VLOOKUP('MATRIZ DE RIESGOS'!N56,'MAPAS DE RIESGOS INHER Y RESID'!$O$3:$P$7,2,FALSE)</f>
        <v>16</v>
      </c>
      <c r="P56" s="95">
        <f t="shared" si="11"/>
        <v>48</v>
      </c>
      <c r="Q56" s="113" t="str">
        <f>IF(OR('MAPAS DE RIESGOS INHER Y RESID'!$G$7='MATRIZ DE RIESGOS'!P56,P56&lt;'MAPAS DE RIESGOS INHER Y RESID'!$G$3+1),'MAPAS DE RIESGOS INHER Y RESID'!$M$6,IF(OR('MAPAS DE RIESGOS INHER Y RESID'!$H$5='MATRIZ DE RIESGOS'!P56,P56&lt;'MAPAS DE RIESGOS INHER Y RESID'!$I$5+1),'MAPAS DE RIESGOS INHER Y RESID'!$M$5,IF(OR('MAPAS DE RIESGOS INHER Y RESID'!$I$4='MATRIZ DE RIESGOS'!P56,P56&lt;'MAPAS DE RIESGOS INHER Y RESID'!$J$4+1),'MAPAS DE RIESGOS INHER Y RESID'!$M$4,'MAPAS DE RIESGOS INHER Y RESID'!$M$3)))</f>
        <v>MODERADO</v>
      </c>
      <c r="R56" s="97"/>
      <c r="S56" s="97" t="s">
        <v>86</v>
      </c>
      <c r="T56" s="97" t="s">
        <v>83</v>
      </c>
      <c r="U56" s="97" t="s">
        <v>84</v>
      </c>
      <c r="V56" s="94" t="s">
        <v>62</v>
      </c>
      <c r="W56" s="98">
        <f>VLOOKUP(V56,'[8]MAPAS DE RIESGOS INHER Y RESID'!$E$16:$F$18,2,FALSE)</f>
        <v>0.9</v>
      </c>
      <c r="X56" s="99">
        <f>P56-(P56*W56)</f>
        <v>4.7999999999999972</v>
      </c>
      <c r="Y56" s="94" t="str">
        <f>IF(OR('[8]MAPAS DE RIESGOS INHER Y RESID'!$G$18='[8]MATRIZ DE RIESGOS DE SST'!X55,X56&lt;'[8]MAPAS DE RIESGOS INHER Y RESID'!$G$16+1),'[8]MAPAS DE RIESGOS INHER Y RESID'!$M$19,IF(OR('[8]MAPAS DE RIESGOS INHER Y RESID'!$H$17='[8]MATRIZ DE RIESGOS DE SST'!X55,X56&lt;'[8]MAPAS DE RIESGOS INHER Y RESID'!$I$18+1),'[8]MAPAS DE RIESGOS INHER Y RESID'!$M$18,IF(OR('[8]MAPAS DE RIESGOS INHER Y RESID'!$I$17='[8]MATRIZ DE RIESGOS DE SST'!X55,X56&lt;'[8]MAPAS DE RIESGOS INHER Y RESID'!$J$17+1),'[8]MAPAS DE RIESGOS INHER Y RESID'!$M$17,'[8]MAPAS DE RIESGOS INHER Y RESID'!$M$16)))</f>
        <v>BAJO</v>
      </c>
      <c r="Z56" s="141" t="s">
        <v>63</v>
      </c>
    </row>
    <row r="57" spans="1:26" ht="151.5" hidden="1" x14ac:dyDescent="0.2">
      <c r="A57" s="162"/>
      <c r="B57" s="90" t="s">
        <v>48</v>
      </c>
      <c r="C57" s="90"/>
      <c r="D57" s="90" t="s">
        <v>48</v>
      </c>
      <c r="E57" s="90" t="s">
        <v>48</v>
      </c>
      <c r="F57" s="90"/>
      <c r="G57" s="90"/>
      <c r="H57" s="173"/>
      <c r="I57" s="91" t="s">
        <v>87</v>
      </c>
      <c r="J57" s="92" t="s">
        <v>88</v>
      </c>
      <c r="K57" s="93" t="s">
        <v>73</v>
      </c>
      <c r="L57" s="94" t="s">
        <v>57</v>
      </c>
      <c r="M57" s="95">
        <f>VLOOKUP('MATRIZ DE RIESGOS'!L57,'MAPAS DE RIESGOS INHER Y RESID'!$E$3:$F$7,2,FALSE)</f>
        <v>3</v>
      </c>
      <c r="N57" s="94" t="s">
        <v>54</v>
      </c>
      <c r="O57" s="95">
        <f>VLOOKUP('MATRIZ DE RIESGOS'!N57,'MAPAS DE RIESGOS INHER Y RESID'!$O$3:$P$7,2,FALSE)</f>
        <v>16</v>
      </c>
      <c r="P57" s="95">
        <f t="shared" si="11"/>
        <v>48</v>
      </c>
      <c r="Q57" s="94" t="str">
        <f>IF(OR('MAPAS DE RIESGOS INHER Y RESID'!$G$7='MATRIZ DE RIESGOS'!P57,P57&lt;'MAPAS DE RIESGOS INHER Y RESID'!$G$3+1),'MAPAS DE RIESGOS INHER Y RESID'!$M$6,IF(OR('MAPAS DE RIESGOS INHER Y RESID'!$H$5='MATRIZ DE RIESGOS'!P57,P57&lt;'MAPAS DE RIESGOS INHER Y RESID'!$I$5+1),'MAPAS DE RIESGOS INHER Y RESID'!$M$5,IF(OR('MAPAS DE RIESGOS INHER Y RESID'!$I$4='MATRIZ DE RIESGOS'!P57,P57&lt;'MAPAS DE RIESGOS INHER Y RESID'!$J$4+1),'MAPAS DE RIESGOS INHER Y RESID'!$M$4,'MAPAS DE RIESGOS INHER Y RESID'!$M$3)))</f>
        <v>MODERADO</v>
      </c>
      <c r="R57" s="97" t="s">
        <v>69</v>
      </c>
      <c r="S57" s="97"/>
      <c r="T57" s="97" t="s">
        <v>89</v>
      </c>
      <c r="U57" s="97" t="s">
        <v>90</v>
      </c>
      <c r="V57" s="94" t="s">
        <v>62</v>
      </c>
      <c r="W57" s="98">
        <f>VLOOKUP(V57,'[8]MAPAS DE RIESGOS INHER Y RESID'!$E$16:$F$18,2,FALSE)</f>
        <v>0.9</v>
      </c>
      <c r="X57" s="99">
        <f t="shared" ref="X57:X91" si="12">P57-(P57*W57)</f>
        <v>4.7999999999999972</v>
      </c>
      <c r="Y57" s="94" t="str">
        <f>IF(OR('[8]MAPAS DE RIESGOS INHER Y RESID'!$G$18='[8]MATRIZ DE RIESGOS DE SST'!X56,X57&lt;'[8]MAPAS DE RIESGOS INHER Y RESID'!$G$16+1),'[8]MAPAS DE RIESGOS INHER Y RESID'!$M$19,IF(OR('[8]MAPAS DE RIESGOS INHER Y RESID'!$H$17='[8]MATRIZ DE RIESGOS DE SST'!X56,X57&lt;'[8]MAPAS DE RIESGOS INHER Y RESID'!$I$18+1),'[8]MAPAS DE RIESGOS INHER Y RESID'!$M$18,IF(OR('[8]MAPAS DE RIESGOS INHER Y RESID'!$I$17='[8]MATRIZ DE RIESGOS DE SST'!X56,X57&lt;'[8]MAPAS DE RIESGOS INHER Y RESID'!$J$17+1),'[8]MAPAS DE RIESGOS INHER Y RESID'!$M$17,'[8]MAPAS DE RIESGOS INHER Y RESID'!$M$16)))</f>
        <v>BAJO</v>
      </c>
      <c r="Z57" s="141" t="s">
        <v>63</v>
      </c>
    </row>
    <row r="58" spans="1:26" ht="150" hidden="1" x14ac:dyDescent="0.2">
      <c r="A58" s="162"/>
      <c r="B58" s="90" t="s">
        <v>48</v>
      </c>
      <c r="C58" s="90"/>
      <c r="D58" s="90" t="s">
        <v>48</v>
      </c>
      <c r="E58" s="90" t="s">
        <v>48</v>
      </c>
      <c r="F58" s="90"/>
      <c r="G58" s="90"/>
      <c r="H58" s="173"/>
      <c r="I58" s="91" t="s">
        <v>91</v>
      </c>
      <c r="J58" s="120" t="s">
        <v>339</v>
      </c>
      <c r="K58" s="102" t="s">
        <v>92</v>
      </c>
      <c r="L58" s="103" t="s">
        <v>57</v>
      </c>
      <c r="M58" s="95">
        <f>VLOOKUP('MATRIZ DE RIESGOS'!L58,'MAPAS DE RIESGOS INHER Y RESID'!$E$3:$F$7,2,FALSE)</f>
        <v>3</v>
      </c>
      <c r="N58" s="94" t="s">
        <v>54</v>
      </c>
      <c r="O58" s="95">
        <f>VLOOKUP('MATRIZ DE RIESGOS'!N58,'MAPAS DE RIESGOS INHER Y RESID'!$O$3:$P$7,2,FALSE)</f>
        <v>16</v>
      </c>
      <c r="P58" s="95">
        <f>+M58*O58</f>
        <v>48</v>
      </c>
      <c r="Q58" s="94" t="str">
        <f>IF(OR('MAPAS DE RIESGOS INHER Y RESID'!$G$7='MATRIZ DE RIESGOS'!P58,P58&lt;'MAPAS DE RIESGOS INHER Y RESID'!$G$3+1),'MAPAS DE RIESGOS INHER Y RESID'!$M$6,IF(OR('MAPAS DE RIESGOS INHER Y RESID'!$H$5='MATRIZ DE RIESGOS'!P58,P58&lt;'MAPAS DE RIESGOS INHER Y RESID'!$I$5+1),'MAPAS DE RIESGOS INHER Y RESID'!$M$5,IF(OR('MAPAS DE RIESGOS INHER Y RESID'!$I$4='MATRIZ DE RIESGOS'!P58,P58&lt;'MAPAS DE RIESGOS INHER Y RESID'!$J$4+1),'MAPAS DE RIESGOS INHER Y RESID'!$M$4,'MAPAS DE RIESGOS INHER Y RESID'!$M$3)))</f>
        <v>MODERADO</v>
      </c>
      <c r="R58" s="93" t="s">
        <v>93</v>
      </c>
      <c r="S58" s="93"/>
      <c r="T58" s="104" t="s">
        <v>94</v>
      </c>
      <c r="U58" s="93" t="s">
        <v>95</v>
      </c>
      <c r="V58" s="94" t="s">
        <v>62</v>
      </c>
      <c r="W58" s="98">
        <f>VLOOKUP(V58,'[8]MAPAS DE RIESGOS INHER Y RESID'!$E$16:$F$18,2,FALSE)</f>
        <v>0.9</v>
      </c>
      <c r="X58" s="99">
        <f t="shared" si="12"/>
        <v>4.7999999999999972</v>
      </c>
      <c r="Y58" s="94" t="str">
        <f>IF(OR('[8]MAPAS DE RIESGOS INHER Y RESID'!$G$18='[8]MATRIZ DE RIESGOS DE SST'!X57,X58&lt;'[8]MAPAS DE RIESGOS INHER Y RESID'!$G$16+1),'[8]MAPAS DE RIESGOS INHER Y RESID'!$M$19,IF(OR('[8]MAPAS DE RIESGOS INHER Y RESID'!$H$17='[8]MATRIZ DE RIESGOS DE SST'!X57,X58&lt;'[8]MAPAS DE RIESGOS INHER Y RESID'!$I$18+1),'[8]MAPAS DE RIESGOS INHER Y RESID'!$M$18,IF(OR('[8]MAPAS DE RIESGOS INHER Y RESID'!$I$17='[8]MATRIZ DE RIESGOS DE SST'!X57,X58&lt;'[8]MAPAS DE RIESGOS INHER Y RESID'!$J$17+1),'[8]MAPAS DE RIESGOS INHER Y RESID'!$M$17,'[8]MAPAS DE RIESGOS INHER Y RESID'!$M$16)))</f>
        <v>BAJO</v>
      </c>
      <c r="Z58" s="141" t="s">
        <v>63</v>
      </c>
    </row>
    <row r="59" spans="1:26" ht="151.5" hidden="1" x14ac:dyDescent="0.2">
      <c r="A59" s="162"/>
      <c r="B59" s="90" t="s">
        <v>48</v>
      </c>
      <c r="C59" s="90"/>
      <c r="D59" s="90" t="s">
        <v>48</v>
      </c>
      <c r="E59" s="90" t="s">
        <v>48</v>
      </c>
      <c r="F59" s="90"/>
      <c r="G59" s="90"/>
      <c r="H59" s="173"/>
      <c r="I59" s="91" t="s">
        <v>96</v>
      </c>
      <c r="J59" s="92" t="s">
        <v>97</v>
      </c>
      <c r="K59" s="93" t="s">
        <v>98</v>
      </c>
      <c r="L59" s="103" t="s">
        <v>57</v>
      </c>
      <c r="M59" s="95">
        <f>VLOOKUP('MATRIZ DE RIESGOS'!L59,'MAPAS DE RIESGOS INHER Y RESID'!$E$3:$F$7,2,FALSE)</f>
        <v>3</v>
      </c>
      <c r="N59" s="94" t="s">
        <v>54</v>
      </c>
      <c r="O59" s="95">
        <f>VLOOKUP('MATRIZ DE RIESGOS'!N59,'MAPAS DE RIESGOS INHER Y RESID'!$O$3:$P$7,2,FALSE)</f>
        <v>16</v>
      </c>
      <c r="P59" s="95">
        <f t="shared" ref="P59:P75" si="13">+M59*O59</f>
        <v>48</v>
      </c>
      <c r="Q59" s="94" t="str">
        <f>IF(OR('MAPAS DE RIESGOS INHER Y RESID'!$G$7='MATRIZ DE RIESGOS'!P59,P59&lt;'MAPAS DE RIESGOS INHER Y RESID'!$G$3+1),'MAPAS DE RIESGOS INHER Y RESID'!$M$6,IF(OR('MAPAS DE RIESGOS INHER Y RESID'!$H$5='MATRIZ DE RIESGOS'!P59,P59&lt;'MAPAS DE RIESGOS INHER Y RESID'!$I$5+1),'MAPAS DE RIESGOS INHER Y RESID'!$M$5,IF(OR('MAPAS DE RIESGOS INHER Y RESID'!$I$4='MATRIZ DE RIESGOS'!P59,P59&lt;'MAPAS DE RIESGOS INHER Y RESID'!$J$4+1),'MAPAS DE RIESGOS INHER Y RESID'!$M$4,'MAPAS DE RIESGOS INHER Y RESID'!$M$3)))</f>
        <v>MODERADO</v>
      </c>
      <c r="R59" s="93" t="s">
        <v>69</v>
      </c>
      <c r="S59" s="93"/>
      <c r="T59" s="97" t="s">
        <v>99</v>
      </c>
      <c r="U59" s="97" t="s">
        <v>100</v>
      </c>
      <c r="V59" s="94" t="s">
        <v>62</v>
      </c>
      <c r="W59" s="98">
        <f>VLOOKUP(V59,'[8]MAPAS DE RIESGOS INHER Y RESID'!$E$16:$F$18,2,FALSE)</f>
        <v>0.9</v>
      </c>
      <c r="X59" s="99">
        <f t="shared" si="12"/>
        <v>4.7999999999999972</v>
      </c>
      <c r="Y59" s="94" t="str">
        <f>IF(OR('[8]MAPAS DE RIESGOS INHER Y RESID'!$G$18='[8]MATRIZ DE RIESGOS DE SST'!X58,X59&lt;'[8]MAPAS DE RIESGOS INHER Y RESID'!$G$16+1),'[8]MAPAS DE RIESGOS INHER Y RESID'!$M$19,IF(OR('[8]MAPAS DE RIESGOS INHER Y RESID'!$H$17='[8]MATRIZ DE RIESGOS DE SST'!X58,X59&lt;'[8]MAPAS DE RIESGOS INHER Y RESID'!$I$18+1),'[8]MAPAS DE RIESGOS INHER Y RESID'!$M$18,IF(OR('[8]MAPAS DE RIESGOS INHER Y RESID'!$I$17='[8]MATRIZ DE RIESGOS DE SST'!X58,X59&lt;'[8]MAPAS DE RIESGOS INHER Y RESID'!$J$17+1),'[8]MAPAS DE RIESGOS INHER Y RESID'!$M$17,'[8]MAPAS DE RIESGOS INHER Y RESID'!$M$16)))</f>
        <v>BAJO</v>
      </c>
      <c r="Z59" s="141" t="s">
        <v>63</v>
      </c>
    </row>
    <row r="60" spans="1:26" ht="121.5" x14ac:dyDescent="0.2">
      <c r="A60" s="162"/>
      <c r="B60" s="90" t="s">
        <v>48</v>
      </c>
      <c r="C60" s="90"/>
      <c r="D60" s="90" t="s">
        <v>48</v>
      </c>
      <c r="E60" s="90" t="s">
        <v>48</v>
      </c>
      <c r="F60" s="90"/>
      <c r="G60" s="90"/>
      <c r="H60" s="149" t="s">
        <v>356</v>
      </c>
      <c r="I60" s="143" t="s">
        <v>269</v>
      </c>
      <c r="J60" s="109" t="s">
        <v>368</v>
      </c>
      <c r="K60" s="101" t="s">
        <v>270</v>
      </c>
      <c r="L60" s="94" t="s">
        <v>53</v>
      </c>
      <c r="M60" s="95">
        <f>VLOOKUP('MATRIZ DE RIESGOS'!L60,'MAPAS DE RIESGOS INHER Y RESID'!$E$3:$F$7,2,FALSE)</f>
        <v>2</v>
      </c>
      <c r="N60" s="94" t="s">
        <v>104</v>
      </c>
      <c r="O60" s="95">
        <f>VLOOKUP('MATRIZ DE RIESGOS'!N60,'MAPAS DE RIESGOS INHER Y RESID'!$O$3:$P$7,2,FALSE)</f>
        <v>256</v>
      </c>
      <c r="P60" s="95">
        <f t="shared" si="13"/>
        <v>512</v>
      </c>
      <c r="Q60" s="94" t="str">
        <f>IF(OR('MAPAS DE RIESGOS INHER Y RESID'!$G$7='MATRIZ DE RIESGOS'!P60,P60&lt;'MAPAS DE RIESGOS INHER Y RESID'!$G$3+1),'MAPAS DE RIESGOS INHER Y RESID'!$M$6,IF(OR('MAPAS DE RIESGOS INHER Y RESID'!$H$5='MATRIZ DE RIESGOS'!P60,P60&lt;'MAPAS DE RIESGOS INHER Y RESID'!$I$5+1),'MAPAS DE RIESGOS INHER Y RESID'!$M$5,IF(OR('MAPAS DE RIESGOS INHER Y RESID'!$I$4='MATRIZ DE RIESGOS'!P60,P60&lt;'MAPAS DE RIESGOS INHER Y RESID'!$J$4+1),'MAPAS DE RIESGOS INHER Y RESID'!$M$4,'MAPAS DE RIESGOS INHER Y RESID'!$M$3)))</f>
        <v>ALTO</v>
      </c>
      <c r="R60" s="97" t="s">
        <v>365</v>
      </c>
      <c r="S60" s="97" t="s">
        <v>357</v>
      </c>
      <c r="T60" s="104" t="s">
        <v>366</v>
      </c>
      <c r="U60" s="97" t="s">
        <v>361</v>
      </c>
      <c r="V60" s="94" t="s">
        <v>57</v>
      </c>
      <c r="W60" s="98">
        <f>VLOOKUP(V60,'[8]MAPAS DE RIESGOS INHER Y RESID'!$E$16:$F$18,2,FALSE)</f>
        <v>0.4</v>
      </c>
      <c r="X60" s="99">
        <f t="shared" si="12"/>
        <v>307.2</v>
      </c>
      <c r="Y60" s="94" t="str">
        <f>IF(OR('[8]MAPAS DE RIESGOS INHER Y RESID'!$G$18='[8]MATRIZ DE RIESGOS DE SST'!X56,X60&lt;'[8]MAPAS DE RIESGOS INHER Y RESID'!$G$16+1),'[8]MAPAS DE RIESGOS INHER Y RESID'!$M$19,IF(OR('[8]MAPAS DE RIESGOS INHER Y RESID'!$H$17='[8]MATRIZ DE RIESGOS DE SST'!X56,X60&lt;'[8]MAPAS DE RIESGOS INHER Y RESID'!$I$18+1),'[8]MAPAS DE RIESGOS INHER Y RESID'!$M$18,IF(OR('[8]MAPAS DE RIESGOS INHER Y RESID'!$I$17='[8]MATRIZ DE RIESGOS DE SST'!X56,X60&lt;'[8]MAPAS DE RIESGOS INHER Y RESID'!$J$17+1),'[8]MAPAS DE RIESGOS INHER Y RESID'!$M$17,'[8]MAPAS DE RIESGOS INHER Y RESID'!$M$16)))</f>
        <v>ALTO</v>
      </c>
      <c r="Z60" s="141" t="s">
        <v>63</v>
      </c>
    </row>
    <row r="61" spans="1:26" ht="185.25" hidden="1" customHeight="1" x14ac:dyDescent="0.2">
      <c r="A61" s="162"/>
      <c r="B61" s="90" t="s">
        <v>48</v>
      </c>
      <c r="C61" s="90"/>
      <c r="D61" s="90" t="s">
        <v>48</v>
      </c>
      <c r="E61" s="90" t="s">
        <v>48</v>
      </c>
      <c r="F61" s="90"/>
      <c r="G61" s="90"/>
      <c r="H61" s="146"/>
      <c r="I61" s="102" t="s">
        <v>101</v>
      </c>
      <c r="J61" s="101" t="s">
        <v>102</v>
      </c>
      <c r="K61" s="140" t="s">
        <v>103</v>
      </c>
      <c r="L61" s="94" t="s">
        <v>57</v>
      </c>
      <c r="M61" s="95">
        <f>VLOOKUP('MATRIZ DE RIESGOS'!L61,'MAPAS DE RIESGOS INHER Y RESID'!$E$3:$F$7,2,FALSE)</f>
        <v>3</v>
      </c>
      <c r="N61" s="94" t="s">
        <v>104</v>
      </c>
      <c r="O61" s="95">
        <f>VLOOKUP('MATRIZ DE RIESGOS'!N61,'MAPAS DE RIESGOS INHER Y RESID'!$O$3:$P$7,2,FALSE)</f>
        <v>256</v>
      </c>
      <c r="P61" s="95">
        <f t="shared" si="13"/>
        <v>768</v>
      </c>
      <c r="Q61" s="94" t="str">
        <f>IF(OR('MAPAS DE RIESGOS INHER Y RESID'!$G$7='MATRIZ DE RIESGOS'!P61,P61&lt;'MAPAS DE RIESGOS INHER Y RESID'!$G$3+1),'MAPAS DE RIESGOS INHER Y RESID'!$M$6,IF(OR('MAPAS DE RIESGOS INHER Y RESID'!$H$5='MATRIZ DE RIESGOS'!P61,P61&lt;'MAPAS DE RIESGOS INHER Y RESID'!$I$5+1),'MAPAS DE RIESGOS INHER Y RESID'!$M$5,IF(OR('MAPAS DE RIESGOS INHER Y RESID'!$I$4='MATRIZ DE RIESGOS'!P61,P61&lt;'MAPAS DE RIESGOS INHER Y RESID'!$J$4+1),'MAPAS DE RIESGOS INHER Y RESID'!$M$4,'MAPAS DE RIESGOS INHER Y RESID'!$M$3)))</f>
        <v>ALTO</v>
      </c>
      <c r="R61" s="120" t="s">
        <v>105</v>
      </c>
      <c r="S61" s="120"/>
      <c r="T61" s="122" t="s">
        <v>106</v>
      </c>
      <c r="U61" s="120" t="s">
        <v>107</v>
      </c>
      <c r="V61" s="94" t="s">
        <v>62</v>
      </c>
      <c r="W61" s="98">
        <f>VLOOKUP(V61,'[8]MAPAS DE RIESGOS INHER Y RESID'!$E$16:$F$18,2,FALSE)</f>
        <v>0.9</v>
      </c>
      <c r="X61" s="99">
        <f t="shared" si="12"/>
        <v>76.799999999999955</v>
      </c>
      <c r="Y61" s="94" t="str">
        <f>IF(OR('[8]MAPAS DE RIESGOS INHER Y RESID'!$G$18='[8]MATRIZ DE RIESGOS DE SST'!X60,X61&lt;'[8]MAPAS DE RIESGOS INHER Y RESID'!$G$16+1),'[8]MAPAS DE RIESGOS INHER Y RESID'!$M$19,IF(OR('[8]MAPAS DE RIESGOS INHER Y RESID'!$H$17='[8]MATRIZ DE RIESGOS DE SST'!X60,X61&lt;'[8]MAPAS DE RIESGOS INHER Y RESID'!$I$18+1),'[8]MAPAS DE RIESGOS INHER Y RESID'!$M$18,IF(OR('[8]MAPAS DE RIESGOS INHER Y RESID'!$I$17='[8]MATRIZ DE RIESGOS DE SST'!X60,X61&lt;'[8]MAPAS DE RIESGOS INHER Y RESID'!$J$17+1),'[8]MAPAS DE RIESGOS INHER Y RESID'!$M$17,'[8]MAPAS DE RIESGOS INHER Y RESID'!$M$16)))</f>
        <v>MODERADO</v>
      </c>
      <c r="Z61" s="141" t="s">
        <v>63</v>
      </c>
    </row>
    <row r="62" spans="1:26" ht="120" hidden="1" customHeight="1" x14ac:dyDescent="0.2">
      <c r="A62" s="162"/>
      <c r="B62" s="90" t="s">
        <v>48</v>
      </c>
      <c r="C62" s="90"/>
      <c r="D62" s="90" t="s">
        <v>48</v>
      </c>
      <c r="E62" s="90" t="s">
        <v>48</v>
      </c>
      <c r="F62" s="90"/>
      <c r="G62" s="90"/>
      <c r="H62" s="146"/>
      <c r="I62" s="93" t="s">
        <v>108</v>
      </c>
      <c r="J62" s="92" t="s">
        <v>109</v>
      </c>
      <c r="K62" s="93" t="s">
        <v>110</v>
      </c>
      <c r="L62" s="103" t="s">
        <v>53</v>
      </c>
      <c r="M62" s="95">
        <f>VLOOKUP('MATRIZ DE RIESGOS'!L62,'MAPAS DE RIESGOS INHER Y RESID'!$E$3:$F$7,2,FALSE)</f>
        <v>2</v>
      </c>
      <c r="N62" s="94" t="s">
        <v>111</v>
      </c>
      <c r="O62" s="95">
        <f>VLOOKUP('MATRIZ DE RIESGOS'!N62,'MAPAS DE RIESGOS INHER Y RESID'!$O$3:$P$7,2,FALSE)</f>
        <v>4</v>
      </c>
      <c r="P62" s="95">
        <f t="shared" si="13"/>
        <v>8</v>
      </c>
      <c r="Q62" s="94" t="str">
        <f>IF(OR('MAPAS DE RIESGOS INHER Y RESID'!$G$7='MATRIZ DE RIESGOS'!P62,P62&lt;'MAPAS DE RIESGOS INHER Y RESID'!$G$3+1),'MAPAS DE RIESGOS INHER Y RESID'!$M$6,IF(OR('MAPAS DE RIESGOS INHER Y RESID'!$H$5='MATRIZ DE RIESGOS'!P62,P62&lt;'MAPAS DE RIESGOS INHER Y RESID'!$I$5+1),'MAPAS DE RIESGOS INHER Y RESID'!$M$5,IF(OR('MAPAS DE RIESGOS INHER Y RESID'!$I$4='MATRIZ DE RIESGOS'!P62,P62&lt;'MAPAS DE RIESGOS INHER Y RESID'!$J$4+1),'MAPAS DE RIESGOS INHER Y RESID'!$M$4,'MAPAS DE RIESGOS INHER Y RESID'!$M$3)))</f>
        <v>BAJO</v>
      </c>
      <c r="R62" s="97" t="s">
        <v>69</v>
      </c>
      <c r="S62" s="97" t="s">
        <v>112</v>
      </c>
      <c r="T62" s="104" t="s">
        <v>106</v>
      </c>
      <c r="U62" s="97" t="s">
        <v>113</v>
      </c>
      <c r="V62" s="94" t="s">
        <v>114</v>
      </c>
      <c r="W62" s="98">
        <f>VLOOKUP(V62,'[8]MAPAS DE RIESGOS INHER Y RESID'!$E$16:$F$18,2,FALSE)</f>
        <v>0.15</v>
      </c>
      <c r="X62" s="99">
        <f t="shared" si="12"/>
        <v>6.8</v>
      </c>
      <c r="Y62" s="94" t="str">
        <f>IF(OR('[8]MAPAS DE RIESGOS INHER Y RESID'!$G$18='[8]MATRIZ DE RIESGOS DE SST'!X59,X62&lt;'[8]MAPAS DE RIESGOS INHER Y RESID'!$G$16+1),'[8]MAPAS DE RIESGOS INHER Y RESID'!$M$19,IF(OR('[8]MAPAS DE RIESGOS INHER Y RESID'!$H$17='[8]MATRIZ DE RIESGOS DE SST'!X59,X62&lt;'[8]MAPAS DE RIESGOS INHER Y RESID'!$I$18+1),'[8]MAPAS DE RIESGOS INHER Y RESID'!$M$18,IF(OR('[8]MAPAS DE RIESGOS INHER Y RESID'!$I$17='[8]MATRIZ DE RIESGOS DE SST'!X59,X62&lt;'[8]MAPAS DE RIESGOS INHER Y RESID'!$J$17+1),'[8]MAPAS DE RIESGOS INHER Y RESID'!$M$17,'[8]MAPAS DE RIESGOS INHER Y RESID'!$M$16)))</f>
        <v>BAJO</v>
      </c>
      <c r="Z62" s="141" t="s">
        <v>63</v>
      </c>
    </row>
    <row r="63" spans="1:26" ht="121.5" hidden="1" customHeight="1" x14ac:dyDescent="0.2">
      <c r="A63" s="162"/>
      <c r="B63" s="90" t="s">
        <v>48</v>
      </c>
      <c r="C63" s="90"/>
      <c r="D63" s="90" t="s">
        <v>48</v>
      </c>
      <c r="E63" s="90" t="s">
        <v>48</v>
      </c>
      <c r="F63" s="90"/>
      <c r="G63" s="90"/>
      <c r="H63" s="146"/>
      <c r="I63" s="93" t="s">
        <v>115</v>
      </c>
      <c r="J63" s="92" t="s">
        <v>116</v>
      </c>
      <c r="K63" s="93" t="s">
        <v>117</v>
      </c>
      <c r="L63" s="94" t="s">
        <v>53</v>
      </c>
      <c r="M63" s="95">
        <f>VLOOKUP('MATRIZ DE RIESGOS'!L63,'MAPAS DE RIESGOS INHER Y RESID'!$E$3:$F$7,2,FALSE)</f>
        <v>2</v>
      </c>
      <c r="N63" s="94" t="s">
        <v>111</v>
      </c>
      <c r="O63" s="95">
        <f>VLOOKUP('MATRIZ DE RIESGOS'!N63,'MAPAS DE RIESGOS INHER Y RESID'!$O$3:$P$7,2,FALSE)</f>
        <v>4</v>
      </c>
      <c r="P63" s="95">
        <f t="shared" si="13"/>
        <v>8</v>
      </c>
      <c r="Q63" s="94" t="str">
        <f>IF(OR('MAPAS DE RIESGOS INHER Y RESID'!$G$7='MATRIZ DE RIESGOS'!P63,P63&lt;'MAPAS DE RIESGOS INHER Y RESID'!$G$3+1),'MAPAS DE RIESGOS INHER Y RESID'!$M$6,IF(OR('MAPAS DE RIESGOS INHER Y RESID'!$H$5='MATRIZ DE RIESGOS'!P63,P63&lt;'MAPAS DE RIESGOS INHER Y RESID'!$I$5+1),'MAPAS DE RIESGOS INHER Y RESID'!$M$5,IF(OR('MAPAS DE RIESGOS INHER Y RESID'!$I$4='MATRIZ DE RIESGOS'!P63,P63&lt;'MAPAS DE RIESGOS INHER Y RESID'!$J$4+1),'MAPAS DE RIESGOS INHER Y RESID'!$M$4,'MAPAS DE RIESGOS INHER Y RESID'!$M$3)))</f>
        <v>BAJO</v>
      </c>
      <c r="R63" s="93" t="s">
        <v>69</v>
      </c>
      <c r="S63" s="93" t="s">
        <v>118</v>
      </c>
      <c r="T63" s="97" t="s">
        <v>119</v>
      </c>
      <c r="U63" s="97" t="s">
        <v>120</v>
      </c>
      <c r="V63" s="94" t="s">
        <v>57</v>
      </c>
      <c r="W63" s="98">
        <f>VLOOKUP(V63,'[8]MAPAS DE RIESGOS INHER Y RESID'!$E$16:$F$18,2,FALSE)</f>
        <v>0.4</v>
      </c>
      <c r="X63" s="99">
        <f t="shared" si="12"/>
        <v>4.8</v>
      </c>
      <c r="Y63" s="94" t="str">
        <f>IF(OR('[8]MAPAS DE RIESGOS INHER Y RESID'!$G$18='[8]MATRIZ DE RIESGOS DE SST'!X60,X63&lt;'[8]MAPAS DE RIESGOS INHER Y RESID'!$G$16+1),'[8]MAPAS DE RIESGOS INHER Y RESID'!$M$19,IF(OR('[8]MAPAS DE RIESGOS INHER Y RESID'!$H$17='[8]MATRIZ DE RIESGOS DE SST'!X60,X63&lt;'[8]MAPAS DE RIESGOS INHER Y RESID'!$I$18+1),'[8]MAPAS DE RIESGOS INHER Y RESID'!$M$18,IF(OR('[8]MAPAS DE RIESGOS INHER Y RESID'!$I$17='[8]MATRIZ DE RIESGOS DE SST'!X60,X63&lt;'[8]MAPAS DE RIESGOS INHER Y RESID'!$J$17+1),'[8]MAPAS DE RIESGOS INHER Y RESID'!$M$17,'[8]MAPAS DE RIESGOS INHER Y RESID'!$M$16)))</f>
        <v>BAJO</v>
      </c>
      <c r="Z63" s="141" t="s">
        <v>63</v>
      </c>
    </row>
    <row r="64" spans="1:26" ht="121.5" hidden="1" customHeight="1" x14ac:dyDescent="0.2">
      <c r="A64" s="162"/>
      <c r="B64" s="90" t="s">
        <v>48</v>
      </c>
      <c r="C64" s="90"/>
      <c r="D64" s="90" t="s">
        <v>48</v>
      </c>
      <c r="E64" s="90" t="s">
        <v>48</v>
      </c>
      <c r="F64" s="90"/>
      <c r="G64" s="90"/>
      <c r="H64" s="146"/>
      <c r="I64" s="93" t="s">
        <v>121</v>
      </c>
      <c r="J64" s="92" t="s">
        <v>122</v>
      </c>
      <c r="K64" s="102" t="s">
        <v>123</v>
      </c>
      <c r="L64" s="94" t="s">
        <v>53</v>
      </c>
      <c r="M64" s="95">
        <f>VLOOKUP('MATRIZ DE RIESGOS'!L64,'MAPAS DE RIESGOS INHER Y RESID'!$E$3:$F$7,2,FALSE)</f>
        <v>2</v>
      </c>
      <c r="N64" s="94" t="s">
        <v>111</v>
      </c>
      <c r="O64" s="95">
        <f>VLOOKUP('MATRIZ DE RIESGOS'!N64,'MAPAS DE RIESGOS INHER Y RESID'!$O$3:$P$7,2,FALSE)</f>
        <v>4</v>
      </c>
      <c r="P64" s="95">
        <f t="shared" si="13"/>
        <v>8</v>
      </c>
      <c r="Q64" s="94" t="str">
        <f>IF(OR('MAPAS DE RIESGOS INHER Y RESID'!$G$7='MATRIZ DE RIESGOS'!P64,P64&lt;'MAPAS DE RIESGOS INHER Y RESID'!$G$3+1),'MAPAS DE RIESGOS INHER Y RESID'!$M$6,IF(OR('MAPAS DE RIESGOS INHER Y RESID'!$H$5='MATRIZ DE RIESGOS'!P64,P64&lt;'MAPAS DE RIESGOS INHER Y RESID'!$I$5+1),'MAPAS DE RIESGOS INHER Y RESID'!$M$5,IF(OR('MAPAS DE RIESGOS INHER Y RESID'!$I$4='MATRIZ DE RIESGOS'!P64,P64&lt;'MAPAS DE RIESGOS INHER Y RESID'!$J$4+1),'MAPAS DE RIESGOS INHER Y RESID'!$M$4,'MAPAS DE RIESGOS INHER Y RESID'!$M$3)))</f>
        <v>BAJO</v>
      </c>
      <c r="R64" s="93" t="s">
        <v>69</v>
      </c>
      <c r="S64" s="93"/>
      <c r="T64" s="106" t="s">
        <v>119</v>
      </c>
      <c r="U64" s="97" t="s">
        <v>120</v>
      </c>
      <c r="V64" s="94" t="s">
        <v>57</v>
      </c>
      <c r="W64" s="98">
        <f>VLOOKUP(V64,'[8]MAPAS DE RIESGOS INHER Y RESID'!$E$16:$F$18,2,FALSE)</f>
        <v>0.4</v>
      </c>
      <c r="X64" s="99">
        <f t="shared" si="12"/>
        <v>4.8</v>
      </c>
      <c r="Y64" s="94" t="str">
        <f>IF(OR('[8]MAPAS DE RIESGOS INHER Y RESID'!$G$18='[8]MATRIZ DE RIESGOS DE SST'!X61,X64&lt;'[8]MAPAS DE RIESGOS INHER Y RESID'!$G$16+1),'[8]MAPAS DE RIESGOS INHER Y RESID'!$M$19,IF(OR('[8]MAPAS DE RIESGOS INHER Y RESID'!$H$17='[8]MATRIZ DE RIESGOS DE SST'!X61,X64&lt;'[8]MAPAS DE RIESGOS INHER Y RESID'!$I$18+1),'[8]MAPAS DE RIESGOS INHER Y RESID'!$M$18,IF(OR('[8]MAPAS DE RIESGOS INHER Y RESID'!$I$17='[8]MATRIZ DE RIESGOS DE SST'!X61,X64&lt;'[8]MAPAS DE RIESGOS INHER Y RESID'!$J$17+1),'[8]MAPAS DE RIESGOS INHER Y RESID'!$M$17,'[8]MAPAS DE RIESGOS INHER Y RESID'!$M$16)))</f>
        <v>BAJO</v>
      </c>
      <c r="Z64" s="141" t="s">
        <v>63</v>
      </c>
    </row>
    <row r="65" spans="1:26" ht="180" hidden="1" customHeight="1" x14ac:dyDescent="0.2">
      <c r="A65" s="162"/>
      <c r="B65" s="90" t="s">
        <v>48</v>
      </c>
      <c r="C65" s="90"/>
      <c r="D65" s="90" t="s">
        <v>48</v>
      </c>
      <c r="E65" s="90" t="s">
        <v>48</v>
      </c>
      <c r="F65" s="90"/>
      <c r="G65" s="90"/>
      <c r="H65" s="146"/>
      <c r="I65" s="93" t="s">
        <v>256</v>
      </c>
      <c r="J65" s="92" t="s">
        <v>333</v>
      </c>
      <c r="K65" s="102" t="s">
        <v>257</v>
      </c>
      <c r="L65" s="94" t="s">
        <v>57</v>
      </c>
      <c r="M65" s="95">
        <f>VLOOKUP('MATRIZ DE RIESGOS'!L65,'MAPAS DE RIESGOS INHER Y RESID'!$E$3:$F$7,2,FALSE)</f>
        <v>3</v>
      </c>
      <c r="N65" s="94" t="s">
        <v>54</v>
      </c>
      <c r="O65" s="95">
        <f>VLOOKUP('MATRIZ DE RIESGOS'!N65,'MAPAS DE RIESGOS INHER Y RESID'!$O$3:$P$7,2,FALSE)</f>
        <v>16</v>
      </c>
      <c r="P65" s="95">
        <f t="shared" si="13"/>
        <v>48</v>
      </c>
      <c r="Q65" s="94" t="str">
        <f>IF(OR('MAPAS DE RIESGOS INHER Y RESID'!$G$7='MATRIZ DE RIESGOS'!P65,P65&lt;'MAPAS DE RIESGOS INHER Y RESID'!$G$3+1),'MAPAS DE RIESGOS INHER Y RESID'!$M$6,IF(OR('MAPAS DE RIESGOS INHER Y RESID'!$H$5='MATRIZ DE RIESGOS'!P65,P65&lt;'MAPAS DE RIESGOS INHER Y RESID'!$I$5+1),'MAPAS DE RIESGOS INHER Y RESID'!$M$5,IF(OR('MAPAS DE RIESGOS INHER Y RESID'!$I$4='MATRIZ DE RIESGOS'!P65,P65&lt;'MAPAS DE RIESGOS INHER Y RESID'!$J$4+1),'MAPAS DE RIESGOS INHER Y RESID'!$M$4,'MAPAS DE RIESGOS INHER Y RESID'!$M$3)))</f>
        <v>MODERADO</v>
      </c>
      <c r="R65" s="93"/>
      <c r="S65" s="93"/>
      <c r="T65" s="106" t="s">
        <v>336</v>
      </c>
      <c r="U65" s="120" t="s">
        <v>337</v>
      </c>
      <c r="V65" s="94" t="s">
        <v>57</v>
      </c>
      <c r="W65" s="98">
        <f>VLOOKUP(V65,'[8]MAPAS DE RIESGOS INHER Y RESID'!$E$16:$F$18,2,FALSE)</f>
        <v>0.4</v>
      </c>
      <c r="X65" s="99">
        <f t="shared" si="12"/>
        <v>28.799999999999997</v>
      </c>
      <c r="Y65" s="94" t="str">
        <f>IF(OR('[8]MAPAS DE RIESGOS INHER Y RESID'!$G$18='[8]MATRIZ DE RIESGOS DE SST'!X62,X65&lt;'[8]MAPAS DE RIESGOS INHER Y RESID'!$G$16+1),'[8]MAPAS DE RIESGOS INHER Y RESID'!$M$19,IF(OR('[8]MAPAS DE RIESGOS INHER Y RESID'!$H$17='[8]MATRIZ DE RIESGOS DE SST'!X62,X65&lt;'[8]MAPAS DE RIESGOS INHER Y RESID'!$I$18+1),'[8]MAPAS DE RIESGOS INHER Y RESID'!$M$18,IF(OR('[8]MAPAS DE RIESGOS INHER Y RESID'!$I$17='[8]MATRIZ DE RIESGOS DE SST'!X62,X65&lt;'[8]MAPAS DE RIESGOS INHER Y RESID'!$J$17+1),'[8]MAPAS DE RIESGOS INHER Y RESID'!$M$17,'[8]MAPAS DE RIESGOS INHER Y RESID'!$M$16)))</f>
        <v>MODERADO</v>
      </c>
      <c r="Z65" s="141" t="s">
        <v>58</v>
      </c>
    </row>
    <row r="66" spans="1:26" ht="150" hidden="1" customHeight="1" x14ac:dyDescent="0.2">
      <c r="A66" s="162"/>
      <c r="B66" s="90" t="s">
        <v>48</v>
      </c>
      <c r="C66" s="90"/>
      <c r="D66" s="90" t="s">
        <v>48</v>
      </c>
      <c r="E66" s="90" t="s">
        <v>48</v>
      </c>
      <c r="F66" s="90"/>
      <c r="G66" s="90"/>
      <c r="H66" s="146"/>
      <c r="I66" s="91" t="s">
        <v>124</v>
      </c>
      <c r="J66" s="101" t="s">
        <v>125</v>
      </c>
      <c r="K66" s="93" t="s">
        <v>126</v>
      </c>
      <c r="L66" s="94" t="s">
        <v>53</v>
      </c>
      <c r="M66" s="95">
        <f>VLOOKUP('MATRIZ DE RIESGOS'!L66,'MAPAS DE RIESGOS INHER Y RESID'!$E$3:$F$7,2,FALSE)</f>
        <v>2</v>
      </c>
      <c r="N66" s="94" t="s">
        <v>54</v>
      </c>
      <c r="O66" s="95">
        <f>VLOOKUP('MATRIZ DE RIESGOS'!N66,'MAPAS DE RIESGOS INHER Y RESID'!$O$3:$P$7,2,FALSE)</f>
        <v>16</v>
      </c>
      <c r="P66" s="95">
        <f t="shared" si="13"/>
        <v>32</v>
      </c>
      <c r="Q66" s="94" t="str">
        <f>IF(OR('MAPAS DE RIESGOS INHER Y RESID'!$G$7='MATRIZ DE RIESGOS'!P66,P66&lt;'MAPAS DE RIESGOS INHER Y RESID'!$G$3+1),'MAPAS DE RIESGOS INHER Y RESID'!$M$6,IF(OR('MAPAS DE RIESGOS INHER Y RESID'!$H$5='MATRIZ DE RIESGOS'!P66,P66&lt;'MAPAS DE RIESGOS INHER Y RESID'!$I$5+1),'MAPAS DE RIESGOS INHER Y RESID'!$M$5,IF(OR('MAPAS DE RIESGOS INHER Y RESID'!$I$4='MATRIZ DE RIESGOS'!P66,P66&lt;'MAPAS DE RIESGOS INHER Y RESID'!$J$4+1),'MAPAS DE RIESGOS INHER Y RESID'!$M$4,'MAPAS DE RIESGOS INHER Y RESID'!$M$3)))</f>
        <v>MODERADO</v>
      </c>
      <c r="R66" s="93" t="s">
        <v>69</v>
      </c>
      <c r="S66" s="93"/>
      <c r="T66" s="97" t="s">
        <v>127</v>
      </c>
      <c r="U66" s="97" t="s">
        <v>128</v>
      </c>
      <c r="V66" s="94" t="s">
        <v>57</v>
      </c>
      <c r="W66" s="98">
        <f>VLOOKUP(V66,'[8]MAPAS DE RIESGOS INHER Y RESID'!$E$16:$F$18,2,FALSE)</f>
        <v>0.4</v>
      </c>
      <c r="X66" s="99">
        <f t="shared" si="12"/>
        <v>19.2</v>
      </c>
      <c r="Y66" s="94" t="str">
        <f>IF(OR('[8]MAPAS DE RIESGOS INHER Y RESID'!$G$18='[8]MATRIZ DE RIESGOS DE SST'!X62,X66&lt;'[8]MAPAS DE RIESGOS INHER Y RESID'!$G$16+1),'[8]MAPAS DE RIESGOS INHER Y RESID'!$M$19,IF(OR('[8]MAPAS DE RIESGOS INHER Y RESID'!$H$17='[8]MATRIZ DE RIESGOS DE SST'!X62,X66&lt;'[8]MAPAS DE RIESGOS INHER Y RESID'!$I$18+1),'[8]MAPAS DE RIESGOS INHER Y RESID'!$M$18,IF(OR('[8]MAPAS DE RIESGOS INHER Y RESID'!$I$17='[8]MATRIZ DE RIESGOS DE SST'!X62,X66&lt;'[8]MAPAS DE RIESGOS INHER Y RESID'!$J$17+1),'[8]MAPAS DE RIESGOS INHER Y RESID'!$M$17,'[8]MAPAS DE RIESGOS INHER Y RESID'!$M$16)))</f>
        <v>MODERADO</v>
      </c>
      <c r="Z66" s="141" t="s">
        <v>58</v>
      </c>
    </row>
    <row r="67" spans="1:26" ht="121.5" hidden="1" customHeight="1" x14ac:dyDescent="0.2">
      <c r="A67" s="162"/>
      <c r="B67" s="90" t="s">
        <v>48</v>
      </c>
      <c r="C67" s="90"/>
      <c r="D67" s="90" t="s">
        <v>48</v>
      </c>
      <c r="E67" s="90" t="s">
        <v>48</v>
      </c>
      <c r="F67" s="90"/>
      <c r="G67" s="90"/>
      <c r="H67" s="146"/>
      <c r="I67" s="91" t="s">
        <v>129</v>
      </c>
      <c r="J67" s="101" t="s">
        <v>130</v>
      </c>
      <c r="K67" s="93" t="s">
        <v>131</v>
      </c>
      <c r="L67" s="94" t="s">
        <v>57</v>
      </c>
      <c r="M67" s="95">
        <f>VLOOKUP('MATRIZ DE RIESGOS'!L67,'MAPAS DE RIESGOS INHER Y RESID'!$E$3:$F$7,2,FALSE)</f>
        <v>3</v>
      </c>
      <c r="N67" s="94" t="s">
        <v>111</v>
      </c>
      <c r="O67" s="95">
        <f>VLOOKUP('MATRIZ DE RIESGOS'!N67,'MAPAS DE RIESGOS INHER Y RESID'!$O$3:$P$7,2,FALSE)</f>
        <v>4</v>
      </c>
      <c r="P67" s="95">
        <f t="shared" si="13"/>
        <v>12</v>
      </c>
      <c r="Q67" s="94" t="str">
        <f>IF(OR('MAPAS DE RIESGOS INHER Y RESID'!$G$7='MATRIZ DE RIESGOS'!P67,P67&lt;'MAPAS DE RIESGOS INHER Y RESID'!$G$3+1),'MAPAS DE RIESGOS INHER Y RESID'!$M$6,IF(OR('MAPAS DE RIESGOS INHER Y RESID'!$H$5='MATRIZ DE RIESGOS'!P67,P67&lt;'MAPAS DE RIESGOS INHER Y RESID'!$I$5+1),'MAPAS DE RIESGOS INHER Y RESID'!$M$5,IF(OR('MAPAS DE RIESGOS INHER Y RESID'!$I$4='MATRIZ DE RIESGOS'!P67,P67&lt;'MAPAS DE RIESGOS INHER Y RESID'!$J$4+1),'MAPAS DE RIESGOS INHER Y RESID'!$M$4,'MAPAS DE RIESGOS INHER Y RESID'!$M$3)))</f>
        <v>MODERADO</v>
      </c>
      <c r="R67" s="93" t="s">
        <v>69</v>
      </c>
      <c r="S67" s="93" t="s">
        <v>132</v>
      </c>
      <c r="T67" s="97" t="s">
        <v>133</v>
      </c>
      <c r="U67" s="97"/>
      <c r="V67" s="94" t="s">
        <v>57</v>
      </c>
      <c r="W67" s="98">
        <f>VLOOKUP(V67,'[8]MAPAS DE RIESGOS INHER Y RESID'!$E$16:$F$18,2,FALSE)</f>
        <v>0.4</v>
      </c>
      <c r="X67" s="99">
        <f t="shared" si="12"/>
        <v>7.1999999999999993</v>
      </c>
      <c r="Y67" s="94" t="str">
        <f>IF(OR('[8]MAPAS DE RIESGOS INHER Y RESID'!$G$18='[8]MATRIZ DE RIESGOS DE SST'!X63,X67&lt;'[8]MAPAS DE RIESGOS INHER Y RESID'!$G$16+1),'[8]MAPAS DE RIESGOS INHER Y RESID'!$M$19,IF(OR('[8]MAPAS DE RIESGOS INHER Y RESID'!$H$17='[8]MATRIZ DE RIESGOS DE SST'!X63,X67&lt;'[8]MAPAS DE RIESGOS INHER Y RESID'!$I$18+1),'[8]MAPAS DE RIESGOS INHER Y RESID'!$M$18,IF(OR('[8]MAPAS DE RIESGOS INHER Y RESID'!$I$17='[8]MATRIZ DE RIESGOS DE SST'!X63,X67&lt;'[8]MAPAS DE RIESGOS INHER Y RESID'!$J$17+1),'[8]MAPAS DE RIESGOS INHER Y RESID'!$M$17,'[8]MAPAS DE RIESGOS INHER Y RESID'!$M$16)))</f>
        <v>BAJO</v>
      </c>
      <c r="Z67" s="141" t="s">
        <v>58</v>
      </c>
    </row>
    <row r="68" spans="1:26" ht="175.5" hidden="1" customHeight="1" x14ac:dyDescent="0.2">
      <c r="A68" s="162"/>
      <c r="B68" s="90" t="s">
        <v>48</v>
      </c>
      <c r="C68" s="90"/>
      <c r="D68" s="90" t="s">
        <v>48</v>
      </c>
      <c r="E68" s="90" t="s">
        <v>48</v>
      </c>
      <c r="F68" s="90"/>
      <c r="G68" s="90"/>
      <c r="H68" s="146"/>
      <c r="I68" s="107" t="s">
        <v>134</v>
      </c>
      <c r="J68" s="107" t="s">
        <v>135</v>
      </c>
      <c r="K68" s="102" t="s">
        <v>136</v>
      </c>
      <c r="L68" s="94" t="s">
        <v>53</v>
      </c>
      <c r="M68" s="95">
        <f>VLOOKUP('MATRIZ DE RIESGOS'!L68,'MAPAS DE RIESGOS INHER Y RESID'!$E$3:$F$7,2,FALSE)</f>
        <v>2</v>
      </c>
      <c r="N68" s="94" t="s">
        <v>54</v>
      </c>
      <c r="O68" s="95">
        <f>VLOOKUP('MATRIZ DE RIESGOS'!N68,'MAPAS DE RIESGOS INHER Y RESID'!$O$3:$P$7,2,FALSE)</f>
        <v>16</v>
      </c>
      <c r="P68" s="95">
        <f t="shared" si="13"/>
        <v>32</v>
      </c>
      <c r="Q68" s="94" t="str">
        <f>IF(OR('MAPAS DE RIESGOS INHER Y RESID'!$G$7='MATRIZ DE RIESGOS'!P68,P68&lt;'MAPAS DE RIESGOS INHER Y RESID'!$G$3+1),'MAPAS DE RIESGOS INHER Y RESID'!$M$6,IF(OR('MAPAS DE RIESGOS INHER Y RESID'!$H$5='MATRIZ DE RIESGOS'!P68,P68&lt;'MAPAS DE RIESGOS INHER Y RESID'!$I$5+1),'MAPAS DE RIESGOS INHER Y RESID'!$M$5,IF(OR('MAPAS DE RIESGOS INHER Y RESID'!$I$4='MATRIZ DE RIESGOS'!P68,P68&lt;'MAPAS DE RIESGOS INHER Y RESID'!$J$4+1),'MAPAS DE RIESGOS INHER Y RESID'!$M$4,'MAPAS DE RIESGOS INHER Y RESID'!$M$3)))</f>
        <v>MODERADO</v>
      </c>
      <c r="R68" s="93" t="s">
        <v>69</v>
      </c>
      <c r="S68" s="97" t="s">
        <v>137</v>
      </c>
      <c r="T68" s="97" t="s">
        <v>138</v>
      </c>
      <c r="U68" s="97" t="s">
        <v>139</v>
      </c>
      <c r="V68" s="94" t="s">
        <v>57</v>
      </c>
      <c r="W68" s="98">
        <f>VLOOKUP(V68,'[8]MAPAS DE RIESGOS INHER Y RESID'!$E$16:$F$18,2,FALSE)</f>
        <v>0.4</v>
      </c>
      <c r="X68" s="99">
        <f t="shared" si="12"/>
        <v>19.2</v>
      </c>
      <c r="Y68" s="94" t="str">
        <f>IF(OR('[8]MAPAS DE RIESGOS INHER Y RESID'!$G$18='[8]MATRIZ DE RIESGOS DE SST'!X64,X68&lt;'[8]MAPAS DE RIESGOS INHER Y RESID'!$G$16+1),'[8]MAPAS DE RIESGOS INHER Y RESID'!$M$19,IF(OR('[8]MAPAS DE RIESGOS INHER Y RESID'!$H$17='[8]MATRIZ DE RIESGOS DE SST'!X64,X68&lt;'[8]MAPAS DE RIESGOS INHER Y RESID'!$I$18+1),'[8]MAPAS DE RIESGOS INHER Y RESID'!$M$18,IF(OR('[8]MAPAS DE RIESGOS INHER Y RESID'!$I$17='[8]MATRIZ DE RIESGOS DE SST'!X64,X68&lt;'[8]MAPAS DE RIESGOS INHER Y RESID'!$J$17+1),'[8]MAPAS DE RIESGOS INHER Y RESID'!$M$17,'[8]MAPAS DE RIESGOS INHER Y RESID'!$M$16)))</f>
        <v>MODERADO</v>
      </c>
      <c r="Z68" s="141" t="s">
        <v>58</v>
      </c>
    </row>
    <row r="69" spans="1:26" ht="121.5" hidden="1" customHeight="1" x14ac:dyDescent="0.2">
      <c r="A69" s="162"/>
      <c r="B69" s="90" t="s">
        <v>48</v>
      </c>
      <c r="C69" s="90"/>
      <c r="D69" s="90" t="s">
        <v>48</v>
      </c>
      <c r="E69" s="90" t="s">
        <v>48</v>
      </c>
      <c r="F69" s="90"/>
      <c r="G69" s="90"/>
      <c r="H69" s="146"/>
      <c r="I69" s="108" t="s">
        <v>140</v>
      </c>
      <c r="J69" s="108" t="s">
        <v>141</v>
      </c>
      <c r="K69" s="108" t="s">
        <v>142</v>
      </c>
      <c r="L69" s="94" t="s">
        <v>57</v>
      </c>
      <c r="M69" s="95">
        <f>VLOOKUP('MATRIZ DE RIESGOS'!L69,'MAPAS DE RIESGOS INHER Y RESID'!$E$3:$F$7,2,FALSE)</f>
        <v>3</v>
      </c>
      <c r="N69" s="94" t="s">
        <v>111</v>
      </c>
      <c r="O69" s="95">
        <f>VLOOKUP('MATRIZ DE RIESGOS'!N69,'MAPAS DE RIESGOS INHER Y RESID'!$O$3:$P$7,2,FALSE)</f>
        <v>4</v>
      </c>
      <c r="P69" s="95">
        <f t="shared" si="13"/>
        <v>12</v>
      </c>
      <c r="Q69" s="94" t="str">
        <f>IF(OR('MAPAS DE RIESGOS INHER Y RESID'!$G$7='MATRIZ DE RIESGOS'!P69,P69&lt;'MAPAS DE RIESGOS INHER Y RESID'!$G$3+1),'MAPAS DE RIESGOS INHER Y RESID'!$M$6,IF(OR('MAPAS DE RIESGOS INHER Y RESID'!$H$5='MATRIZ DE RIESGOS'!P69,P69&lt;'MAPAS DE RIESGOS INHER Y RESID'!$I$5+1),'MAPAS DE RIESGOS INHER Y RESID'!$M$5,IF(OR('MAPAS DE RIESGOS INHER Y RESID'!$I$4='MATRIZ DE RIESGOS'!P69,P69&lt;'MAPAS DE RIESGOS INHER Y RESID'!$J$4+1),'MAPAS DE RIESGOS INHER Y RESID'!$M$4,'MAPAS DE RIESGOS INHER Y RESID'!$M$3)))</f>
        <v>MODERADO</v>
      </c>
      <c r="R69" s="97" t="s">
        <v>69</v>
      </c>
      <c r="S69" s="93"/>
      <c r="T69" s="97" t="s">
        <v>74</v>
      </c>
      <c r="U69" s="97" t="s">
        <v>143</v>
      </c>
      <c r="V69" s="94" t="s">
        <v>57</v>
      </c>
      <c r="W69" s="98">
        <f>VLOOKUP(V69,'[8]MAPAS DE RIESGOS INHER Y RESID'!$E$16:$F$18,2,FALSE)</f>
        <v>0.4</v>
      </c>
      <c r="X69" s="99">
        <f t="shared" si="12"/>
        <v>7.1999999999999993</v>
      </c>
      <c r="Y69" s="94" t="str">
        <f>IF(OR('[8]MAPAS DE RIESGOS INHER Y RESID'!$G$18='[8]MATRIZ DE RIESGOS DE SST'!X65,X69&lt;'[8]MAPAS DE RIESGOS INHER Y RESID'!$G$16+1),'[8]MAPAS DE RIESGOS INHER Y RESID'!$M$19,IF(OR('[8]MAPAS DE RIESGOS INHER Y RESID'!$H$17='[8]MATRIZ DE RIESGOS DE SST'!X65,X69&lt;'[8]MAPAS DE RIESGOS INHER Y RESID'!$I$18+1),'[8]MAPAS DE RIESGOS INHER Y RESID'!$M$18,IF(OR('[8]MAPAS DE RIESGOS INHER Y RESID'!$I$17='[8]MATRIZ DE RIESGOS DE SST'!X65,X69&lt;'[8]MAPAS DE RIESGOS INHER Y RESID'!$J$17+1),'[8]MAPAS DE RIESGOS INHER Y RESID'!$M$17,'[8]MAPAS DE RIESGOS INHER Y RESID'!$M$16)))</f>
        <v>BAJO</v>
      </c>
      <c r="Z69" s="141" t="s">
        <v>58</v>
      </c>
    </row>
    <row r="70" spans="1:26" ht="150" hidden="1" customHeight="1" x14ac:dyDescent="0.2">
      <c r="A70" s="162"/>
      <c r="B70" s="90" t="s">
        <v>48</v>
      </c>
      <c r="C70" s="90"/>
      <c r="D70" s="90" t="s">
        <v>48</v>
      </c>
      <c r="E70" s="90" t="s">
        <v>48</v>
      </c>
      <c r="F70" s="90"/>
      <c r="G70" s="90"/>
      <c r="H70" s="146"/>
      <c r="I70" s="93" t="s">
        <v>144</v>
      </c>
      <c r="J70" s="109" t="s">
        <v>145</v>
      </c>
      <c r="K70" s="93" t="s">
        <v>146</v>
      </c>
      <c r="L70" s="94" t="s">
        <v>57</v>
      </c>
      <c r="M70" s="95">
        <f>VLOOKUP('MATRIZ DE RIESGOS'!L70,'MAPAS DE RIESGOS INHER Y RESID'!$E$3:$F$7,2,FALSE)</f>
        <v>3</v>
      </c>
      <c r="N70" s="94" t="s">
        <v>111</v>
      </c>
      <c r="O70" s="95">
        <f>VLOOKUP('MATRIZ DE RIESGOS'!N70,'MAPAS DE RIESGOS INHER Y RESID'!$O$3:$P$7,2,FALSE)</f>
        <v>4</v>
      </c>
      <c r="P70" s="95">
        <f t="shared" si="13"/>
        <v>12</v>
      </c>
      <c r="Q70" s="94" t="str">
        <f>IF(OR('MAPAS DE RIESGOS INHER Y RESID'!$G$7='MATRIZ DE RIESGOS'!P70,P70&lt;'MAPAS DE RIESGOS INHER Y RESID'!$G$3+1),'MAPAS DE RIESGOS INHER Y RESID'!$M$6,IF(OR('MAPAS DE RIESGOS INHER Y RESID'!$H$5='MATRIZ DE RIESGOS'!P70,P70&lt;'MAPAS DE RIESGOS INHER Y RESID'!$I$5+1),'MAPAS DE RIESGOS INHER Y RESID'!$M$5,IF(OR('MAPAS DE RIESGOS INHER Y RESID'!$I$4='MATRIZ DE RIESGOS'!P70,P70&lt;'MAPAS DE RIESGOS INHER Y RESID'!$J$4+1),'MAPAS DE RIESGOS INHER Y RESID'!$M$4,'MAPAS DE RIESGOS INHER Y RESID'!$M$3)))</f>
        <v>MODERADO</v>
      </c>
      <c r="R70" s="97" t="s">
        <v>69</v>
      </c>
      <c r="S70" s="93"/>
      <c r="T70" s="97" t="s">
        <v>74</v>
      </c>
      <c r="U70" s="97" t="s">
        <v>143</v>
      </c>
      <c r="V70" s="94" t="s">
        <v>57</v>
      </c>
      <c r="W70" s="98">
        <f>VLOOKUP(V70,'[8]MAPAS DE RIESGOS INHER Y RESID'!$E$16:$F$18,2,FALSE)</f>
        <v>0.4</v>
      </c>
      <c r="X70" s="99">
        <f t="shared" si="12"/>
        <v>7.1999999999999993</v>
      </c>
      <c r="Y70" s="94" t="str">
        <f>IF(OR('[8]MAPAS DE RIESGOS INHER Y RESID'!$G$18='[8]MATRIZ DE RIESGOS DE SST'!X66,X70&lt;'[8]MAPAS DE RIESGOS INHER Y RESID'!$G$16+1),'[8]MAPAS DE RIESGOS INHER Y RESID'!$M$19,IF(OR('[8]MAPAS DE RIESGOS INHER Y RESID'!$H$17='[8]MATRIZ DE RIESGOS DE SST'!X66,X70&lt;'[8]MAPAS DE RIESGOS INHER Y RESID'!$I$18+1),'[8]MAPAS DE RIESGOS INHER Y RESID'!$M$18,IF(OR('[8]MAPAS DE RIESGOS INHER Y RESID'!$I$17='[8]MATRIZ DE RIESGOS DE SST'!X66,X70&lt;'[8]MAPAS DE RIESGOS INHER Y RESID'!$J$17+1),'[8]MAPAS DE RIESGOS INHER Y RESID'!$M$17,'[8]MAPAS DE RIESGOS INHER Y RESID'!$M$16)))</f>
        <v>BAJO</v>
      </c>
      <c r="Z70" s="141" t="s">
        <v>58</v>
      </c>
    </row>
    <row r="71" spans="1:26" ht="175.5" hidden="1" customHeight="1" x14ac:dyDescent="0.2">
      <c r="A71" s="162"/>
      <c r="B71" s="90" t="s">
        <v>48</v>
      </c>
      <c r="C71" s="90"/>
      <c r="D71" s="90" t="s">
        <v>48</v>
      </c>
      <c r="E71" s="90" t="s">
        <v>48</v>
      </c>
      <c r="F71" s="90"/>
      <c r="G71" s="90"/>
      <c r="H71" s="146"/>
      <c r="I71" s="93" t="s">
        <v>147</v>
      </c>
      <c r="J71" s="109" t="s">
        <v>148</v>
      </c>
      <c r="K71" s="109" t="s">
        <v>146</v>
      </c>
      <c r="L71" s="94" t="s">
        <v>53</v>
      </c>
      <c r="M71" s="95">
        <f>VLOOKUP('MATRIZ DE RIESGOS'!L71,'MAPAS DE RIESGOS INHER Y RESID'!$E$3:$F$7,2,FALSE)</f>
        <v>2</v>
      </c>
      <c r="N71" s="94" t="s">
        <v>111</v>
      </c>
      <c r="O71" s="95">
        <f>VLOOKUP('MATRIZ DE RIESGOS'!N71,'MAPAS DE RIESGOS INHER Y RESID'!$O$3:$P$7,2,FALSE)</f>
        <v>4</v>
      </c>
      <c r="P71" s="95">
        <f t="shared" si="13"/>
        <v>8</v>
      </c>
      <c r="Q71" s="94" t="str">
        <f>IF(OR('MAPAS DE RIESGOS INHER Y RESID'!$G$7='MATRIZ DE RIESGOS'!P71,P71&lt;'MAPAS DE RIESGOS INHER Y RESID'!$G$3+1),'MAPAS DE RIESGOS INHER Y RESID'!$M$6,IF(OR('MAPAS DE RIESGOS INHER Y RESID'!$H$5='MATRIZ DE RIESGOS'!P71,P71&lt;'MAPAS DE RIESGOS INHER Y RESID'!$I$5+1),'MAPAS DE RIESGOS INHER Y RESID'!$M$5,IF(OR('MAPAS DE RIESGOS INHER Y RESID'!$I$4='MATRIZ DE RIESGOS'!P71,P71&lt;'MAPAS DE RIESGOS INHER Y RESID'!$J$4+1),'MAPAS DE RIESGOS INHER Y RESID'!$M$4,'MAPAS DE RIESGOS INHER Y RESID'!$M$3)))</f>
        <v>BAJO</v>
      </c>
      <c r="R71" s="97" t="s">
        <v>69</v>
      </c>
      <c r="S71" s="93"/>
      <c r="T71" s="97" t="s">
        <v>74</v>
      </c>
      <c r="U71" s="97" t="s">
        <v>143</v>
      </c>
      <c r="V71" s="94" t="s">
        <v>57</v>
      </c>
      <c r="W71" s="98">
        <f>VLOOKUP(V71,'[8]MAPAS DE RIESGOS INHER Y RESID'!$E$16:$F$18,2,FALSE)</f>
        <v>0.4</v>
      </c>
      <c r="X71" s="99">
        <f t="shared" si="12"/>
        <v>4.8</v>
      </c>
      <c r="Y71" s="94" t="str">
        <f>IF(OR('[8]MAPAS DE RIESGOS INHER Y RESID'!$G$18='[8]MATRIZ DE RIESGOS DE SST'!X67,X71&lt;'[8]MAPAS DE RIESGOS INHER Y RESID'!$G$16+1),'[8]MAPAS DE RIESGOS INHER Y RESID'!$M$19,IF(OR('[8]MAPAS DE RIESGOS INHER Y RESID'!$H$17='[8]MATRIZ DE RIESGOS DE SST'!X67,X71&lt;'[8]MAPAS DE RIESGOS INHER Y RESID'!$I$18+1),'[8]MAPAS DE RIESGOS INHER Y RESID'!$M$18,IF(OR('[8]MAPAS DE RIESGOS INHER Y RESID'!$I$17='[8]MATRIZ DE RIESGOS DE SST'!X67,X71&lt;'[8]MAPAS DE RIESGOS INHER Y RESID'!$J$17+1),'[8]MAPAS DE RIESGOS INHER Y RESID'!$M$17,'[8]MAPAS DE RIESGOS INHER Y RESID'!$M$16)))</f>
        <v>BAJO</v>
      </c>
      <c r="Z71" s="141" t="s">
        <v>58</v>
      </c>
    </row>
    <row r="72" spans="1:26" ht="175.5" hidden="1" customHeight="1" x14ac:dyDescent="0.2">
      <c r="A72" s="162"/>
      <c r="B72" s="90" t="s">
        <v>48</v>
      </c>
      <c r="C72" s="90"/>
      <c r="D72" s="90" t="s">
        <v>48</v>
      </c>
      <c r="E72" s="90" t="s">
        <v>48</v>
      </c>
      <c r="F72" s="90"/>
      <c r="G72" s="90"/>
      <c r="H72" s="146"/>
      <c r="I72" s="109" t="s">
        <v>149</v>
      </c>
      <c r="J72" s="109" t="s">
        <v>150</v>
      </c>
      <c r="K72" s="109" t="s">
        <v>151</v>
      </c>
      <c r="L72" s="94" t="s">
        <v>57</v>
      </c>
      <c r="M72" s="95">
        <f>VLOOKUP('MATRIZ DE RIESGOS'!L72,'MAPAS DE RIESGOS INHER Y RESID'!$E$3:$F$7,2,FALSE)</f>
        <v>3</v>
      </c>
      <c r="N72" s="94" t="s">
        <v>54</v>
      </c>
      <c r="O72" s="95">
        <f>VLOOKUP('MATRIZ DE RIESGOS'!N72,'MAPAS DE RIESGOS INHER Y RESID'!$O$3:$P$7,2,FALSE)</f>
        <v>16</v>
      </c>
      <c r="P72" s="95">
        <f t="shared" si="13"/>
        <v>48</v>
      </c>
      <c r="Q72" s="94" t="str">
        <f>IF(OR('MAPAS DE RIESGOS INHER Y RESID'!$G$7='MATRIZ DE RIESGOS'!P72,P72&lt;'MAPAS DE RIESGOS INHER Y RESID'!$G$3+1),'MAPAS DE RIESGOS INHER Y RESID'!$M$6,IF(OR('MAPAS DE RIESGOS INHER Y RESID'!$H$5='MATRIZ DE RIESGOS'!P72,P72&lt;'MAPAS DE RIESGOS INHER Y RESID'!$I$5+1),'MAPAS DE RIESGOS INHER Y RESID'!$M$5,IF(OR('MAPAS DE RIESGOS INHER Y RESID'!$I$4='MATRIZ DE RIESGOS'!P72,P72&lt;'MAPAS DE RIESGOS INHER Y RESID'!$J$4+1),'MAPAS DE RIESGOS INHER Y RESID'!$M$4,'MAPAS DE RIESGOS INHER Y RESID'!$M$3)))</f>
        <v>MODERADO</v>
      </c>
      <c r="R72" s="97" t="s">
        <v>69</v>
      </c>
      <c r="S72" s="93" t="s">
        <v>152</v>
      </c>
      <c r="T72" s="114"/>
      <c r="U72" s="114"/>
      <c r="V72" s="94" t="s">
        <v>57</v>
      </c>
      <c r="W72" s="98">
        <f>VLOOKUP(V72,'[8]MAPAS DE RIESGOS INHER Y RESID'!$E$16:$F$18,2,FALSE)</f>
        <v>0.4</v>
      </c>
      <c r="X72" s="99">
        <f t="shared" si="12"/>
        <v>28.799999999999997</v>
      </c>
      <c r="Y72" s="94" t="str">
        <f>IF(OR('[8]MAPAS DE RIESGOS INHER Y RESID'!$G$18='[8]MATRIZ DE RIESGOS DE SST'!X68,X72&lt;'[8]MAPAS DE RIESGOS INHER Y RESID'!$G$16+1),'[8]MAPAS DE RIESGOS INHER Y RESID'!$M$19,IF(OR('[8]MAPAS DE RIESGOS INHER Y RESID'!$H$17='[8]MATRIZ DE RIESGOS DE SST'!X68,X72&lt;'[8]MAPAS DE RIESGOS INHER Y RESID'!$I$18+1),'[8]MAPAS DE RIESGOS INHER Y RESID'!$M$18,IF(OR('[8]MAPAS DE RIESGOS INHER Y RESID'!$I$17='[8]MATRIZ DE RIESGOS DE SST'!X68,X72&lt;'[8]MAPAS DE RIESGOS INHER Y RESID'!$J$17+1),'[8]MAPAS DE RIESGOS INHER Y RESID'!$M$17,'[8]MAPAS DE RIESGOS INHER Y RESID'!$M$16)))</f>
        <v>MODERADO</v>
      </c>
      <c r="Z72" s="141" t="s">
        <v>58</v>
      </c>
    </row>
    <row r="73" spans="1:26" ht="121.5" hidden="1" customHeight="1" x14ac:dyDescent="0.2">
      <c r="A73" s="162"/>
      <c r="B73" s="90" t="s">
        <v>48</v>
      </c>
      <c r="C73" s="90"/>
      <c r="D73" s="90" t="s">
        <v>48</v>
      </c>
      <c r="E73" s="90" t="s">
        <v>48</v>
      </c>
      <c r="F73" s="90"/>
      <c r="G73" s="90"/>
      <c r="H73" s="146"/>
      <c r="I73" s="93" t="s">
        <v>153</v>
      </c>
      <c r="J73" s="101" t="s">
        <v>154</v>
      </c>
      <c r="K73" s="93" t="s">
        <v>151</v>
      </c>
      <c r="L73" s="94" t="s">
        <v>57</v>
      </c>
      <c r="M73" s="95">
        <f>VLOOKUP('MATRIZ DE RIESGOS'!L73,'MAPAS DE RIESGOS INHER Y RESID'!$E$3:$F$7,2,FALSE)</f>
        <v>3</v>
      </c>
      <c r="N73" s="94" t="s">
        <v>54</v>
      </c>
      <c r="O73" s="95">
        <f>VLOOKUP('MATRIZ DE RIESGOS'!N73,'MAPAS DE RIESGOS INHER Y RESID'!$O$3:$P$7,2,FALSE)</f>
        <v>16</v>
      </c>
      <c r="P73" s="95">
        <f t="shared" si="13"/>
        <v>48</v>
      </c>
      <c r="Q73" s="94" t="str">
        <f>IF(OR('MAPAS DE RIESGOS INHER Y RESID'!$G$7='MATRIZ DE RIESGOS'!P73,P73&lt;'MAPAS DE RIESGOS INHER Y RESID'!$G$3+1),'MAPAS DE RIESGOS INHER Y RESID'!$M$6,IF(OR('MAPAS DE RIESGOS INHER Y RESID'!$H$5='MATRIZ DE RIESGOS'!P73,P73&lt;'MAPAS DE RIESGOS INHER Y RESID'!$I$5+1),'MAPAS DE RIESGOS INHER Y RESID'!$M$5,IF(OR('MAPAS DE RIESGOS INHER Y RESID'!$I$4='MATRIZ DE RIESGOS'!P73,P73&lt;'MAPAS DE RIESGOS INHER Y RESID'!$J$4+1),'MAPAS DE RIESGOS INHER Y RESID'!$M$4,'MAPAS DE RIESGOS INHER Y RESID'!$M$3)))</f>
        <v>MODERADO</v>
      </c>
      <c r="R73" s="97" t="s">
        <v>69</v>
      </c>
      <c r="S73" s="93" t="s">
        <v>152</v>
      </c>
      <c r="T73" s="97"/>
      <c r="U73" s="97"/>
      <c r="V73" s="94" t="s">
        <v>57</v>
      </c>
      <c r="W73" s="98">
        <f>VLOOKUP(V73,'[8]MAPAS DE RIESGOS INHER Y RESID'!$E$16:$F$18,2,FALSE)</f>
        <v>0.4</v>
      </c>
      <c r="X73" s="99">
        <f t="shared" si="12"/>
        <v>28.799999999999997</v>
      </c>
      <c r="Y73" s="94" t="str">
        <f>IF(OR('[8]MAPAS DE RIESGOS INHER Y RESID'!$G$18='[8]MATRIZ DE RIESGOS DE SST'!X69,X73&lt;'[8]MAPAS DE RIESGOS INHER Y RESID'!$G$16+1),'[8]MAPAS DE RIESGOS INHER Y RESID'!$M$19,IF(OR('[8]MAPAS DE RIESGOS INHER Y RESID'!$H$17='[8]MATRIZ DE RIESGOS DE SST'!X69,X73&lt;'[8]MAPAS DE RIESGOS INHER Y RESID'!$I$18+1),'[8]MAPAS DE RIESGOS INHER Y RESID'!$M$18,IF(OR('[8]MAPAS DE RIESGOS INHER Y RESID'!$I$17='[8]MATRIZ DE RIESGOS DE SST'!X69,X73&lt;'[8]MAPAS DE RIESGOS INHER Y RESID'!$J$17+1),'[8]MAPAS DE RIESGOS INHER Y RESID'!$M$17,'[8]MAPAS DE RIESGOS INHER Y RESID'!$M$16)))</f>
        <v>MODERADO</v>
      </c>
      <c r="Z73" s="141" t="s">
        <v>58</v>
      </c>
    </row>
    <row r="74" spans="1:26" ht="132" hidden="1" customHeight="1" x14ac:dyDescent="0.2">
      <c r="A74" s="162"/>
      <c r="B74" s="90" t="s">
        <v>48</v>
      </c>
      <c r="C74" s="90"/>
      <c r="D74" s="90" t="s">
        <v>48</v>
      </c>
      <c r="E74" s="90" t="s">
        <v>48</v>
      </c>
      <c r="F74" s="90"/>
      <c r="G74" s="90"/>
      <c r="H74" s="146"/>
      <c r="I74" s="91" t="s">
        <v>155</v>
      </c>
      <c r="J74" s="110" t="s">
        <v>156</v>
      </c>
      <c r="K74" s="93" t="s">
        <v>157</v>
      </c>
      <c r="L74" s="94" t="s">
        <v>57</v>
      </c>
      <c r="M74" s="95">
        <f>VLOOKUP('MATRIZ DE RIESGOS'!L74,'MAPAS DE RIESGOS INHER Y RESID'!$E$3:$F$7,2,FALSE)</f>
        <v>3</v>
      </c>
      <c r="N74" s="94" t="s">
        <v>54</v>
      </c>
      <c r="O74" s="95">
        <f>VLOOKUP('MATRIZ DE RIESGOS'!N74,'MAPAS DE RIESGOS INHER Y RESID'!$O$3:$P$7,2,FALSE)</f>
        <v>16</v>
      </c>
      <c r="P74" s="95">
        <f t="shared" si="13"/>
        <v>48</v>
      </c>
      <c r="Q74" s="94" t="str">
        <f>IF(OR('MAPAS DE RIESGOS INHER Y RESID'!$G$7='MATRIZ DE RIESGOS'!P74,P74&lt;'MAPAS DE RIESGOS INHER Y RESID'!$G$3+1),'MAPAS DE RIESGOS INHER Y RESID'!$M$6,IF(OR('MAPAS DE RIESGOS INHER Y RESID'!$H$5='MATRIZ DE RIESGOS'!P74,P74&lt;'MAPAS DE RIESGOS INHER Y RESID'!$I$5+1),'MAPAS DE RIESGOS INHER Y RESID'!$M$5,IF(OR('MAPAS DE RIESGOS INHER Y RESID'!$I$4='MATRIZ DE RIESGOS'!P74,P74&lt;'MAPAS DE RIESGOS INHER Y RESID'!$J$4+1),'MAPAS DE RIESGOS INHER Y RESID'!$M$4,'MAPAS DE RIESGOS INHER Y RESID'!$M$3)))</f>
        <v>MODERADO</v>
      </c>
      <c r="R74" s="97" t="s">
        <v>69</v>
      </c>
      <c r="S74" s="93"/>
      <c r="T74" s="97" t="s">
        <v>158</v>
      </c>
      <c r="U74" s="97" t="s">
        <v>159</v>
      </c>
      <c r="V74" s="94" t="s">
        <v>57</v>
      </c>
      <c r="W74" s="98">
        <f>VLOOKUP(V74,'[8]MAPAS DE RIESGOS INHER Y RESID'!$E$16:$F$18,2,FALSE)</f>
        <v>0.4</v>
      </c>
      <c r="X74" s="99">
        <f t="shared" si="12"/>
        <v>28.799999999999997</v>
      </c>
      <c r="Y74" s="94" t="str">
        <f>IF(OR('[8]MAPAS DE RIESGOS INHER Y RESID'!$G$18='[8]MATRIZ DE RIESGOS DE SST'!X70,X74&lt;'[8]MAPAS DE RIESGOS INHER Y RESID'!$G$16+1),'[8]MAPAS DE RIESGOS INHER Y RESID'!$M$19,IF(OR('[8]MAPAS DE RIESGOS INHER Y RESID'!$H$17='[8]MATRIZ DE RIESGOS DE SST'!X70,X74&lt;'[8]MAPAS DE RIESGOS INHER Y RESID'!$I$18+1),'[8]MAPAS DE RIESGOS INHER Y RESID'!$M$18,IF(OR('[8]MAPAS DE RIESGOS INHER Y RESID'!$I$17='[8]MATRIZ DE RIESGOS DE SST'!X70,X74&lt;'[8]MAPAS DE RIESGOS INHER Y RESID'!$J$17+1),'[8]MAPAS DE RIESGOS INHER Y RESID'!$M$17,'[8]MAPAS DE RIESGOS INHER Y RESID'!$M$16)))</f>
        <v>MODERADO</v>
      </c>
      <c r="Z74" s="141" t="s">
        <v>58</v>
      </c>
    </row>
    <row r="75" spans="1:26" ht="285" hidden="1" customHeight="1" x14ac:dyDescent="0.2">
      <c r="A75" s="162"/>
      <c r="B75" s="90" t="s">
        <v>48</v>
      </c>
      <c r="C75" s="90"/>
      <c r="D75" s="90" t="s">
        <v>48</v>
      </c>
      <c r="E75" s="90" t="s">
        <v>48</v>
      </c>
      <c r="F75" s="90"/>
      <c r="G75" s="90"/>
      <c r="H75" s="146"/>
      <c r="I75" s="109" t="s">
        <v>160</v>
      </c>
      <c r="J75" s="110" t="s">
        <v>161</v>
      </c>
      <c r="K75" s="102" t="s">
        <v>157</v>
      </c>
      <c r="L75" s="94" t="s">
        <v>57</v>
      </c>
      <c r="M75" s="95">
        <f>VLOOKUP('MATRIZ DE RIESGOS'!L75,'MAPAS DE RIESGOS INHER Y RESID'!$E$3:$F$7,2,FALSE)</f>
        <v>3</v>
      </c>
      <c r="N75" s="94" t="s">
        <v>54</v>
      </c>
      <c r="O75" s="95">
        <f>VLOOKUP('MATRIZ DE RIESGOS'!N75,'MAPAS DE RIESGOS INHER Y RESID'!$O$3:$P$7,2,FALSE)</f>
        <v>16</v>
      </c>
      <c r="P75" s="95">
        <f t="shared" si="13"/>
        <v>48</v>
      </c>
      <c r="Q75" s="94" t="str">
        <f>IF(OR('MAPAS DE RIESGOS INHER Y RESID'!$G$7='MATRIZ DE RIESGOS'!P75,P75&lt;'MAPAS DE RIESGOS INHER Y RESID'!$G$3+1),'MAPAS DE RIESGOS INHER Y RESID'!$M$6,IF(OR('MAPAS DE RIESGOS INHER Y RESID'!$H$5='MATRIZ DE RIESGOS'!P75,P75&lt;'MAPAS DE RIESGOS INHER Y RESID'!$I$5+1),'MAPAS DE RIESGOS INHER Y RESID'!$M$5,IF(OR('MAPAS DE RIESGOS INHER Y RESID'!$I$4='MATRIZ DE RIESGOS'!P75,P75&lt;'MAPAS DE RIESGOS INHER Y RESID'!$J$4+1),'MAPAS DE RIESGOS INHER Y RESID'!$M$4,'MAPAS DE RIESGOS INHER Y RESID'!$M$3)))</f>
        <v>MODERADO</v>
      </c>
      <c r="R75" s="97" t="s">
        <v>69</v>
      </c>
      <c r="S75" s="93"/>
      <c r="T75" s="97" t="s">
        <v>158</v>
      </c>
      <c r="U75" s="97" t="s">
        <v>159</v>
      </c>
      <c r="V75" s="94" t="s">
        <v>57</v>
      </c>
      <c r="W75" s="98">
        <f>VLOOKUP(V75,'[8]MAPAS DE RIESGOS INHER Y RESID'!$E$16:$F$18,2,FALSE)</f>
        <v>0.4</v>
      </c>
      <c r="X75" s="99">
        <f t="shared" si="12"/>
        <v>28.799999999999997</v>
      </c>
      <c r="Y75" s="94" t="str">
        <f>IF(OR('[8]MAPAS DE RIESGOS INHER Y RESID'!$G$18='[8]MATRIZ DE RIESGOS DE SST'!X71,X75&lt;'[8]MAPAS DE RIESGOS INHER Y RESID'!$G$16+1),'[8]MAPAS DE RIESGOS INHER Y RESID'!$M$19,IF(OR('[8]MAPAS DE RIESGOS INHER Y RESID'!$H$17='[8]MATRIZ DE RIESGOS DE SST'!X71,X75&lt;'[8]MAPAS DE RIESGOS INHER Y RESID'!$I$18+1),'[8]MAPAS DE RIESGOS INHER Y RESID'!$M$18,IF(OR('[8]MAPAS DE RIESGOS INHER Y RESID'!$I$17='[8]MATRIZ DE RIESGOS DE SST'!X71,X75&lt;'[8]MAPAS DE RIESGOS INHER Y RESID'!$J$17+1),'[8]MAPAS DE RIESGOS INHER Y RESID'!$M$17,'[8]MAPAS DE RIESGOS INHER Y RESID'!$M$16)))</f>
        <v>MODERADO</v>
      </c>
      <c r="Z75" s="141" t="s">
        <v>58</v>
      </c>
    </row>
    <row r="76" spans="1:26" ht="214.5" hidden="1" customHeight="1" x14ac:dyDescent="0.2">
      <c r="A76" s="162"/>
      <c r="B76" s="90" t="s">
        <v>48</v>
      </c>
      <c r="C76" s="90"/>
      <c r="D76" s="90" t="s">
        <v>48</v>
      </c>
      <c r="E76" s="90" t="s">
        <v>48</v>
      </c>
      <c r="F76" s="90"/>
      <c r="G76" s="90"/>
      <c r="H76" s="146"/>
      <c r="I76" s="93" t="s">
        <v>162</v>
      </c>
      <c r="J76" s="110" t="s">
        <v>163</v>
      </c>
      <c r="K76" s="102" t="s">
        <v>157</v>
      </c>
      <c r="L76" s="94" t="s">
        <v>57</v>
      </c>
      <c r="M76" s="95">
        <f>VLOOKUP('MATRIZ DE RIESGOS'!L76,'MAPAS DE RIESGOS INHER Y RESID'!$E$3:$F$7,2,FALSE)</f>
        <v>3</v>
      </c>
      <c r="N76" s="94" t="s">
        <v>54</v>
      </c>
      <c r="O76" s="95">
        <f>VLOOKUP('MATRIZ DE RIESGOS'!N76,'MAPAS DE RIESGOS INHER Y RESID'!$O$3:$P$7,2,FALSE)</f>
        <v>16</v>
      </c>
      <c r="P76" s="95">
        <f>M76*O76</f>
        <v>48</v>
      </c>
      <c r="Q76" s="94" t="str">
        <f>IF(OR('MAPAS DE RIESGOS INHER Y RESID'!$G$7='MATRIZ DE RIESGOS'!P76,P76&lt;'MAPAS DE RIESGOS INHER Y RESID'!$G$3+1),'MAPAS DE RIESGOS INHER Y RESID'!$M$6,IF(OR('MAPAS DE RIESGOS INHER Y RESID'!$H$5='MATRIZ DE RIESGOS'!P76,P76&lt;'MAPAS DE RIESGOS INHER Y RESID'!$I$5+1),'MAPAS DE RIESGOS INHER Y RESID'!$M$5,IF(OR('MAPAS DE RIESGOS INHER Y RESID'!$I$4='MATRIZ DE RIESGOS'!P76,P76&lt;'MAPAS DE RIESGOS INHER Y RESID'!$J$4+1),'MAPAS DE RIESGOS INHER Y RESID'!$M$4,'MAPAS DE RIESGOS INHER Y RESID'!$M$3)))</f>
        <v>MODERADO</v>
      </c>
      <c r="R76" s="97" t="s">
        <v>69</v>
      </c>
      <c r="S76" s="93"/>
      <c r="T76" s="97" t="s">
        <v>158</v>
      </c>
      <c r="U76" s="97" t="s">
        <v>159</v>
      </c>
      <c r="V76" s="94" t="s">
        <v>57</v>
      </c>
      <c r="W76" s="98">
        <f>VLOOKUP(V76,'[8]MAPAS DE RIESGOS INHER Y RESID'!$E$16:$F$18,2,FALSE)</f>
        <v>0.4</v>
      </c>
      <c r="X76" s="99">
        <f t="shared" si="12"/>
        <v>28.799999999999997</v>
      </c>
      <c r="Y76" s="94" t="str">
        <f>IF(OR('[8]MAPAS DE RIESGOS INHER Y RESID'!$G$18='[8]MATRIZ DE RIESGOS DE SST'!X72,X76&lt;'[8]MAPAS DE RIESGOS INHER Y RESID'!$G$16+1),'[8]MAPAS DE RIESGOS INHER Y RESID'!$M$19,IF(OR('[8]MAPAS DE RIESGOS INHER Y RESID'!$H$17='[8]MATRIZ DE RIESGOS DE SST'!X72,X76&lt;'[8]MAPAS DE RIESGOS INHER Y RESID'!$I$18+1),'[8]MAPAS DE RIESGOS INHER Y RESID'!$M$18,IF(OR('[8]MAPAS DE RIESGOS INHER Y RESID'!$I$17='[8]MATRIZ DE RIESGOS DE SST'!X72,X76&lt;'[8]MAPAS DE RIESGOS INHER Y RESID'!$J$17+1),'[8]MAPAS DE RIESGOS INHER Y RESID'!$M$17,'[8]MAPAS DE RIESGOS INHER Y RESID'!$M$16)))</f>
        <v>MODERADO</v>
      </c>
      <c r="Z76" s="141" t="s">
        <v>58</v>
      </c>
    </row>
    <row r="77" spans="1:26" ht="225.75" hidden="1" customHeight="1" x14ac:dyDescent="0.2">
      <c r="A77" s="162"/>
      <c r="B77" s="90" t="s">
        <v>48</v>
      </c>
      <c r="C77" s="90"/>
      <c r="D77" s="90" t="s">
        <v>48</v>
      </c>
      <c r="E77" s="90" t="s">
        <v>48</v>
      </c>
      <c r="F77" s="90"/>
      <c r="G77" s="90"/>
      <c r="H77" s="146"/>
      <c r="I77" s="91" t="s">
        <v>164</v>
      </c>
      <c r="J77" s="109" t="s">
        <v>165</v>
      </c>
      <c r="K77" s="109" t="s">
        <v>157</v>
      </c>
      <c r="L77" s="94" t="s">
        <v>57</v>
      </c>
      <c r="M77" s="95">
        <f>VLOOKUP('MATRIZ DE RIESGOS'!L77,'MAPAS DE RIESGOS INHER Y RESID'!$E$3:$F$7,2,FALSE)</f>
        <v>3</v>
      </c>
      <c r="N77" s="94" t="s">
        <v>54</v>
      </c>
      <c r="O77" s="95">
        <f>VLOOKUP('MATRIZ DE RIESGOS'!N77,'MAPAS DE RIESGOS INHER Y RESID'!$O$3:$P$7,2,FALSE)</f>
        <v>16</v>
      </c>
      <c r="P77" s="95">
        <f>+M77*O77</f>
        <v>48</v>
      </c>
      <c r="Q77" s="94" t="str">
        <f>IF(OR('MAPAS DE RIESGOS INHER Y RESID'!$G$7='MATRIZ DE RIESGOS'!P77,P77&lt;'MAPAS DE RIESGOS INHER Y RESID'!$G$3+1),'MAPAS DE RIESGOS INHER Y RESID'!$M$6,IF(OR('MAPAS DE RIESGOS INHER Y RESID'!$H$5='MATRIZ DE RIESGOS'!P77,P77&lt;'MAPAS DE RIESGOS INHER Y RESID'!$I$5+1),'MAPAS DE RIESGOS INHER Y RESID'!$M$5,IF(OR('MAPAS DE RIESGOS INHER Y RESID'!$I$4='MATRIZ DE RIESGOS'!P77,P77&lt;'MAPAS DE RIESGOS INHER Y RESID'!$J$4+1),'MAPAS DE RIESGOS INHER Y RESID'!$M$4,'MAPAS DE RIESGOS INHER Y RESID'!$M$3)))</f>
        <v>MODERADO</v>
      </c>
      <c r="R77" s="97" t="s">
        <v>69</v>
      </c>
      <c r="S77" s="97"/>
      <c r="T77" s="104" t="s">
        <v>158</v>
      </c>
      <c r="U77" s="97" t="s">
        <v>159</v>
      </c>
      <c r="V77" s="94" t="s">
        <v>57</v>
      </c>
      <c r="W77" s="98">
        <f>VLOOKUP(V77,'[8]MAPAS DE RIESGOS INHER Y RESID'!$E$16:$F$18,2,FALSE)</f>
        <v>0.4</v>
      </c>
      <c r="X77" s="99">
        <f t="shared" si="12"/>
        <v>28.799999999999997</v>
      </c>
      <c r="Y77" s="94" t="str">
        <f>IF(OR('[8]MAPAS DE RIESGOS INHER Y RESID'!$G$18='[8]MATRIZ DE RIESGOS DE SST'!X73,X77&lt;'[8]MAPAS DE RIESGOS INHER Y RESID'!$G$16+1),'[8]MAPAS DE RIESGOS INHER Y RESID'!$M$19,IF(OR('[8]MAPAS DE RIESGOS INHER Y RESID'!$H$17='[8]MATRIZ DE RIESGOS DE SST'!X73,X77&lt;'[8]MAPAS DE RIESGOS INHER Y RESID'!$I$18+1),'[8]MAPAS DE RIESGOS INHER Y RESID'!$M$18,IF(OR('[8]MAPAS DE RIESGOS INHER Y RESID'!$I$17='[8]MATRIZ DE RIESGOS DE SST'!X73,X77&lt;'[8]MAPAS DE RIESGOS INHER Y RESID'!$J$17+1),'[8]MAPAS DE RIESGOS INHER Y RESID'!$M$17,'[8]MAPAS DE RIESGOS INHER Y RESID'!$M$16)))</f>
        <v>MODERADO</v>
      </c>
      <c r="Z77" s="141" t="s">
        <v>58</v>
      </c>
    </row>
    <row r="78" spans="1:26" ht="151.5" hidden="1" customHeight="1" x14ac:dyDescent="0.2">
      <c r="A78" s="162"/>
      <c r="B78" s="90" t="s">
        <v>48</v>
      </c>
      <c r="C78" s="90"/>
      <c r="D78" s="90" t="s">
        <v>48</v>
      </c>
      <c r="E78" s="90" t="s">
        <v>48</v>
      </c>
      <c r="F78" s="90"/>
      <c r="G78" s="90"/>
      <c r="H78" s="146"/>
      <c r="I78" s="91" t="s">
        <v>166</v>
      </c>
      <c r="J78" s="109" t="s">
        <v>167</v>
      </c>
      <c r="K78" s="102" t="s">
        <v>157</v>
      </c>
      <c r="L78" s="94" t="s">
        <v>57</v>
      </c>
      <c r="M78" s="95">
        <f>VLOOKUP('MATRIZ DE RIESGOS'!L78,'MAPAS DE RIESGOS INHER Y RESID'!$E$3:$F$7,2,FALSE)</f>
        <v>3</v>
      </c>
      <c r="N78" s="94" t="s">
        <v>54</v>
      </c>
      <c r="O78" s="95">
        <f>VLOOKUP('MATRIZ DE RIESGOS'!N78,'MAPAS DE RIESGOS INHER Y RESID'!$O$3:$P$7,2,FALSE)</f>
        <v>16</v>
      </c>
      <c r="P78" s="95">
        <f>M78*O78</f>
        <v>48</v>
      </c>
      <c r="Q78" s="94" t="str">
        <f>IF(OR('MAPAS DE RIESGOS INHER Y RESID'!$G$7='MATRIZ DE RIESGOS'!P78,P78&lt;'MAPAS DE RIESGOS INHER Y RESID'!$G$3+1),'MAPAS DE RIESGOS INHER Y RESID'!$M$6,IF(OR('MAPAS DE RIESGOS INHER Y RESID'!$H$5='MATRIZ DE RIESGOS'!P78,P78&lt;'MAPAS DE RIESGOS INHER Y RESID'!$I$5+1),'MAPAS DE RIESGOS INHER Y RESID'!$M$5,IF(OR('MAPAS DE RIESGOS INHER Y RESID'!$I$4='MATRIZ DE RIESGOS'!P78,P78&lt;'MAPAS DE RIESGOS INHER Y RESID'!$J$4+1),'MAPAS DE RIESGOS INHER Y RESID'!$M$4,'MAPAS DE RIESGOS INHER Y RESID'!$M$3)))</f>
        <v>MODERADO</v>
      </c>
      <c r="R78" s="97" t="s">
        <v>69</v>
      </c>
      <c r="S78" s="97"/>
      <c r="T78" s="104" t="s">
        <v>158</v>
      </c>
      <c r="U78" s="97" t="s">
        <v>159</v>
      </c>
      <c r="V78" s="94" t="s">
        <v>57</v>
      </c>
      <c r="W78" s="98">
        <f>VLOOKUP(V78,'[8]MAPAS DE RIESGOS INHER Y RESID'!$E$16:$F$18,2,FALSE)</f>
        <v>0.4</v>
      </c>
      <c r="X78" s="99">
        <f t="shared" si="12"/>
        <v>28.799999999999997</v>
      </c>
      <c r="Y78" s="94" t="str">
        <f>IF(OR('[8]MAPAS DE RIESGOS INHER Y RESID'!$G$18='[8]MATRIZ DE RIESGOS DE SST'!X74,X78&lt;'[8]MAPAS DE RIESGOS INHER Y RESID'!$G$16+1),'[8]MAPAS DE RIESGOS INHER Y RESID'!$M$19,IF(OR('[8]MAPAS DE RIESGOS INHER Y RESID'!$H$17='[8]MATRIZ DE RIESGOS DE SST'!X74,X78&lt;'[8]MAPAS DE RIESGOS INHER Y RESID'!$I$18+1),'[8]MAPAS DE RIESGOS INHER Y RESID'!$M$18,IF(OR('[8]MAPAS DE RIESGOS INHER Y RESID'!$I$17='[8]MATRIZ DE RIESGOS DE SST'!X74,X78&lt;'[8]MAPAS DE RIESGOS INHER Y RESID'!$J$17+1),'[8]MAPAS DE RIESGOS INHER Y RESID'!$M$17,'[8]MAPAS DE RIESGOS INHER Y RESID'!$M$16)))</f>
        <v>MODERADO</v>
      </c>
      <c r="Z78" s="141" t="s">
        <v>58</v>
      </c>
    </row>
    <row r="79" spans="1:26" ht="195" hidden="1" customHeight="1" x14ac:dyDescent="0.2">
      <c r="A79" s="162"/>
      <c r="B79" s="90" t="s">
        <v>48</v>
      </c>
      <c r="C79" s="90"/>
      <c r="D79" s="90" t="s">
        <v>48</v>
      </c>
      <c r="E79" s="90" t="s">
        <v>48</v>
      </c>
      <c r="F79" s="90"/>
      <c r="G79" s="90"/>
      <c r="H79" s="146"/>
      <c r="I79" s="91" t="s">
        <v>168</v>
      </c>
      <c r="J79" s="108" t="s">
        <v>345</v>
      </c>
      <c r="K79" s="102" t="s">
        <v>169</v>
      </c>
      <c r="L79" s="94" t="s">
        <v>57</v>
      </c>
      <c r="M79" s="95">
        <f>VLOOKUP('MATRIZ DE RIESGOS'!L79,'MAPAS DE RIESGOS INHER Y RESID'!$E$3:$F$7,2,FALSE)</f>
        <v>3</v>
      </c>
      <c r="N79" s="94" t="s">
        <v>111</v>
      </c>
      <c r="O79" s="95">
        <f>VLOOKUP('MATRIZ DE RIESGOS'!N79,'MAPAS DE RIESGOS INHER Y RESID'!$O$3:$P$7,2,FALSE)</f>
        <v>4</v>
      </c>
      <c r="P79" s="95">
        <f t="shared" ref="P79" si="14">+M79*O79</f>
        <v>12</v>
      </c>
      <c r="Q79" s="94" t="str">
        <f>IF(OR('MAPAS DE RIESGOS INHER Y RESID'!$G$7='MATRIZ DE RIESGOS'!P79,P79&lt;'MAPAS DE RIESGOS INHER Y RESID'!$G$3+1),'MAPAS DE RIESGOS INHER Y RESID'!$M$6,IF(OR('MAPAS DE RIESGOS INHER Y RESID'!$H$5='MATRIZ DE RIESGOS'!P79,P79&lt;'MAPAS DE RIESGOS INHER Y RESID'!$I$5+1),'MAPAS DE RIESGOS INHER Y RESID'!$M$5,IF(OR('MAPAS DE RIESGOS INHER Y RESID'!$I$4='MATRIZ DE RIESGOS'!P79,P79&lt;'MAPAS DE RIESGOS INHER Y RESID'!$J$4+1),'MAPAS DE RIESGOS INHER Y RESID'!$M$4,'MAPAS DE RIESGOS INHER Y RESID'!$M$3)))</f>
        <v>MODERADO</v>
      </c>
      <c r="R79" s="97" t="s">
        <v>69</v>
      </c>
      <c r="S79" s="97"/>
      <c r="T79" s="97" t="s">
        <v>170</v>
      </c>
      <c r="U79" s="97" t="s">
        <v>171</v>
      </c>
      <c r="V79" s="94" t="s">
        <v>62</v>
      </c>
      <c r="W79" s="98">
        <f>VLOOKUP(V79,'[8]MAPAS DE RIESGOS INHER Y RESID'!$E$16:$F$18,2,FALSE)</f>
        <v>0.9</v>
      </c>
      <c r="X79" s="99">
        <f t="shared" si="12"/>
        <v>1.1999999999999993</v>
      </c>
      <c r="Y79" s="94" t="str">
        <f>IF(OR('[8]MAPAS DE RIESGOS INHER Y RESID'!$G$18='[8]MATRIZ DE RIESGOS DE SST'!X75,X79&lt;'[8]MAPAS DE RIESGOS INHER Y RESID'!$G$16+1),'[8]MAPAS DE RIESGOS INHER Y RESID'!$M$19,IF(OR('[8]MAPAS DE RIESGOS INHER Y RESID'!$H$17='[8]MATRIZ DE RIESGOS DE SST'!X75,X79&lt;'[8]MAPAS DE RIESGOS INHER Y RESID'!$I$18+1),'[8]MAPAS DE RIESGOS INHER Y RESID'!$M$18,IF(OR('[8]MAPAS DE RIESGOS INHER Y RESID'!$I$17='[8]MATRIZ DE RIESGOS DE SST'!X75,X79&lt;'[8]MAPAS DE RIESGOS INHER Y RESID'!$J$17+1),'[8]MAPAS DE RIESGOS INHER Y RESID'!$M$17,'[8]MAPAS DE RIESGOS INHER Y RESID'!$M$16)))</f>
        <v>BAJO</v>
      </c>
      <c r="Z79" s="141" t="s">
        <v>63</v>
      </c>
    </row>
    <row r="80" spans="1:26" ht="121.5" hidden="1" customHeight="1" x14ac:dyDescent="0.2">
      <c r="A80" s="162"/>
      <c r="B80" s="90" t="s">
        <v>48</v>
      </c>
      <c r="C80" s="90"/>
      <c r="D80" s="90" t="s">
        <v>48</v>
      </c>
      <c r="E80" s="90" t="s">
        <v>48</v>
      </c>
      <c r="F80" s="90"/>
      <c r="G80" s="90"/>
      <c r="H80" s="146"/>
      <c r="I80" s="91" t="s">
        <v>172</v>
      </c>
      <c r="J80" s="101" t="s">
        <v>173</v>
      </c>
      <c r="K80" s="102" t="s">
        <v>98</v>
      </c>
      <c r="L80" s="94" t="s">
        <v>53</v>
      </c>
      <c r="M80" s="95">
        <f>VLOOKUP('MATRIZ DE RIESGOS'!L80,'MAPAS DE RIESGOS INHER Y RESID'!$E$3:$F$7,2,FALSE)</f>
        <v>2</v>
      </c>
      <c r="N80" s="94" t="s">
        <v>111</v>
      </c>
      <c r="O80" s="95">
        <f>VLOOKUP('MATRIZ DE RIESGOS'!N80,'MAPAS DE RIESGOS INHER Y RESID'!$O$3:$P$7,2,FALSE)</f>
        <v>4</v>
      </c>
      <c r="P80" s="95">
        <f>+M80*O80</f>
        <v>8</v>
      </c>
      <c r="Q80" s="94" t="str">
        <f>IF(OR('MAPAS DE RIESGOS INHER Y RESID'!$G$7='MATRIZ DE RIESGOS'!P80,P80&lt;'MAPAS DE RIESGOS INHER Y RESID'!$G$3+1),'MAPAS DE RIESGOS INHER Y RESID'!$M$6,IF(OR('MAPAS DE RIESGOS INHER Y RESID'!$H$5='MATRIZ DE RIESGOS'!P80,P80&lt;'MAPAS DE RIESGOS INHER Y RESID'!$I$5+1),'MAPAS DE RIESGOS INHER Y RESID'!$M$5,IF(OR('MAPAS DE RIESGOS INHER Y RESID'!$I$4='MATRIZ DE RIESGOS'!P80,P80&lt;'MAPAS DE RIESGOS INHER Y RESID'!$J$4+1),'MAPAS DE RIESGOS INHER Y RESID'!$M$4,'MAPAS DE RIESGOS INHER Y RESID'!$M$3)))</f>
        <v>BAJO</v>
      </c>
      <c r="R80" s="97" t="s">
        <v>69</v>
      </c>
      <c r="S80" s="97"/>
      <c r="T80" s="97"/>
      <c r="U80" s="97" t="s">
        <v>174</v>
      </c>
      <c r="V80" s="94" t="s">
        <v>57</v>
      </c>
      <c r="W80" s="98">
        <f>VLOOKUP(V80,'[8]MAPAS DE RIESGOS INHER Y RESID'!$E$16:$F$18,2,FALSE)</f>
        <v>0.4</v>
      </c>
      <c r="X80" s="99">
        <f t="shared" si="12"/>
        <v>4.8</v>
      </c>
      <c r="Y80" s="94" t="str">
        <f>IF(OR('[8]MAPAS DE RIESGOS INHER Y RESID'!$G$18='[8]MATRIZ DE RIESGOS DE SST'!X76,X80&lt;'[8]MAPAS DE RIESGOS INHER Y RESID'!$G$16+1),'[8]MAPAS DE RIESGOS INHER Y RESID'!$M$19,IF(OR('[8]MAPAS DE RIESGOS INHER Y RESID'!$H$17='[8]MATRIZ DE RIESGOS DE SST'!X76,X80&lt;'[8]MAPAS DE RIESGOS INHER Y RESID'!$I$18+1),'[8]MAPAS DE RIESGOS INHER Y RESID'!$M$18,IF(OR('[8]MAPAS DE RIESGOS INHER Y RESID'!$I$17='[8]MATRIZ DE RIESGOS DE SST'!X76,X80&lt;'[8]MAPAS DE RIESGOS INHER Y RESID'!$J$17+1),'[8]MAPAS DE RIESGOS INHER Y RESID'!$M$17,'[8]MAPAS DE RIESGOS INHER Y RESID'!$M$16)))</f>
        <v>BAJO</v>
      </c>
      <c r="Z80" s="141" t="s">
        <v>58</v>
      </c>
    </row>
    <row r="81" spans="1:26" ht="285" hidden="1" customHeight="1" x14ac:dyDescent="0.2">
      <c r="A81" s="162"/>
      <c r="B81" s="90" t="s">
        <v>48</v>
      </c>
      <c r="C81" s="90"/>
      <c r="D81" s="90" t="s">
        <v>48</v>
      </c>
      <c r="E81" s="90" t="s">
        <v>48</v>
      </c>
      <c r="F81" s="90"/>
      <c r="G81" s="90"/>
      <c r="H81" s="146"/>
      <c r="I81" s="111" t="s">
        <v>175</v>
      </c>
      <c r="J81" s="101" t="s">
        <v>338</v>
      </c>
      <c r="K81" s="109" t="s">
        <v>176</v>
      </c>
      <c r="L81" s="94" t="s">
        <v>57</v>
      </c>
      <c r="M81" s="95">
        <f>VLOOKUP('MATRIZ DE RIESGOS'!L81,'MAPAS DE RIESGOS INHER Y RESID'!$E$3:$F$7,2,FALSE)</f>
        <v>3</v>
      </c>
      <c r="N81" s="94" t="s">
        <v>54</v>
      </c>
      <c r="O81" s="95">
        <f>VLOOKUP('MATRIZ DE RIESGOS'!N81,'MAPAS DE RIESGOS INHER Y RESID'!$O$3:$P$7,2,FALSE)</f>
        <v>16</v>
      </c>
      <c r="P81" s="95">
        <f t="shared" ref="P81:P85" si="15">+M81*O81</f>
        <v>48</v>
      </c>
      <c r="Q81" s="94" t="str">
        <f>IF(OR('MAPAS DE RIESGOS INHER Y RESID'!$G$7='MATRIZ DE RIESGOS'!P81,P81&lt;'MAPAS DE RIESGOS INHER Y RESID'!$G$3+1),'MAPAS DE RIESGOS INHER Y RESID'!$M$6,IF(OR('MAPAS DE RIESGOS INHER Y RESID'!$H$5='MATRIZ DE RIESGOS'!P81,P81&lt;'MAPAS DE RIESGOS INHER Y RESID'!$I$5+1),'MAPAS DE RIESGOS INHER Y RESID'!$M$5,IF(OR('MAPAS DE RIESGOS INHER Y RESID'!$I$4='MATRIZ DE RIESGOS'!P81,P81&lt;'MAPAS DE RIESGOS INHER Y RESID'!$J$4+1),'MAPAS DE RIESGOS INHER Y RESID'!$M$4,'MAPAS DE RIESGOS INHER Y RESID'!$M$3)))</f>
        <v>MODERADO</v>
      </c>
      <c r="R81" s="97" t="s">
        <v>69</v>
      </c>
      <c r="S81" s="97"/>
      <c r="T81" s="97" t="s">
        <v>177</v>
      </c>
      <c r="U81" s="97" t="s">
        <v>178</v>
      </c>
      <c r="V81" s="94" t="s">
        <v>57</v>
      </c>
      <c r="W81" s="98">
        <f>VLOOKUP(V81,'[8]MAPAS DE RIESGOS INHER Y RESID'!$E$16:$F$18,2,FALSE)</f>
        <v>0.4</v>
      </c>
      <c r="X81" s="99">
        <f t="shared" si="12"/>
        <v>28.799999999999997</v>
      </c>
      <c r="Y81" s="94" t="str">
        <f>IF(OR('[8]MAPAS DE RIESGOS INHER Y RESID'!$G$18='[8]MATRIZ DE RIESGOS DE SST'!X77,X81&lt;'[8]MAPAS DE RIESGOS INHER Y RESID'!$G$16+1),'[8]MAPAS DE RIESGOS INHER Y RESID'!$M$19,IF(OR('[8]MAPAS DE RIESGOS INHER Y RESID'!$H$17='[8]MATRIZ DE RIESGOS DE SST'!X77,X81&lt;'[8]MAPAS DE RIESGOS INHER Y RESID'!$I$18+1),'[8]MAPAS DE RIESGOS INHER Y RESID'!$M$18,IF(OR('[8]MAPAS DE RIESGOS INHER Y RESID'!$I$17='[8]MATRIZ DE RIESGOS DE SST'!X77,X81&lt;'[8]MAPAS DE RIESGOS INHER Y RESID'!$J$17+1),'[8]MAPAS DE RIESGOS INHER Y RESID'!$M$17,'[8]MAPAS DE RIESGOS INHER Y RESID'!$M$16)))</f>
        <v>MODERADO</v>
      </c>
      <c r="Z81" s="141" t="s">
        <v>58</v>
      </c>
    </row>
    <row r="82" spans="1:26" ht="300" hidden="1" customHeight="1" x14ac:dyDescent="0.2">
      <c r="A82" s="162"/>
      <c r="B82" s="90" t="s">
        <v>48</v>
      </c>
      <c r="C82" s="90"/>
      <c r="D82" s="90" t="s">
        <v>48</v>
      </c>
      <c r="E82" s="90" t="s">
        <v>48</v>
      </c>
      <c r="F82" s="90"/>
      <c r="G82" s="90"/>
      <c r="H82" s="146"/>
      <c r="I82" s="111" t="s">
        <v>179</v>
      </c>
      <c r="J82" s="109" t="s">
        <v>180</v>
      </c>
      <c r="K82" s="109" t="s">
        <v>181</v>
      </c>
      <c r="L82" s="94" t="s">
        <v>57</v>
      </c>
      <c r="M82" s="95">
        <f>VLOOKUP('MATRIZ DE RIESGOS'!L82,'MAPAS DE RIESGOS INHER Y RESID'!$E$3:$F$7,2,FALSE)</f>
        <v>3</v>
      </c>
      <c r="N82" s="94" t="s">
        <v>54</v>
      </c>
      <c r="O82" s="95">
        <f>VLOOKUP('MATRIZ DE RIESGOS'!N82,'MAPAS DE RIESGOS INHER Y RESID'!$O$3:$P$7,2,FALSE)</f>
        <v>16</v>
      </c>
      <c r="P82" s="95">
        <f t="shared" si="15"/>
        <v>48</v>
      </c>
      <c r="Q82" s="94" t="str">
        <f>IF(OR('MAPAS DE RIESGOS INHER Y RESID'!$G$7='MATRIZ DE RIESGOS'!P82,P82&lt;'MAPAS DE RIESGOS INHER Y RESID'!$G$3+1),'MAPAS DE RIESGOS INHER Y RESID'!$M$6,IF(OR('MAPAS DE RIESGOS INHER Y RESID'!$H$5='MATRIZ DE RIESGOS'!P82,P82&lt;'MAPAS DE RIESGOS INHER Y RESID'!$I$5+1),'MAPAS DE RIESGOS INHER Y RESID'!$M$5,IF(OR('MAPAS DE RIESGOS INHER Y RESID'!$I$4='MATRIZ DE RIESGOS'!P82,P82&lt;'MAPAS DE RIESGOS INHER Y RESID'!$J$4+1),'MAPAS DE RIESGOS INHER Y RESID'!$M$4,'MAPAS DE RIESGOS INHER Y RESID'!$M$3)))</f>
        <v>MODERADO</v>
      </c>
      <c r="R82" s="97" t="s">
        <v>69</v>
      </c>
      <c r="S82" s="97"/>
      <c r="T82" s="97"/>
      <c r="U82" s="97" t="s">
        <v>182</v>
      </c>
      <c r="V82" s="94" t="s">
        <v>57</v>
      </c>
      <c r="W82" s="98">
        <f>VLOOKUP(V82,'[8]MAPAS DE RIESGOS INHER Y RESID'!$E$16:$F$18,2,FALSE)</f>
        <v>0.4</v>
      </c>
      <c r="X82" s="99">
        <f t="shared" si="12"/>
        <v>28.799999999999997</v>
      </c>
      <c r="Y82" s="94" t="str">
        <f>IF(OR('[8]MAPAS DE RIESGOS INHER Y RESID'!$G$18='[8]MATRIZ DE RIESGOS DE SST'!X78,X82&lt;'[8]MAPAS DE RIESGOS INHER Y RESID'!$G$16+1),'[8]MAPAS DE RIESGOS INHER Y RESID'!$M$19,IF(OR('[8]MAPAS DE RIESGOS INHER Y RESID'!$H$17='[8]MATRIZ DE RIESGOS DE SST'!X78,X82&lt;'[8]MAPAS DE RIESGOS INHER Y RESID'!$I$18+1),'[8]MAPAS DE RIESGOS INHER Y RESID'!$M$18,IF(OR('[8]MAPAS DE RIESGOS INHER Y RESID'!$I$17='[8]MATRIZ DE RIESGOS DE SST'!X78,X82&lt;'[8]MAPAS DE RIESGOS INHER Y RESID'!$J$17+1),'[8]MAPAS DE RIESGOS INHER Y RESID'!$M$17,'[8]MAPAS DE RIESGOS INHER Y RESID'!$M$16)))</f>
        <v>MODERADO</v>
      </c>
      <c r="Z82" s="141" t="s">
        <v>58</v>
      </c>
    </row>
    <row r="83" spans="1:26" ht="330" hidden="1" customHeight="1" x14ac:dyDescent="0.2">
      <c r="A83" s="162"/>
      <c r="B83" s="90" t="s">
        <v>48</v>
      </c>
      <c r="C83" s="90"/>
      <c r="D83" s="90" t="s">
        <v>48</v>
      </c>
      <c r="E83" s="90" t="s">
        <v>48</v>
      </c>
      <c r="F83" s="90"/>
      <c r="G83" s="90"/>
      <c r="H83" s="146"/>
      <c r="I83" s="91" t="s">
        <v>183</v>
      </c>
      <c r="J83" s="101" t="s">
        <v>184</v>
      </c>
      <c r="K83" s="102" t="s">
        <v>181</v>
      </c>
      <c r="L83" s="94" t="s">
        <v>57</v>
      </c>
      <c r="M83" s="95">
        <f>VLOOKUP('MATRIZ DE RIESGOS'!L83,'MAPAS DE RIESGOS INHER Y RESID'!$E$3:$F$7,2,FALSE)</f>
        <v>3</v>
      </c>
      <c r="N83" s="94" t="s">
        <v>54</v>
      </c>
      <c r="O83" s="95">
        <f>VLOOKUP('MATRIZ DE RIESGOS'!N83,'MAPAS DE RIESGOS INHER Y RESID'!$O$3:$P$7,2,FALSE)</f>
        <v>16</v>
      </c>
      <c r="P83" s="95">
        <f t="shared" si="15"/>
        <v>48</v>
      </c>
      <c r="Q83" s="94" t="str">
        <f>IF(OR('MAPAS DE RIESGOS INHER Y RESID'!$G$7='MATRIZ DE RIESGOS'!P83,P83&lt;'MAPAS DE RIESGOS INHER Y RESID'!$G$3+1),'MAPAS DE RIESGOS INHER Y RESID'!$M$6,IF(OR('MAPAS DE RIESGOS INHER Y RESID'!$H$5='MATRIZ DE RIESGOS'!P83,P83&lt;'MAPAS DE RIESGOS INHER Y RESID'!$I$5+1),'MAPAS DE RIESGOS INHER Y RESID'!$M$5,IF(OR('MAPAS DE RIESGOS INHER Y RESID'!$I$4='MATRIZ DE RIESGOS'!P83,P83&lt;'MAPAS DE RIESGOS INHER Y RESID'!$J$4+1),'MAPAS DE RIESGOS INHER Y RESID'!$M$4,'MAPAS DE RIESGOS INHER Y RESID'!$M$3)))</f>
        <v>MODERADO</v>
      </c>
      <c r="R83" s="97" t="s">
        <v>69</v>
      </c>
      <c r="S83" s="97" t="s">
        <v>185</v>
      </c>
      <c r="T83" s="97"/>
      <c r="U83" s="97" t="s">
        <v>182</v>
      </c>
      <c r="V83" s="94" t="s">
        <v>57</v>
      </c>
      <c r="W83" s="98">
        <f>VLOOKUP(V83,'[8]MAPAS DE RIESGOS INHER Y RESID'!$E$16:$F$18,2,FALSE)</f>
        <v>0.4</v>
      </c>
      <c r="X83" s="99">
        <f t="shared" si="12"/>
        <v>28.799999999999997</v>
      </c>
      <c r="Y83" s="94" t="str">
        <f>IF(OR('[8]MAPAS DE RIESGOS INHER Y RESID'!$G$18='[8]MATRIZ DE RIESGOS DE SST'!X79,X83&lt;'[8]MAPAS DE RIESGOS INHER Y RESID'!$G$16+1),'[8]MAPAS DE RIESGOS INHER Y RESID'!$M$19,IF(OR('[8]MAPAS DE RIESGOS INHER Y RESID'!$H$17='[8]MATRIZ DE RIESGOS DE SST'!X79,X83&lt;'[8]MAPAS DE RIESGOS INHER Y RESID'!$I$18+1),'[8]MAPAS DE RIESGOS INHER Y RESID'!$M$18,IF(OR('[8]MAPAS DE RIESGOS INHER Y RESID'!$I$17='[8]MATRIZ DE RIESGOS DE SST'!X79,X83&lt;'[8]MAPAS DE RIESGOS INHER Y RESID'!$J$17+1),'[8]MAPAS DE RIESGOS INHER Y RESID'!$M$17,'[8]MAPAS DE RIESGOS INHER Y RESID'!$M$16)))</f>
        <v>MODERADO</v>
      </c>
      <c r="Z83" s="141" t="s">
        <v>58</v>
      </c>
    </row>
    <row r="84" spans="1:26" ht="195" hidden="1" customHeight="1" x14ac:dyDescent="0.2">
      <c r="A84" s="162"/>
      <c r="B84" s="90" t="s">
        <v>48</v>
      </c>
      <c r="C84" s="90"/>
      <c r="D84" s="90" t="s">
        <v>48</v>
      </c>
      <c r="E84" s="90" t="s">
        <v>48</v>
      </c>
      <c r="F84" s="90"/>
      <c r="G84" s="90"/>
      <c r="H84" s="146"/>
      <c r="I84" s="91" t="s">
        <v>186</v>
      </c>
      <c r="J84" s="101" t="s">
        <v>187</v>
      </c>
      <c r="K84" s="102" t="s">
        <v>181</v>
      </c>
      <c r="L84" s="94" t="s">
        <v>57</v>
      </c>
      <c r="M84" s="95">
        <f>VLOOKUP('MATRIZ DE RIESGOS'!L84,'MAPAS DE RIESGOS INHER Y RESID'!$E$3:$F$7,2,FALSE)</f>
        <v>3</v>
      </c>
      <c r="N84" s="94" t="s">
        <v>54</v>
      </c>
      <c r="O84" s="95">
        <f>VLOOKUP('MATRIZ DE RIESGOS'!N84,'MAPAS DE RIESGOS INHER Y RESID'!$O$3:$P$7,2,FALSE)</f>
        <v>16</v>
      </c>
      <c r="P84" s="95">
        <f t="shared" si="15"/>
        <v>48</v>
      </c>
      <c r="Q84" s="94" t="str">
        <f>IF(OR('MAPAS DE RIESGOS INHER Y RESID'!$G$7='MATRIZ DE RIESGOS'!P84,P84&lt;'MAPAS DE RIESGOS INHER Y RESID'!$G$3+1),'MAPAS DE RIESGOS INHER Y RESID'!$M$6,IF(OR('MAPAS DE RIESGOS INHER Y RESID'!$H$5='MATRIZ DE RIESGOS'!P84,P84&lt;'MAPAS DE RIESGOS INHER Y RESID'!$I$5+1),'MAPAS DE RIESGOS INHER Y RESID'!$M$5,IF(OR('MAPAS DE RIESGOS INHER Y RESID'!$I$4='MATRIZ DE RIESGOS'!P84,P84&lt;'MAPAS DE RIESGOS INHER Y RESID'!$J$4+1),'MAPAS DE RIESGOS INHER Y RESID'!$M$4,'MAPAS DE RIESGOS INHER Y RESID'!$M$3)))</f>
        <v>MODERADO</v>
      </c>
      <c r="R84" s="112" t="s">
        <v>69</v>
      </c>
      <c r="S84" s="112"/>
      <c r="T84" s="97"/>
      <c r="U84" s="97" t="s">
        <v>188</v>
      </c>
      <c r="V84" s="94" t="s">
        <v>57</v>
      </c>
      <c r="W84" s="98">
        <f>VLOOKUP(V84,'[8]MAPAS DE RIESGOS INHER Y RESID'!$E$16:$F$18,2,FALSE)</f>
        <v>0.4</v>
      </c>
      <c r="X84" s="99">
        <f t="shared" si="12"/>
        <v>28.799999999999997</v>
      </c>
      <c r="Y84" s="94" t="str">
        <f>IF(OR('[8]MAPAS DE RIESGOS INHER Y RESID'!$G$18='[8]MATRIZ DE RIESGOS DE SST'!X80,X84&lt;'[8]MAPAS DE RIESGOS INHER Y RESID'!$G$16+1),'[8]MAPAS DE RIESGOS INHER Y RESID'!$M$19,IF(OR('[8]MAPAS DE RIESGOS INHER Y RESID'!$H$17='[8]MATRIZ DE RIESGOS DE SST'!X80,X84&lt;'[8]MAPAS DE RIESGOS INHER Y RESID'!$I$18+1),'[8]MAPAS DE RIESGOS INHER Y RESID'!$M$18,IF(OR('[8]MAPAS DE RIESGOS INHER Y RESID'!$I$17='[8]MATRIZ DE RIESGOS DE SST'!X80,X84&lt;'[8]MAPAS DE RIESGOS INHER Y RESID'!$J$17+1),'[8]MAPAS DE RIESGOS INHER Y RESID'!$M$17,'[8]MAPAS DE RIESGOS INHER Y RESID'!$M$16)))</f>
        <v>MODERADO</v>
      </c>
      <c r="Z84" s="141" t="s">
        <v>58</v>
      </c>
    </row>
    <row r="85" spans="1:26" ht="165" hidden="1" customHeight="1" x14ac:dyDescent="0.2">
      <c r="A85" s="162"/>
      <c r="B85" s="90" t="s">
        <v>48</v>
      </c>
      <c r="C85" s="90"/>
      <c r="D85" s="90" t="s">
        <v>48</v>
      </c>
      <c r="E85" s="90" t="s">
        <v>48</v>
      </c>
      <c r="F85" s="90"/>
      <c r="G85" s="90"/>
      <c r="H85" s="146"/>
      <c r="I85" s="91" t="s">
        <v>189</v>
      </c>
      <c r="J85" s="109" t="s">
        <v>190</v>
      </c>
      <c r="K85" s="102" t="s">
        <v>181</v>
      </c>
      <c r="L85" s="94" t="s">
        <v>57</v>
      </c>
      <c r="M85" s="95">
        <f>VLOOKUP('MATRIZ DE RIESGOS'!L85,'MAPAS DE RIESGOS INHER Y RESID'!$E$3:$F$7,2,FALSE)</f>
        <v>3</v>
      </c>
      <c r="N85" s="94" t="s">
        <v>54</v>
      </c>
      <c r="O85" s="95">
        <f>VLOOKUP('MATRIZ DE RIESGOS'!N85,'MAPAS DE RIESGOS INHER Y RESID'!$O$3:$P$7,2,FALSE)</f>
        <v>16</v>
      </c>
      <c r="P85" s="95">
        <f t="shared" si="15"/>
        <v>48</v>
      </c>
      <c r="Q85" s="113" t="str">
        <f>IF(OR('MAPAS DE RIESGOS INHER Y RESID'!$G$7='MATRIZ DE RIESGOS'!P85,P85&lt;'MAPAS DE RIESGOS INHER Y RESID'!$G$3+1),'MAPAS DE RIESGOS INHER Y RESID'!$M$6,IF(OR('MAPAS DE RIESGOS INHER Y RESID'!$H$5='MATRIZ DE RIESGOS'!P85,P85&lt;'MAPAS DE RIESGOS INHER Y RESID'!$I$5+1),'MAPAS DE RIESGOS INHER Y RESID'!$M$5,IF(OR('MAPAS DE RIESGOS INHER Y RESID'!$I$4='MATRIZ DE RIESGOS'!P85,P85&lt;'MAPAS DE RIESGOS INHER Y RESID'!$J$4+1),'MAPAS DE RIESGOS INHER Y RESID'!$M$4,'MAPAS DE RIESGOS INHER Y RESID'!$M$3)))</f>
        <v>MODERADO</v>
      </c>
      <c r="R85" s="97" t="s">
        <v>69</v>
      </c>
      <c r="S85" s="97"/>
      <c r="T85" s="97"/>
      <c r="U85" s="97" t="s">
        <v>188</v>
      </c>
      <c r="V85" s="94" t="s">
        <v>57</v>
      </c>
      <c r="W85" s="98">
        <f>VLOOKUP(V85,'[8]MAPAS DE RIESGOS INHER Y RESID'!$E$16:$F$18,2,FALSE)</f>
        <v>0.4</v>
      </c>
      <c r="X85" s="99">
        <f t="shared" si="12"/>
        <v>28.799999999999997</v>
      </c>
      <c r="Y85" s="94" t="str">
        <f>IF(OR('[8]MAPAS DE RIESGOS INHER Y RESID'!$G$18='[8]MATRIZ DE RIESGOS DE SST'!X81,X85&lt;'[8]MAPAS DE RIESGOS INHER Y RESID'!$G$16+1),'[8]MAPAS DE RIESGOS INHER Y RESID'!$M$19,IF(OR('[8]MAPAS DE RIESGOS INHER Y RESID'!$H$17='[8]MATRIZ DE RIESGOS DE SST'!X81,X85&lt;'[8]MAPAS DE RIESGOS INHER Y RESID'!$I$18+1),'[8]MAPAS DE RIESGOS INHER Y RESID'!$M$18,IF(OR('[8]MAPAS DE RIESGOS INHER Y RESID'!$I$17='[8]MATRIZ DE RIESGOS DE SST'!X81,X85&lt;'[8]MAPAS DE RIESGOS INHER Y RESID'!$J$17+1),'[8]MAPAS DE RIESGOS INHER Y RESID'!$M$17,'[8]MAPAS DE RIESGOS INHER Y RESID'!$M$16)))</f>
        <v>MODERADO</v>
      </c>
      <c r="Z85" s="141" t="s">
        <v>58</v>
      </c>
    </row>
    <row r="86" spans="1:26" ht="409.5" hidden="1" customHeight="1" x14ac:dyDescent="0.2">
      <c r="A86" s="162"/>
      <c r="B86" s="90" t="s">
        <v>48</v>
      </c>
      <c r="C86" s="90"/>
      <c r="D86" s="90" t="s">
        <v>48</v>
      </c>
      <c r="E86" s="90" t="s">
        <v>48</v>
      </c>
      <c r="F86" s="90"/>
      <c r="G86" s="90"/>
      <c r="H86" s="146"/>
      <c r="I86" s="91" t="s">
        <v>191</v>
      </c>
      <c r="J86" s="120" t="s">
        <v>346</v>
      </c>
      <c r="K86" s="93" t="s">
        <v>192</v>
      </c>
      <c r="L86" s="94" t="s">
        <v>57</v>
      </c>
      <c r="M86" s="95">
        <f>VLOOKUP('MATRIZ DE RIESGOS'!L86,'MAPAS DE RIESGOS INHER Y RESID'!$E$3:$F$7,2,FALSE)</f>
        <v>3</v>
      </c>
      <c r="N86" s="94" t="s">
        <v>54</v>
      </c>
      <c r="O86" s="95">
        <f>VLOOKUP('MATRIZ DE RIESGOS'!N86,'MAPAS DE RIESGOS INHER Y RESID'!$O$3:$P$7,2,FALSE)</f>
        <v>16</v>
      </c>
      <c r="P86" s="95">
        <f>+M86*O86</f>
        <v>48</v>
      </c>
      <c r="Q86" s="94" t="str">
        <f>IF(OR('MAPAS DE RIESGOS INHER Y RESID'!$G$7='MATRIZ DE RIESGOS'!P86,P86&lt;'MAPAS DE RIESGOS INHER Y RESID'!$G$3+1),'MAPAS DE RIESGOS INHER Y RESID'!$M$6,IF(OR('MAPAS DE RIESGOS INHER Y RESID'!$H$5='MATRIZ DE RIESGOS'!P86,P86&lt;'MAPAS DE RIESGOS INHER Y RESID'!$I$5+1),'MAPAS DE RIESGOS INHER Y RESID'!$M$5,IF(OR('MAPAS DE RIESGOS INHER Y RESID'!$I$4='MATRIZ DE RIESGOS'!P86,P86&lt;'MAPAS DE RIESGOS INHER Y RESID'!$J$4+1),'MAPAS DE RIESGOS INHER Y RESID'!$M$4,'MAPAS DE RIESGOS INHER Y RESID'!$M$3)))</f>
        <v>MODERADO</v>
      </c>
      <c r="R86" s="97" t="s">
        <v>193</v>
      </c>
      <c r="S86" s="97" t="s">
        <v>194</v>
      </c>
      <c r="T86" s="97"/>
      <c r="U86" s="97" t="s">
        <v>195</v>
      </c>
      <c r="V86" s="94" t="s">
        <v>62</v>
      </c>
      <c r="W86" s="98">
        <f>VLOOKUP(V86,'[8]MAPAS DE RIESGOS INHER Y RESID'!$E$16:$F$18,2,FALSE)</f>
        <v>0.9</v>
      </c>
      <c r="X86" s="99">
        <f t="shared" si="12"/>
        <v>4.7999999999999972</v>
      </c>
      <c r="Y86" s="94" t="str">
        <f>IF(OR('[8]MAPAS DE RIESGOS INHER Y RESID'!$G$18='[8]MATRIZ DE RIESGOS DE SST'!X82,X86&lt;'[8]MAPAS DE RIESGOS INHER Y RESID'!$G$16+1),'[8]MAPAS DE RIESGOS INHER Y RESID'!$M$19,IF(OR('[8]MAPAS DE RIESGOS INHER Y RESID'!$H$17='[8]MATRIZ DE RIESGOS DE SST'!X82,X86&lt;'[8]MAPAS DE RIESGOS INHER Y RESID'!$I$18+1),'[8]MAPAS DE RIESGOS INHER Y RESID'!$M$18,IF(OR('[8]MAPAS DE RIESGOS INHER Y RESID'!$I$17='[8]MATRIZ DE RIESGOS DE SST'!X82,X86&lt;'[8]MAPAS DE RIESGOS INHER Y RESID'!$J$17+1),'[8]MAPAS DE RIESGOS INHER Y RESID'!$M$17,'[8]MAPAS DE RIESGOS INHER Y RESID'!$M$16)))</f>
        <v>BAJO</v>
      </c>
      <c r="Z86" s="141" t="s">
        <v>63</v>
      </c>
    </row>
    <row r="87" spans="1:26" ht="120" hidden="1" customHeight="1" x14ac:dyDescent="0.2">
      <c r="A87" s="162"/>
      <c r="B87" s="90" t="s">
        <v>48</v>
      </c>
      <c r="C87" s="90"/>
      <c r="D87" s="90" t="s">
        <v>48</v>
      </c>
      <c r="E87" s="90" t="s">
        <v>48</v>
      </c>
      <c r="F87" s="90"/>
      <c r="G87" s="90"/>
      <c r="H87" s="146"/>
      <c r="I87" s="91" t="s">
        <v>196</v>
      </c>
      <c r="J87" s="101" t="s">
        <v>197</v>
      </c>
      <c r="K87" s="102" t="s">
        <v>198</v>
      </c>
      <c r="L87" s="103" t="s">
        <v>53</v>
      </c>
      <c r="M87" s="95">
        <f>VLOOKUP('MATRIZ DE RIESGOS'!L87,'MAPAS DE RIESGOS INHER Y RESID'!$E$3:$F$7,2,FALSE)</f>
        <v>2</v>
      </c>
      <c r="N87" s="94" t="s">
        <v>111</v>
      </c>
      <c r="O87" s="95">
        <f>VLOOKUP('MATRIZ DE RIESGOS'!N87,'MAPAS DE RIESGOS INHER Y RESID'!$O$3:$P$7,2,FALSE)</f>
        <v>4</v>
      </c>
      <c r="P87" s="95">
        <f t="shared" ref="P87:P91" si="16">+M87*O87</f>
        <v>8</v>
      </c>
      <c r="Q87" s="94" t="str">
        <f>IF(OR('MAPAS DE RIESGOS INHER Y RESID'!$G$7='MATRIZ DE RIESGOS'!P87,P87&lt;'MAPAS DE RIESGOS INHER Y RESID'!$G$3+1),'MAPAS DE RIESGOS INHER Y RESID'!$M$6,IF(OR('MAPAS DE RIESGOS INHER Y RESID'!$H$5='MATRIZ DE RIESGOS'!P87,P87&lt;'MAPAS DE RIESGOS INHER Y RESID'!$I$5+1),'MAPAS DE RIESGOS INHER Y RESID'!$M$5,IF(OR('MAPAS DE RIESGOS INHER Y RESID'!$I$4='MATRIZ DE RIESGOS'!P87,P87&lt;'MAPAS DE RIESGOS INHER Y RESID'!$J$4+1),'MAPAS DE RIESGOS INHER Y RESID'!$M$4,'MAPAS DE RIESGOS INHER Y RESID'!$M$3)))</f>
        <v>BAJO</v>
      </c>
      <c r="R87" s="93"/>
      <c r="S87" s="93"/>
      <c r="T87" s="104"/>
      <c r="U87" s="93" t="s">
        <v>199</v>
      </c>
      <c r="V87" s="94" t="s">
        <v>62</v>
      </c>
      <c r="W87" s="98">
        <f>VLOOKUP(V87,'[8]MAPAS DE RIESGOS INHER Y RESID'!$E$16:$F$18,2,FALSE)</f>
        <v>0.9</v>
      </c>
      <c r="X87" s="99">
        <f t="shared" si="12"/>
        <v>0.79999999999999982</v>
      </c>
      <c r="Y87" s="94" t="str">
        <f>IF(OR('[8]MAPAS DE RIESGOS INHER Y RESID'!$G$18='[8]MATRIZ DE RIESGOS DE SST'!X83,X87&lt;'[8]MAPAS DE RIESGOS INHER Y RESID'!$G$16+1),'[8]MAPAS DE RIESGOS INHER Y RESID'!$M$19,IF(OR('[8]MAPAS DE RIESGOS INHER Y RESID'!$H$17='[8]MATRIZ DE RIESGOS DE SST'!X83,X87&lt;'[8]MAPAS DE RIESGOS INHER Y RESID'!$I$18+1),'[8]MAPAS DE RIESGOS INHER Y RESID'!$M$18,IF(OR('[8]MAPAS DE RIESGOS INHER Y RESID'!$I$17='[8]MATRIZ DE RIESGOS DE SST'!X83,X87&lt;'[8]MAPAS DE RIESGOS INHER Y RESID'!$J$17+1),'[8]MAPAS DE RIESGOS INHER Y RESID'!$M$17,'[8]MAPAS DE RIESGOS INHER Y RESID'!$M$16)))</f>
        <v>BAJO</v>
      </c>
      <c r="Z87" s="141" t="s">
        <v>63</v>
      </c>
    </row>
    <row r="88" spans="1:26" ht="120" hidden="1" customHeight="1" x14ac:dyDescent="0.2">
      <c r="A88" s="162"/>
      <c r="B88" s="90" t="s">
        <v>48</v>
      </c>
      <c r="C88" s="90"/>
      <c r="D88" s="90" t="s">
        <v>48</v>
      </c>
      <c r="E88" s="90" t="s">
        <v>48</v>
      </c>
      <c r="F88" s="90"/>
      <c r="G88" s="90"/>
      <c r="H88" s="146"/>
      <c r="I88" s="91" t="s">
        <v>200</v>
      </c>
      <c r="J88" s="92" t="s">
        <v>201</v>
      </c>
      <c r="K88" s="93" t="s">
        <v>202</v>
      </c>
      <c r="L88" s="103" t="s">
        <v>53</v>
      </c>
      <c r="M88" s="95">
        <f>VLOOKUP('MATRIZ DE RIESGOS'!L88,'MAPAS DE RIESGOS INHER Y RESID'!$E$3:$F$7,2,FALSE)</f>
        <v>2</v>
      </c>
      <c r="N88" s="94" t="s">
        <v>111</v>
      </c>
      <c r="O88" s="95">
        <f>VLOOKUP('MATRIZ DE RIESGOS'!N88,'MAPAS DE RIESGOS INHER Y RESID'!$O$3:$P$7,2,FALSE)</f>
        <v>4</v>
      </c>
      <c r="P88" s="95">
        <f t="shared" si="16"/>
        <v>8</v>
      </c>
      <c r="Q88" s="94" t="str">
        <f>IF(OR('MAPAS DE RIESGOS INHER Y RESID'!$G$7='MATRIZ DE RIESGOS'!P88,P88&lt;'MAPAS DE RIESGOS INHER Y RESID'!$G$3+1),'MAPAS DE RIESGOS INHER Y RESID'!$M$6,IF(OR('MAPAS DE RIESGOS INHER Y RESID'!$H$5='MATRIZ DE RIESGOS'!P88,P88&lt;'MAPAS DE RIESGOS INHER Y RESID'!$I$5+1),'MAPAS DE RIESGOS INHER Y RESID'!$M$5,IF(OR('MAPAS DE RIESGOS INHER Y RESID'!$I$4='MATRIZ DE RIESGOS'!P88,P88&lt;'MAPAS DE RIESGOS INHER Y RESID'!$J$4+1),'MAPAS DE RIESGOS INHER Y RESID'!$M$4,'MAPAS DE RIESGOS INHER Y RESID'!$M$3)))</f>
        <v>BAJO</v>
      </c>
      <c r="R88" s="93"/>
      <c r="S88" s="93"/>
      <c r="T88" s="97"/>
      <c r="U88" s="97" t="s">
        <v>199</v>
      </c>
      <c r="V88" s="94" t="s">
        <v>62</v>
      </c>
      <c r="W88" s="98">
        <f>VLOOKUP(V88,'[8]MAPAS DE RIESGOS INHER Y RESID'!$E$16:$F$18,2,FALSE)</f>
        <v>0.9</v>
      </c>
      <c r="X88" s="99">
        <f t="shared" si="12"/>
        <v>0.79999999999999982</v>
      </c>
      <c r="Y88" s="94" t="str">
        <f>IF(OR('[8]MAPAS DE RIESGOS INHER Y RESID'!$G$18='[8]MATRIZ DE RIESGOS DE SST'!X84,X88&lt;'[8]MAPAS DE RIESGOS INHER Y RESID'!$G$16+1),'[8]MAPAS DE RIESGOS INHER Y RESID'!$M$19,IF(OR('[8]MAPAS DE RIESGOS INHER Y RESID'!$H$17='[8]MATRIZ DE RIESGOS DE SST'!X84,X88&lt;'[8]MAPAS DE RIESGOS INHER Y RESID'!$I$18+1),'[8]MAPAS DE RIESGOS INHER Y RESID'!$M$18,IF(OR('[8]MAPAS DE RIESGOS INHER Y RESID'!$I$17='[8]MATRIZ DE RIESGOS DE SST'!X84,X88&lt;'[8]MAPAS DE RIESGOS INHER Y RESID'!$J$17+1),'[8]MAPAS DE RIESGOS INHER Y RESID'!$M$17,'[8]MAPAS DE RIESGOS INHER Y RESID'!$M$16)))</f>
        <v>BAJO</v>
      </c>
      <c r="Z88" s="141" t="s">
        <v>63</v>
      </c>
    </row>
    <row r="89" spans="1:26" ht="120" hidden="1" customHeight="1" x14ac:dyDescent="0.2">
      <c r="A89" s="162"/>
      <c r="B89" s="90" t="s">
        <v>48</v>
      </c>
      <c r="C89" s="90"/>
      <c r="D89" s="90" t="s">
        <v>48</v>
      </c>
      <c r="E89" s="90" t="s">
        <v>48</v>
      </c>
      <c r="F89" s="90"/>
      <c r="G89" s="90"/>
      <c r="H89" s="146"/>
      <c r="I89" s="93" t="s">
        <v>203</v>
      </c>
      <c r="J89" s="92" t="s">
        <v>201</v>
      </c>
      <c r="K89" s="93" t="s">
        <v>204</v>
      </c>
      <c r="L89" s="103" t="s">
        <v>53</v>
      </c>
      <c r="M89" s="95">
        <f>VLOOKUP('MATRIZ DE RIESGOS'!L89,'MAPAS DE RIESGOS INHER Y RESID'!$E$3:$F$7,2,FALSE)</f>
        <v>2</v>
      </c>
      <c r="N89" s="94" t="s">
        <v>111</v>
      </c>
      <c r="O89" s="95">
        <f>VLOOKUP('MATRIZ DE RIESGOS'!N89,'MAPAS DE RIESGOS INHER Y RESID'!$O$3:$P$7,2,FALSE)</f>
        <v>4</v>
      </c>
      <c r="P89" s="95">
        <f t="shared" si="16"/>
        <v>8</v>
      </c>
      <c r="Q89" s="105" t="str">
        <f>IF(OR('MAPAS DE RIESGOS INHER Y RESID'!$G$7='MATRIZ DE RIESGOS'!P89,P89&lt;'MAPAS DE RIESGOS INHER Y RESID'!$G$3+1),'MAPAS DE RIESGOS INHER Y RESID'!$M$6,IF(OR('MAPAS DE RIESGOS INHER Y RESID'!$H$5='MATRIZ DE RIESGOS'!P89,P89&lt;'MAPAS DE RIESGOS INHER Y RESID'!$I$5+1),'MAPAS DE RIESGOS INHER Y RESID'!$M$5,IF(OR('MAPAS DE RIESGOS INHER Y RESID'!$I$4='MATRIZ DE RIESGOS'!P89,P89&lt;'MAPAS DE RIESGOS INHER Y RESID'!$J$4+1),'MAPAS DE RIESGOS INHER Y RESID'!$M$4,'MAPAS DE RIESGOS INHER Y RESID'!$M$3)))</f>
        <v>BAJO</v>
      </c>
      <c r="R89" s="97"/>
      <c r="S89" s="97"/>
      <c r="T89" s="104"/>
      <c r="U89" s="97" t="s">
        <v>199</v>
      </c>
      <c r="V89" s="94" t="s">
        <v>62</v>
      </c>
      <c r="W89" s="98">
        <f>VLOOKUP(V89,'[8]MAPAS DE RIESGOS INHER Y RESID'!$E$16:$F$18,2,FALSE)</f>
        <v>0.9</v>
      </c>
      <c r="X89" s="99">
        <f t="shared" si="12"/>
        <v>0.79999999999999982</v>
      </c>
      <c r="Y89" s="94" t="str">
        <f>IF(OR('[8]MAPAS DE RIESGOS INHER Y RESID'!$G$18='[8]MATRIZ DE RIESGOS DE SST'!X85,X89&lt;'[8]MAPAS DE RIESGOS INHER Y RESID'!$G$16+1),'[8]MAPAS DE RIESGOS INHER Y RESID'!$M$19,IF(OR('[8]MAPAS DE RIESGOS INHER Y RESID'!$H$17='[8]MATRIZ DE RIESGOS DE SST'!X85,X89&lt;'[8]MAPAS DE RIESGOS INHER Y RESID'!$I$18+1),'[8]MAPAS DE RIESGOS INHER Y RESID'!$M$18,IF(OR('[8]MAPAS DE RIESGOS INHER Y RESID'!$I$17='[8]MATRIZ DE RIESGOS DE SST'!X85,X89&lt;'[8]MAPAS DE RIESGOS INHER Y RESID'!$J$17+1),'[8]MAPAS DE RIESGOS INHER Y RESID'!$M$17,'[8]MAPAS DE RIESGOS INHER Y RESID'!$M$16)))</f>
        <v>BAJO</v>
      </c>
      <c r="Z89" s="141" t="s">
        <v>63</v>
      </c>
    </row>
    <row r="90" spans="1:26" ht="120" hidden="1" customHeight="1" x14ac:dyDescent="0.2">
      <c r="A90" s="162"/>
      <c r="B90" s="90" t="s">
        <v>48</v>
      </c>
      <c r="C90" s="90"/>
      <c r="D90" s="90" t="s">
        <v>48</v>
      </c>
      <c r="E90" s="90" t="s">
        <v>48</v>
      </c>
      <c r="F90" s="90"/>
      <c r="G90" s="90"/>
      <c r="H90" s="146"/>
      <c r="I90" s="93" t="s">
        <v>205</v>
      </c>
      <c r="J90" s="92" t="s">
        <v>206</v>
      </c>
      <c r="K90" s="93" t="s">
        <v>207</v>
      </c>
      <c r="L90" s="94" t="s">
        <v>53</v>
      </c>
      <c r="M90" s="95">
        <f>VLOOKUP('MATRIZ DE RIESGOS'!L90,'MAPAS DE RIESGOS INHER Y RESID'!$E$3:$F$7,2,FALSE)</f>
        <v>2</v>
      </c>
      <c r="N90" s="94" t="s">
        <v>111</v>
      </c>
      <c r="O90" s="95">
        <f>VLOOKUP('MATRIZ DE RIESGOS'!N90,'MAPAS DE RIESGOS INHER Y RESID'!$O$3:$P$7,2,FALSE)</f>
        <v>4</v>
      </c>
      <c r="P90" s="95">
        <f t="shared" si="16"/>
        <v>8</v>
      </c>
      <c r="Q90" s="94" t="str">
        <f>IF(OR('MAPAS DE RIESGOS INHER Y RESID'!$G$7='MATRIZ DE RIESGOS'!P90,P90&lt;'MAPAS DE RIESGOS INHER Y RESID'!$G$3+1),'MAPAS DE RIESGOS INHER Y RESID'!$M$6,IF(OR('MAPAS DE RIESGOS INHER Y RESID'!$H$5='MATRIZ DE RIESGOS'!P90,P90&lt;'MAPAS DE RIESGOS INHER Y RESID'!$I$5+1),'MAPAS DE RIESGOS INHER Y RESID'!$M$5,IF(OR('MAPAS DE RIESGOS INHER Y RESID'!$I$4='MATRIZ DE RIESGOS'!P90,P90&lt;'MAPAS DE RIESGOS INHER Y RESID'!$J$4+1),'MAPAS DE RIESGOS INHER Y RESID'!$M$4,'MAPAS DE RIESGOS INHER Y RESID'!$M$3)))</f>
        <v>BAJO</v>
      </c>
      <c r="R90" s="93"/>
      <c r="S90" s="93"/>
      <c r="T90" s="97"/>
      <c r="U90" s="97" t="s">
        <v>199</v>
      </c>
      <c r="V90" s="94" t="s">
        <v>62</v>
      </c>
      <c r="W90" s="98">
        <f>VLOOKUP(V90,'[8]MAPAS DE RIESGOS INHER Y RESID'!$E$16:$F$18,2,FALSE)</f>
        <v>0.9</v>
      </c>
      <c r="X90" s="99">
        <f t="shared" si="12"/>
        <v>0.79999999999999982</v>
      </c>
      <c r="Y90" s="94" t="str">
        <f>IF(OR('[8]MAPAS DE RIESGOS INHER Y RESID'!$G$18='[8]MATRIZ DE RIESGOS DE SST'!X86,X90&lt;'[8]MAPAS DE RIESGOS INHER Y RESID'!$G$16+1),'[8]MAPAS DE RIESGOS INHER Y RESID'!$M$19,IF(OR('[8]MAPAS DE RIESGOS INHER Y RESID'!$H$17='[8]MATRIZ DE RIESGOS DE SST'!X86,X90&lt;'[8]MAPAS DE RIESGOS INHER Y RESID'!$I$18+1),'[8]MAPAS DE RIESGOS INHER Y RESID'!$M$18,IF(OR('[8]MAPAS DE RIESGOS INHER Y RESID'!$I$17='[8]MATRIZ DE RIESGOS DE SST'!X86,X90&lt;'[8]MAPAS DE RIESGOS INHER Y RESID'!$J$17+1),'[8]MAPAS DE RIESGOS INHER Y RESID'!$M$17,'[8]MAPAS DE RIESGOS INHER Y RESID'!$M$16)))</f>
        <v>BAJO</v>
      </c>
      <c r="Z90" s="141" t="s">
        <v>63</v>
      </c>
    </row>
    <row r="91" spans="1:26" ht="120" hidden="1" customHeight="1" x14ac:dyDescent="0.2">
      <c r="A91" s="163"/>
      <c r="B91" s="90" t="s">
        <v>48</v>
      </c>
      <c r="C91" s="90"/>
      <c r="D91" s="90" t="s">
        <v>48</v>
      </c>
      <c r="E91" s="90" t="s">
        <v>48</v>
      </c>
      <c r="F91" s="90"/>
      <c r="G91" s="90"/>
      <c r="H91" s="147"/>
      <c r="I91" s="93" t="s">
        <v>208</v>
      </c>
      <c r="J91" s="92" t="s">
        <v>206</v>
      </c>
      <c r="K91" s="102" t="s">
        <v>207</v>
      </c>
      <c r="L91" s="94" t="s">
        <v>53</v>
      </c>
      <c r="M91" s="95">
        <f>VLOOKUP('MATRIZ DE RIESGOS'!L91,'MAPAS DE RIESGOS INHER Y RESID'!$E$3:$F$7,2,FALSE)</f>
        <v>2</v>
      </c>
      <c r="N91" s="94" t="s">
        <v>111</v>
      </c>
      <c r="O91" s="95">
        <f>VLOOKUP('MATRIZ DE RIESGOS'!N91,'MAPAS DE RIESGOS INHER Y RESID'!$O$3:$P$7,2,FALSE)</f>
        <v>4</v>
      </c>
      <c r="P91" s="95">
        <f t="shared" si="16"/>
        <v>8</v>
      </c>
      <c r="Q91" s="94" t="str">
        <f>IF(OR('MAPAS DE RIESGOS INHER Y RESID'!$G$7='MATRIZ DE RIESGOS'!P91,P91&lt;'MAPAS DE RIESGOS INHER Y RESID'!$G$3+1),'MAPAS DE RIESGOS INHER Y RESID'!$M$6,IF(OR('MAPAS DE RIESGOS INHER Y RESID'!$H$5='MATRIZ DE RIESGOS'!P91,P91&lt;'MAPAS DE RIESGOS INHER Y RESID'!$I$5+1),'MAPAS DE RIESGOS INHER Y RESID'!$M$5,IF(OR('MAPAS DE RIESGOS INHER Y RESID'!$I$4='MATRIZ DE RIESGOS'!P91,P91&lt;'MAPAS DE RIESGOS INHER Y RESID'!$J$4+1),'MAPAS DE RIESGOS INHER Y RESID'!$M$4,'MAPAS DE RIESGOS INHER Y RESID'!$M$3)))</f>
        <v>BAJO</v>
      </c>
      <c r="R91" s="93"/>
      <c r="S91" s="93"/>
      <c r="T91" s="106"/>
      <c r="U91" s="97" t="s">
        <v>199</v>
      </c>
      <c r="V91" s="94" t="s">
        <v>62</v>
      </c>
      <c r="W91" s="98">
        <f>VLOOKUP(V91,'[8]MAPAS DE RIESGOS INHER Y RESID'!$E$16:$F$18,2,FALSE)</f>
        <v>0.9</v>
      </c>
      <c r="X91" s="99">
        <f t="shared" si="12"/>
        <v>0.79999999999999982</v>
      </c>
      <c r="Y91" s="94" t="str">
        <f>IF(OR('[8]MAPAS DE RIESGOS INHER Y RESID'!$G$18='[8]MATRIZ DE RIESGOS DE SST'!X87,X91&lt;'[8]MAPAS DE RIESGOS INHER Y RESID'!$G$16+1),'[8]MAPAS DE RIESGOS INHER Y RESID'!$M$19,IF(OR('[8]MAPAS DE RIESGOS INHER Y RESID'!$H$17='[8]MATRIZ DE RIESGOS DE SST'!X87,X91&lt;'[8]MAPAS DE RIESGOS INHER Y RESID'!$I$18+1),'[8]MAPAS DE RIESGOS INHER Y RESID'!$M$18,IF(OR('[8]MAPAS DE RIESGOS INHER Y RESID'!$I$17='[8]MATRIZ DE RIESGOS DE SST'!X87,X91&lt;'[8]MAPAS DE RIESGOS INHER Y RESID'!$J$17+1),'[8]MAPAS DE RIESGOS INHER Y RESID'!$M$17,'[8]MAPAS DE RIESGOS INHER Y RESID'!$M$16)))</f>
        <v>BAJO</v>
      </c>
      <c r="Z91" s="141" t="s">
        <v>63</v>
      </c>
    </row>
    <row r="92" spans="1:26" ht="157.5" hidden="1" customHeight="1" x14ac:dyDescent="0.2">
      <c r="A92" s="164" t="s">
        <v>210</v>
      </c>
      <c r="B92" s="90" t="s">
        <v>48</v>
      </c>
      <c r="C92" s="90"/>
      <c r="D92" s="90" t="s">
        <v>48</v>
      </c>
      <c r="E92" s="90" t="s">
        <v>48</v>
      </c>
      <c r="F92" s="90"/>
      <c r="G92" s="90"/>
      <c r="H92" s="169" t="s">
        <v>370</v>
      </c>
      <c r="I92" s="91" t="s">
        <v>50</v>
      </c>
      <c r="J92" s="101" t="s">
        <v>51</v>
      </c>
      <c r="K92" s="93" t="s">
        <v>52</v>
      </c>
      <c r="L92" s="94" t="s">
        <v>53</v>
      </c>
      <c r="M92" s="95">
        <f>VLOOKUP('[8]MATRIZ DE RIESGOS DE SST'!L88,'[8]MAPAS DE RIESGOS INHER Y RESID'!$E$3:$F$7,2,FALSE)</f>
        <v>2</v>
      </c>
      <c r="N92" s="94" t="s">
        <v>54</v>
      </c>
      <c r="O92" s="95">
        <f>VLOOKUP('[8]MATRIZ DE RIESGOS DE SST'!N88,'[8]MAPAS DE RIESGOS INHER Y RESID'!$O$3:$P$7,2,FALSE)</f>
        <v>16</v>
      </c>
      <c r="P92" s="95">
        <f>M92*O92</f>
        <v>32</v>
      </c>
      <c r="Q92" s="94" t="str">
        <f>IF(OR('MAPAS DE RIESGOS INHER Y RESID'!$G$7='MATRIZ DE RIESGOS'!P92,P92&lt;'MAPAS DE RIESGOS INHER Y RESID'!$G$3+1),'MAPAS DE RIESGOS INHER Y RESID'!$M$6,IF(OR('MAPAS DE RIESGOS INHER Y RESID'!$H$5='MATRIZ DE RIESGOS'!P92,P92&lt;'MAPAS DE RIESGOS INHER Y RESID'!$I$5+1),'MAPAS DE RIESGOS INHER Y RESID'!$M$5,IF(OR('MAPAS DE RIESGOS INHER Y RESID'!$I$4='MATRIZ DE RIESGOS'!P92,P92&lt;'MAPAS DE RIESGOS INHER Y RESID'!$J$4+1),'MAPAS DE RIESGOS INHER Y RESID'!$M$4,'MAPAS DE RIESGOS INHER Y RESID'!$M$3)))</f>
        <v>MODERADO</v>
      </c>
      <c r="R92" s="93"/>
      <c r="S92" s="93"/>
      <c r="T92" s="97" t="s">
        <v>55</v>
      </c>
      <c r="U92" s="97" t="s">
        <v>56</v>
      </c>
      <c r="V92" s="94" t="s">
        <v>57</v>
      </c>
      <c r="W92" s="98">
        <f>VLOOKUP(V92,'[8]MAPAS DE RIESGOS INHER Y RESID'!$E$16:$F$18,2,FALSE)</f>
        <v>0.4</v>
      </c>
      <c r="X92" s="99">
        <f>P92-(W92*P92)</f>
        <v>19.2</v>
      </c>
      <c r="Y92" s="94" t="str">
        <f>IF(OR('[8]MAPAS DE RIESGOS INHER Y RESID'!$G$18='[8]MATRIZ DE RIESGOS DE SST'!X88,X92&lt;'[8]MAPAS DE RIESGOS INHER Y RESID'!$G$16+1),'[8]MAPAS DE RIESGOS INHER Y RESID'!$M$19,IF(OR('[8]MAPAS DE RIESGOS INHER Y RESID'!$H$17='[8]MATRIZ DE RIESGOS DE SST'!X88,X92&lt;'[8]MAPAS DE RIESGOS INHER Y RESID'!$I$18+1),'[8]MAPAS DE RIESGOS INHER Y RESID'!$M$18,IF(OR('[8]MAPAS DE RIESGOS INHER Y RESID'!$I$17='[8]MATRIZ DE RIESGOS DE SST'!X88,X92&lt;'[8]MAPAS DE RIESGOS INHER Y RESID'!$J$17+1),'[8]MAPAS DE RIESGOS INHER Y RESID'!$M$17,'[8]MAPAS DE RIESGOS INHER Y RESID'!$M$16)))</f>
        <v>MODERADO</v>
      </c>
      <c r="Z92" s="141" t="s">
        <v>58</v>
      </c>
    </row>
    <row r="93" spans="1:26" ht="151.5" hidden="1" customHeight="1" x14ac:dyDescent="0.2">
      <c r="A93" s="165"/>
      <c r="B93" s="90" t="s">
        <v>48</v>
      </c>
      <c r="C93" s="90"/>
      <c r="D93" s="90" t="s">
        <v>48</v>
      </c>
      <c r="E93" s="90" t="s">
        <v>48</v>
      </c>
      <c r="F93" s="90"/>
      <c r="G93" s="90"/>
      <c r="H93" s="170"/>
      <c r="I93" s="91" t="s">
        <v>59</v>
      </c>
      <c r="J93" s="101" t="s">
        <v>60</v>
      </c>
      <c r="K93" s="93" t="s">
        <v>52</v>
      </c>
      <c r="L93" s="94" t="s">
        <v>53</v>
      </c>
      <c r="M93" s="95">
        <f>VLOOKUP('MATRIZ DE RIESGOS'!L93,'MAPAS DE RIESGOS INHER Y RESID'!$E$3:$F$7,2,FALSE)</f>
        <v>2</v>
      </c>
      <c r="N93" s="94" t="s">
        <v>54</v>
      </c>
      <c r="O93" s="95">
        <f>VLOOKUP('MATRIZ DE RIESGOS'!N93,'MAPAS DE RIESGOS INHER Y RESID'!$O$3:$P$7,2,FALSE)</f>
        <v>16</v>
      </c>
      <c r="P93" s="95">
        <f>+M93*O93</f>
        <v>32</v>
      </c>
      <c r="Q93" s="94" t="str">
        <f>IF(OR('MAPAS DE RIESGOS INHER Y RESID'!$G$7='MATRIZ DE RIESGOS'!P93,P93&lt;'MAPAS DE RIESGOS INHER Y RESID'!$G$3+1),'MAPAS DE RIESGOS INHER Y RESID'!$M$6,IF(OR('MAPAS DE RIESGOS INHER Y RESID'!$H$5='MATRIZ DE RIESGOS'!P93,P93&lt;'MAPAS DE RIESGOS INHER Y RESID'!$I$5+1),'MAPAS DE RIESGOS INHER Y RESID'!$M$5,IF(OR('MAPAS DE RIESGOS INHER Y RESID'!$I$4='MATRIZ DE RIESGOS'!P93,P93&lt;'MAPAS DE RIESGOS INHER Y RESID'!$J$4+1),'MAPAS DE RIESGOS INHER Y RESID'!$M$4,'MAPAS DE RIESGOS INHER Y RESID'!$M$3)))</f>
        <v>MODERADO</v>
      </c>
      <c r="R93" s="93" t="s">
        <v>69</v>
      </c>
      <c r="S93" s="93"/>
      <c r="T93" s="97"/>
      <c r="U93" s="97" t="s">
        <v>61</v>
      </c>
      <c r="V93" s="94" t="s">
        <v>62</v>
      </c>
      <c r="W93" s="98">
        <f>VLOOKUP(V93,'[8]MAPAS DE RIESGOS INHER Y RESID'!$E$16:$F$18,2,FALSE)</f>
        <v>0.9</v>
      </c>
      <c r="X93" s="99">
        <f>P93-(W93*P93)</f>
        <v>3.1999999999999993</v>
      </c>
      <c r="Y93" s="94" t="str">
        <f>IF(OR('[8]MAPAS DE RIESGOS INHER Y RESID'!$G$18='[8]MATRIZ DE RIESGOS DE SST'!X89,X93&lt;'[8]MAPAS DE RIESGOS INHER Y RESID'!$G$16+1),'[8]MAPAS DE RIESGOS INHER Y RESID'!$M$19,IF(OR('[8]MAPAS DE RIESGOS INHER Y RESID'!$H$17='[8]MATRIZ DE RIESGOS DE SST'!X89,X93&lt;'[8]MAPAS DE RIESGOS INHER Y RESID'!$I$18+1),'[8]MAPAS DE RIESGOS INHER Y RESID'!$M$18,IF(OR('[8]MAPAS DE RIESGOS INHER Y RESID'!$I$17='[8]MATRIZ DE RIESGOS DE SST'!X89,X93&lt;'[8]MAPAS DE RIESGOS INHER Y RESID'!$J$17+1),'[8]MAPAS DE RIESGOS INHER Y RESID'!$M$17,'[8]MAPAS DE RIESGOS INHER Y RESID'!$M$16)))</f>
        <v>BAJO</v>
      </c>
      <c r="Z93" s="141" t="s">
        <v>63</v>
      </c>
    </row>
    <row r="94" spans="1:26" ht="136.5" hidden="1" customHeight="1" x14ac:dyDescent="0.2">
      <c r="A94" s="165"/>
      <c r="B94" s="90" t="s">
        <v>48</v>
      </c>
      <c r="C94" s="90"/>
      <c r="D94" s="90" t="s">
        <v>48</v>
      </c>
      <c r="E94" s="90" t="s">
        <v>48</v>
      </c>
      <c r="F94" s="90"/>
      <c r="G94" s="90"/>
      <c r="H94" s="170"/>
      <c r="I94" s="107" t="s">
        <v>64</v>
      </c>
      <c r="J94" s="107" t="s">
        <v>65</v>
      </c>
      <c r="K94" s="102" t="s">
        <v>66</v>
      </c>
      <c r="L94" s="94" t="s">
        <v>57</v>
      </c>
      <c r="M94" s="95">
        <f>VLOOKUP('MATRIZ DE RIESGOS'!L94,'MAPAS DE RIESGOS INHER Y RESID'!$E$3:$F$7,2,FALSE)</f>
        <v>3</v>
      </c>
      <c r="N94" s="94" t="s">
        <v>54</v>
      </c>
      <c r="O94" s="95">
        <f>VLOOKUP('MATRIZ DE RIESGOS'!N94,'MAPAS DE RIESGOS INHER Y RESID'!$O$3:$P$7,2,FALSE)</f>
        <v>16</v>
      </c>
      <c r="P94" s="95">
        <f>M94*O94</f>
        <v>48</v>
      </c>
      <c r="Q94" s="94" t="str">
        <f>IF(OR('MAPAS DE RIESGOS INHER Y RESID'!$G$7='MATRIZ DE RIESGOS'!P94,P94&lt;'MAPAS DE RIESGOS INHER Y RESID'!$G$3+1),'MAPAS DE RIESGOS INHER Y RESID'!$M$6,IF(OR('MAPAS DE RIESGOS INHER Y RESID'!$H$5='MATRIZ DE RIESGOS'!P94,P94&lt;'MAPAS DE RIESGOS INHER Y RESID'!$I$5+1),'MAPAS DE RIESGOS INHER Y RESID'!$M$5,IF(OR('MAPAS DE RIESGOS INHER Y RESID'!$I$4='MATRIZ DE RIESGOS'!P94,P94&lt;'MAPAS DE RIESGOS INHER Y RESID'!$J$4+1),'MAPAS DE RIESGOS INHER Y RESID'!$M$4,'MAPAS DE RIESGOS INHER Y RESID'!$M$3)))</f>
        <v>MODERADO</v>
      </c>
      <c r="R94" s="93"/>
      <c r="S94" s="97"/>
      <c r="T94" s="97" t="s">
        <v>67</v>
      </c>
      <c r="U94" s="97"/>
      <c r="V94" s="94" t="s">
        <v>62</v>
      </c>
      <c r="W94" s="98">
        <f>VLOOKUP(V94,'[8]MAPAS DE RIESGOS INHER Y RESID'!$E$16:$F$18,2,FALSE)</f>
        <v>0.9</v>
      </c>
      <c r="X94" s="99">
        <f>P94-(W94*P94)</f>
        <v>4.7999999999999972</v>
      </c>
      <c r="Y94" s="94" t="str">
        <f>IF(OR('[8]MAPAS DE RIESGOS INHER Y RESID'!$G$18='[8]MATRIZ DE RIESGOS DE SST'!X90,X94&lt;'[8]MAPAS DE RIESGOS INHER Y RESID'!$G$16+1),'[8]MAPAS DE RIESGOS INHER Y RESID'!$M$19,IF(OR('[8]MAPAS DE RIESGOS INHER Y RESID'!$H$17='[8]MATRIZ DE RIESGOS DE SST'!X90,X94&lt;'[8]MAPAS DE RIESGOS INHER Y RESID'!$I$18+1),'[8]MAPAS DE RIESGOS INHER Y RESID'!$M$18,IF(OR('[8]MAPAS DE RIESGOS INHER Y RESID'!$I$17='[8]MATRIZ DE RIESGOS DE SST'!X90,X94&lt;'[8]MAPAS DE RIESGOS INHER Y RESID'!$J$17+1),'[8]MAPAS DE RIESGOS INHER Y RESID'!$M$17,'[8]MAPAS DE RIESGOS INHER Y RESID'!$M$16)))</f>
        <v>BAJO</v>
      </c>
      <c r="Z94" s="141" t="s">
        <v>63</v>
      </c>
    </row>
    <row r="95" spans="1:26" ht="255" hidden="1" customHeight="1" x14ac:dyDescent="0.2">
      <c r="A95" s="165"/>
      <c r="B95" s="90" t="s">
        <v>48</v>
      </c>
      <c r="C95" s="90"/>
      <c r="D95" s="90" t="s">
        <v>48</v>
      </c>
      <c r="E95" s="90" t="s">
        <v>48</v>
      </c>
      <c r="F95" s="90"/>
      <c r="G95" s="90"/>
      <c r="H95" s="170"/>
      <c r="I95" s="108" t="s">
        <v>68</v>
      </c>
      <c r="J95" s="108" t="s">
        <v>51</v>
      </c>
      <c r="K95" s="108" t="s">
        <v>52</v>
      </c>
      <c r="L95" s="94" t="s">
        <v>53</v>
      </c>
      <c r="M95" s="95">
        <f>VLOOKUP('MATRIZ DE RIESGOS'!L95,'MAPAS DE RIESGOS INHER Y RESID'!$E$3:$F$7,2,FALSE)</f>
        <v>2</v>
      </c>
      <c r="N95" s="94" t="s">
        <v>54</v>
      </c>
      <c r="O95" s="95">
        <f>VLOOKUP('MATRIZ DE RIESGOS'!N95,'MAPAS DE RIESGOS INHER Y RESID'!$O$3:$P$7,2,FALSE)</f>
        <v>16</v>
      </c>
      <c r="P95" s="95">
        <f t="shared" ref="P95" si="17">+M95*O95</f>
        <v>32</v>
      </c>
      <c r="Q95" s="94" t="str">
        <f>IF(OR('MAPAS DE RIESGOS INHER Y RESID'!$G$7='MATRIZ DE RIESGOS'!P95,P95&lt;'MAPAS DE RIESGOS INHER Y RESID'!$G$3+1),'MAPAS DE RIESGOS INHER Y RESID'!$M$6,IF(OR('MAPAS DE RIESGOS INHER Y RESID'!$H$5='MATRIZ DE RIESGOS'!P95,P95&lt;'MAPAS DE RIESGOS INHER Y RESID'!$I$5+1),'MAPAS DE RIESGOS INHER Y RESID'!$M$5,IF(OR('MAPAS DE RIESGOS INHER Y RESID'!$I$4='MATRIZ DE RIESGOS'!P95,P95&lt;'MAPAS DE RIESGOS INHER Y RESID'!$J$4+1),'MAPAS DE RIESGOS INHER Y RESID'!$M$4,'MAPAS DE RIESGOS INHER Y RESID'!$M$3)))</f>
        <v>MODERADO</v>
      </c>
      <c r="R95" s="97" t="s">
        <v>69</v>
      </c>
      <c r="S95" s="93"/>
      <c r="T95" s="97" t="s">
        <v>70</v>
      </c>
      <c r="U95" s="97" t="s">
        <v>71</v>
      </c>
      <c r="V95" s="94" t="s">
        <v>62</v>
      </c>
      <c r="W95" s="98">
        <f>VLOOKUP(V95,'[8]MAPAS DE RIESGOS INHER Y RESID'!$E$16:$F$18,2,FALSE)</f>
        <v>0.9</v>
      </c>
      <c r="X95" s="99">
        <f t="shared" ref="X95:X99" si="18">P95-(P95*W95)</f>
        <v>3.1999999999999993</v>
      </c>
      <c r="Y95" s="94" t="str">
        <f>IF(OR('[8]MAPAS DE RIESGOS INHER Y RESID'!$G$18='[8]MATRIZ DE RIESGOS DE SST'!X91,X95&lt;'[8]MAPAS DE RIESGOS INHER Y RESID'!$G$16+1),'[8]MAPAS DE RIESGOS INHER Y RESID'!$M$19,IF(OR('[8]MAPAS DE RIESGOS INHER Y RESID'!$H$17='[8]MATRIZ DE RIESGOS DE SST'!X91,X95&lt;'[8]MAPAS DE RIESGOS INHER Y RESID'!$I$18+1),'[8]MAPAS DE RIESGOS INHER Y RESID'!$M$18,IF(OR('[8]MAPAS DE RIESGOS INHER Y RESID'!$I$17='[8]MATRIZ DE RIESGOS DE SST'!X91,X95&lt;'[8]MAPAS DE RIESGOS INHER Y RESID'!$J$17+1),'[8]MAPAS DE RIESGOS INHER Y RESID'!$M$17,'[8]MAPAS DE RIESGOS INHER Y RESID'!$M$16)))</f>
        <v>BAJO</v>
      </c>
      <c r="Z95" s="141" t="s">
        <v>63</v>
      </c>
    </row>
    <row r="96" spans="1:26" ht="151.5" hidden="1" customHeight="1" x14ac:dyDescent="0.2">
      <c r="A96" s="165"/>
      <c r="B96" s="90" t="s">
        <v>48</v>
      </c>
      <c r="C96" s="90"/>
      <c r="D96" s="90" t="s">
        <v>48</v>
      </c>
      <c r="E96" s="90" t="s">
        <v>48</v>
      </c>
      <c r="F96" s="90"/>
      <c r="G96" s="90"/>
      <c r="H96" s="170"/>
      <c r="I96" s="93" t="s">
        <v>72</v>
      </c>
      <c r="J96" s="101" t="s">
        <v>341</v>
      </c>
      <c r="K96" s="93" t="s">
        <v>73</v>
      </c>
      <c r="L96" s="94" t="s">
        <v>57</v>
      </c>
      <c r="M96" s="95">
        <f>VLOOKUP('MATRIZ DE RIESGOS'!L96,'MAPAS DE RIESGOS INHER Y RESID'!$E$3:$F$7,2,FALSE)</f>
        <v>3</v>
      </c>
      <c r="N96" s="94" t="s">
        <v>54</v>
      </c>
      <c r="O96" s="95">
        <f>VLOOKUP('MATRIZ DE RIESGOS'!N96,'MAPAS DE RIESGOS INHER Y RESID'!$O$3:$P$7,2,FALSE)</f>
        <v>16</v>
      </c>
      <c r="P96" s="95">
        <f>+M96*O96</f>
        <v>48</v>
      </c>
      <c r="Q96" s="94" t="str">
        <f>IF(OR('MAPAS DE RIESGOS INHER Y RESID'!$G$7='MATRIZ DE RIESGOS'!P96,P96&lt;'MAPAS DE RIESGOS INHER Y RESID'!$G$3+1),'MAPAS DE RIESGOS INHER Y RESID'!$M$6,IF(OR('MAPAS DE RIESGOS INHER Y RESID'!$H$5='MATRIZ DE RIESGOS'!P96,P96&lt;'MAPAS DE RIESGOS INHER Y RESID'!$I$5+1),'MAPAS DE RIESGOS INHER Y RESID'!$M$5,IF(OR('MAPAS DE RIESGOS INHER Y RESID'!$I$4='MATRIZ DE RIESGOS'!P96,P96&lt;'MAPAS DE RIESGOS INHER Y RESID'!$J$4+1),'MAPAS DE RIESGOS INHER Y RESID'!$M$4,'MAPAS DE RIESGOS INHER Y RESID'!$M$3)))</f>
        <v>MODERADO</v>
      </c>
      <c r="R96" s="97"/>
      <c r="S96" s="93"/>
      <c r="T96" s="97" t="s">
        <v>74</v>
      </c>
      <c r="U96" s="97" t="s">
        <v>75</v>
      </c>
      <c r="V96" s="94" t="s">
        <v>62</v>
      </c>
      <c r="W96" s="98">
        <f>VLOOKUP(V96,'[8]MAPAS DE RIESGOS INHER Y RESID'!$E$16:$F$18,2,FALSE)</f>
        <v>0.9</v>
      </c>
      <c r="X96" s="99">
        <f t="shared" si="18"/>
        <v>4.7999999999999972</v>
      </c>
      <c r="Y96" s="94" t="str">
        <f>IF(OR('[8]MAPAS DE RIESGOS INHER Y RESID'!$G$18='[8]MATRIZ DE RIESGOS DE SST'!X92,X96&lt;'[8]MAPAS DE RIESGOS INHER Y RESID'!$G$16+1),'[8]MAPAS DE RIESGOS INHER Y RESID'!$M$19,IF(OR('[8]MAPAS DE RIESGOS INHER Y RESID'!$H$17='[8]MATRIZ DE RIESGOS DE SST'!X92,X96&lt;'[8]MAPAS DE RIESGOS INHER Y RESID'!$I$18+1),'[8]MAPAS DE RIESGOS INHER Y RESID'!$M$18,IF(OR('[8]MAPAS DE RIESGOS INHER Y RESID'!$I$17='[8]MATRIZ DE RIESGOS DE SST'!X92,X96&lt;'[8]MAPAS DE RIESGOS INHER Y RESID'!$J$17+1),'[8]MAPAS DE RIESGOS INHER Y RESID'!$M$17,'[8]MAPAS DE RIESGOS INHER Y RESID'!$M$16)))</f>
        <v>BAJO</v>
      </c>
      <c r="Z96" s="141" t="s">
        <v>63</v>
      </c>
    </row>
    <row r="97" spans="1:26" ht="151.5" hidden="1" customHeight="1" x14ac:dyDescent="0.2">
      <c r="A97" s="165"/>
      <c r="B97" s="90" t="s">
        <v>48</v>
      </c>
      <c r="C97" s="90"/>
      <c r="D97" s="90" t="s">
        <v>48</v>
      </c>
      <c r="E97" s="90" t="s">
        <v>48</v>
      </c>
      <c r="F97" s="90"/>
      <c r="G97" s="90"/>
      <c r="H97" s="170"/>
      <c r="I97" s="93" t="s">
        <v>76</v>
      </c>
      <c r="J97" s="109" t="s">
        <v>77</v>
      </c>
      <c r="K97" s="109" t="s">
        <v>78</v>
      </c>
      <c r="L97" s="94" t="s">
        <v>57</v>
      </c>
      <c r="M97" s="95">
        <f>VLOOKUP('MATRIZ DE RIESGOS'!L97,'MAPAS DE RIESGOS INHER Y RESID'!$E$3:$F$7,2,FALSE)</f>
        <v>3</v>
      </c>
      <c r="N97" s="94" t="s">
        <v>54</v>
      </c>
      <c r="O97" s="95">
        <f>VLOOKUP('MATRIZ DE RIESGOS'!N97,'MAPAS DE RIESGOS INHER Y RESID'!$O$3:$P$7,2,FALSE)</f>
        <v>16</v>
      </c>
      <c r="P97" s="95">
        <f t="shared" ref="P97:P101" si="19">+M97*O97</f>
        <v>48</v>
      </c>
      <c r="Q97" s="94" t="str">
        <f>IF(OR('MAPAS DE RIESGOS INHER Y RESID'!$G$7='MATRIZ DE RIESGOS'!P97,P97&lt;'MAPAS DE RIESGOS INHER Y RESID'!$G$3+1),'MAPAS DE RIESGOS INHER Y RESID'!$M$6,IF(OR('MAPAS DE RIESGOS INHER Y RESID'!$H$5='MATRIZ DE RIESGOS'!P97,P97&lt;'MAPAS DE RIESGOS INHER Y RESID'!$I$5+1),'MAPAS DE RIESGOS INHER Y RESID'!$M$5,IF(OR('MAPAS DE RIESGOS INHER Y RESID'!$I$4='MATRIZ DE RIESGOS'!P97,P97&lt;'MAPAS DE RIESGOS INHER Y RESID'!$J$4+1),'MAPAS DE RIESGOS INHER Y RESID'!$M$4,'MAPAS DE RIESGOS INHER Y RESID'!$M$3)))</f>
        <v>MODERADO</v>
      </c>
      <c r="R97" s="97"/>
      <c r="S97" s="93"/>
      <c r="T97" s="97" t="s">
        <v>74</v>
      </c>
      <c r="U97" s="97" t="s">
        <v>75</v>
      </c>
      <c r="V97" s="94" t="s">
        <v>62</v>
      </c>
      <c r="W97" s="98">
        <f>VLOOKUP(V97,'[8]MAPAS DE RIESGOS INHER Y RESID'!$E$16:$F$18,2,FALSE)</f>
        <v>0.9</v>
      </c>
      <c r="X97" s="99">
        <f t="shared" si="18"/>
        <v>4.7999999999999972</v>
      </c>
      <c r="Y97" s="94" t="str">
        <f>IF(OR('[8]MAPAS DE RIESGOS INHER Y RESID'!$G$18='[8]MATRIZ DE RIESGOS DE SST'!X93,X97&lt;'[8]MAPAS DE RIESGOS INHER Y RESID'!$G$16+1),'[8]MAPAS DE RIESGOS INHER Y RESID'!$M$19,IF(OR('[8]MAPAS DE RIESGOS INHER Y RESID'!$H$17='[8]MATRIZ DE RIESGOS DE SST'!X93,X97&lt;'[8]MAPAS DE RIESGOS INHER Y RESID'!$I$18+1),'[8]MAPAS DE RIESGOS INHER Y RESID'!$M$18,IF(OR('[8]MAPAS DE RIESGOS INHER Y RESID'!$I$17='[8]MATRIZ DE RIESGOS DE SST'!X93,X97&lt;'[8]MAPAS DE RIESGOS INHER Y RESID'!$J$17+1),'[8]MAPAS DE RIESGOS INHER Y RESID'!$M$17,'[8]MAPAS DE RIESGOS INHER Y RESID'!$M$16)))</f>
        <v>BAJO</v>
      </c>
      <c r="Z97" s="141" t="s">
        <v>63</v>
      </c>
    </row>
    <row r="98" spans="1:26" ht="151.5" hidden="1" customHeight="1" x14ac:dyDescent="0.2">
      <c r="A98" s="165"/>
      <c r="B98" s="90" t="s">
        <v>48</v>
      </c>
      <c r="C98" s="90"/>
      <c r="D98" s="90" t="s">
        <v>48</v>
      </c>
      <c r="E98" s="90" t="s">
        <v>48</v>
      </c>
      <c r="F98" s="90"/>
      <c r="G98" s="90"/>
      <c r="H98" s="170"/>
      <c r="I98" s="93" t="s">
        <v>79</v>
      </c>
      <c r="J98" s="101" t="s">
        <v>80</v>
      </c>
      <c r="K98" s="93" t="s">
        <v>73</v>
      </c>
      <c r="L98" s="94" t="s">
        <v>53</v>
      </c>
      <c r="M98" s="95">
        <f>VLOOKUP('MATRIZ DE RIESGOS'!L98,'MAPAS DE RIESGOS INHER Y RESID'!$E$3:$F$7,2,FALSE)</f>
        <v>2</v>
      </c>
      <c r="N98" s="94" t="s">
        <v>54</v>
      </c>
      <c r="O98" s="95">
        <f>VLOOKUP('MATRIZ DE RIESGOS'!N98,'MAPAS DE RIESGOS INHER Y RESID'!$O$3:$P$7,2,FALSE)</f>
        <v>16</v>
      </c>
      <c r="P98" s="95">
        <f t="shared" si="19"/>
        <v>32</v>
      </c>
      <c r="Q98" s="94" t="str">
        <f>IF(OR('MAPAS DE RIESGOS INHER Y RESID'!$G$7='MATRIZ DE RIESGOS'!P98,P98&lt;'MAPAS DE RIESGOS INHER Y RESID'!$G$3+1),'MAPAS DE RIESGOS INHER Y RESID'!$M$6,IF(OR('MAPAS DE RIESGOS INHER Y RESID'!$H$5='MATRIZ DE RIESGOS'!P98,P98&lt;'MAPAS DE RIESGOS INHER Y RESID'!$I$5+1),'MAPAS DE RIESGOS INHER Y RESID'!$M$5,IF(OR('MAPAS DE RIESGOS INHER Y RESID'!$I$4='MATRIZ DE RIESGOS'!P98,P98&lt;'MAPAS DE RIESGOS INHER Y RESID'!$J$4+1),'MAPAS DE RIESGOS INHER Y RESID'!$M$4,'MAPAS DE RIESGOS INHER Y RESID'!$M$3)))</f>
        <v>MODERADO</v>
      </c>
      <c r="R98" s="97"/>
      <c r="S98" s="93"/>
      <c r="T98" s="97" t="s">
        <v>74</v>
      </c>
      <c r="U98" s="97" t="s">
        <v>75</v>
      </c>
      <c r="V98" s="94" t="s">
        <v>62</v>
      </c>
      <c r="W98" s="98">
        <f>VLOOKUP(V98,'[8]MAPAS DE RIESGOS INHER Y RESID'!$E$16:$F$18,2,FALSE)</f>
        <v>0.9</v>
      </c>
      <c r="X98" s="99">
        <f t="shared" si="18"/>
        <v>3.1999999999999993</v>
      </c>
      <c r="Y98" s="94" t="str">
        <f>IF(OR('[8]MAPAS DE RIESGOS INHER Y RESID'!$G$18='[8]MATRIZ DE RIESGOS DE SST'!X94,X98&lt;'[8]MAPAS DE RIESGOS INHER Y RESID'!$G$16+1),'[8]MAPAS DE RIESGOS INHER Y RESID'!$M$19,IF(OR('[8]MAPAS DE RIESGOS INHER Y RESID'!$H$17='[8]MATRIZ DE RIESGOS DE SST'!X94,X98&lt;'[8]MAPAS DE RIESGOS INHER Y RESID'!$I$18+1),'[8]MAPAS DE RIESGOS INHER Y RESID'!$M$18,IF(OR('[8]MAPAS DE RIESGOS INHER Y RESID'!$I$17='[8]MATRIZ DE RIESGOS DE SST'!X94,X98&lt;'[8]MAPAS DE RIESGOS INHER Y RESID'!$J$17+1),'[8]MAPAS DE RIESGOS INHER Y RESID'!$M$17,'[8]MAPAS DE RIESGOS INHER Y RESID'!$M$16)))</f>
        <v>BAJO</v>
      </c>
      <c r="Z98" s="141" t="s">
        <v>63</v>
      </c>
    </row>
    <row r="99" spans="1:26" ht="210" hidden="1" customHeight="1" x14ac:dyDescent="0.2">
      <c r="A99" s="165"/>
      <c r="B99" s="90" t="s">
        <v>48</v>
      </c>
      <c r="C99" s="90"/>
      <c r="D99" s="90" t="s">
        <v>48</v>
      </c>
      <c r="E99" s="90" t="s">
        <v>48</v>
      </c>
      <c r="F99" s="90"/>
      <c r="G99" s="90"/>
      <c r="H99" s="170"/>
      <c r="I99" s="91" t="s">
        <v>81</v>
      </c>
      <c r="J99" s="110" t="s">
        <v>82</v>
      </c>
      <c r="K99" s="109" t="s">
        <v>73</v>
      </c>
      <c r="L99" s="94" t="s">
        <v>57</v>
      </c>
      <c r="M99" s="95">
        <f>VLOOKUP('MATRIZ DE RIESGOS'!L99,'MAPAS DE RIESGOS INHER Y RESID'!$E$3:$F$7,2,FALSE)</f>
        <v>3</v>
      </c>
      <c r="N99" s="94" t="s">
        <v>54</v>
      </c>
      <c r="O99" s="95">
        <f>VLOOKUP('MATRIZ DE RIESGOS'!N99,'MAPAS DE RIESGOS INHER Y RESID'!$O$3:$P$7,2,FALSE)</f>
        <v>16</v>
      </c>
      <c r="P99" s="95">
        <f t="shared" si="19"/>
        <v>48</v>
      </c>
      <c r="Q99" s="94" t="str">
        <f>IF(OR('MAPAS DE RIESGOS INHER Y RESID'!$G$7='MATRIZ DE RIESGOS'!P99,P99&lt;'MAPAS DE RIESGOS INHER Y RESID'!$G$3+1),'MAPAS DE RIESGOS INHER Y RESID'!$M$6,IF(OR('MAPAS DE RIESGOS INHER Y RESID'!$H$5='MATRIZ DE RIESGOS'!P99,P99&lt;'MAPAS DE RIESGOS INHER Y RESID'!$I$5+1),'MAPAS DE RIESGOS INHER Y RESID'!$M$5,IF(OR('MAPAS DE RIESGOS INHER Y RESID'!$I$4='MATRIZ DE RIESGOS'!P99,P99&lt;'MAPAS DE RIESGOS INHER Y RESID'!$J$4+1),'MAPAS DE RIESGOS INHER Y RESID'!$M$4,'MAPAS DE RIESGOS INHER Y RESID'!$M$3)))</f>
        <v>MODERADO</v>
      </c>
      <c r="R99" s="97" t="s">
        <v>69</v>
      </c>
      <c r="S99" s="93"/>
      <c r="T99" s="97" t="s">
        <v>83</v>
      </c>
      <c r="U99" s="97" t="s">
        <v>84</v>
      </c>
      <c r="V99" s="94" t="s">
        <v>62</v>
      </c>
      <c r="W99" s="98">
        <f>VLOOKUP(V99,'[8]MAPAS DE RIESGOS INHER Y RESID'!$E$16:$F$18,2,FALSE)</f>
        <v>0.9</v>
      </c>
      <c r="X99" s="99">
        <f t="shared" si="18"/>
        <v>4.7999999999999972</v>
      </c>
      <c r="Y99" s="94" t="str">
        <f>IF(OR('[8]MAPAS DE RIESGOS INHER Y RESID'!$G$18='[8]MATRIZ DE RIESGOS DE SST'!X95,X99&lt;'[8]MAPAS DE RIESGOS INHER Y RESID'!$G$16+1),'[8]MAPAS DE RIESGOS INHER Y RESID'!$M$19,IF(OR('[8]MAPAS DE RIESGOS INHER Y RESID'!$H$17='[8]MATRIZ DE RIESGOS DE SST'!X95,X99&lt;'[8]MAPAS DE RIESGOS INHER Y RESID'!$I$18+1),'[8]MAPAS DE RIESGOS INHER Y RESID'!$M$18,IF(OR('[8]MAPAS DE RIESGOS INHER Y RESID'!$I$17='[8]MATRIZ DE RIESGOS DE SST'!X95,X99&lt;'[8]MAPAS DE RIESGOS INHER Y RESID'!$J$17+1),'[8]MAPAS DE RIESGOS INHER Y RESID'!$M$17,'[8]MAPAS DE RIESGOS INHER Y RESID'!$M$16)))</f>
        <v>BAJO</v>
      </c>
      <c r="Z99" s="141" t="s">
        <v>63</v>
      </c>
    </row>
    <row r="100" spans="1:26" ht="210" hidden="1" customHeight="1" x14ac:dyDescent="0.2">
      <c r="A100" s="165"/>
      <c r="B100" s="90" t="s">
        <v>48</v>
      </c>
      <c r="C100" s="90"/>
      <c r="D100" s="90" t="s">
        <v>48</v>
      </c>
      <c r="E100" s="90" t="s">
        <v>48</v>
      </c>
      <c r="F100" s="90"/>
      <c r="G100" s="90"/>
      <c r="H100" s="170"/>
      <c r="I100" s="109" t="s">
        <v>85</v>
      </c>
      <c r="J100" s="110" t="s">
        <v>82</v>
      </c>
      <c r="K100" s="102" t="s">
        <v>73</v>
      </c>
      <c r="L100" s="94" t="s">
        <v>57</v>
      </c>
      <c r="M100" s="95">
        <f>VLOOKUP('MATRIZ DE RIESGOS'!L100,'MAPAS DE RIESGOS INHER Y RESID'!$E$3:$F$7,2,FALSE)</f>
        <v>3</v>
      </c>
      <c r="N100" s="94" t="s">
        <v>54</v>
      </c>
      <c r="O100" s="95">
        <f>VLOOKUP('MATRIZ DE RIESGOS'!N100,'MAPAS DE RIESGOS INHER Y RESID'!$O$3:$P$7,2,FALSE)</f>
        <v>16</v>
      </c>
      <c r="P100" s="95">
        <f t="shared" si="19"/>
        <v>48</v>
      </c>
      <c r="Q100" s="94" t="str">
        <f>IF(OR('MAPAS DE RIESGOS INHER Y RESID'!$G$7='MATRIZ DE RIESGOS'!P100,P100&lt;'MAPAS DE RIESGOS INHER Y RESID'!$G$3+1),'MAPAS DE RIESGOS INHER Y RESID'!$M$6,IF(OR('MAPAS DE RIESGOS INHER Y RESID'!$H$5='MATRIZ DE RIESGOS'!P100,P100&lt;'MAPAS DE RIESGOS INHER Y RESID'!$I$5+1),'MAPAS DE RIESGOS INHER Y RESID'!$M$5,IF(OR('MAPAS DE RIESGOS INHER Y RESID'!$I$4='MATRIZ DE RIESGOS'!P100,P100&lt;'MAPAS DE RIESGOS INHER Y RESID'!$J$4+1),'MAPAS DE RIESGOS INHER Y RESID'!$M$4,'MAPAS DE RIESGOS INHER Y RESID'!$M$3)))</f>
        <v>MODERADO</v>
      </c>
      <c r="R100" s="97"/>
      <c r="S100" s="93" t="s">
        <v>86</v>
      </c>
      <c r="T100" s="97" t="s">
        <v>83</v>
      </c>
      <c r="U100" s="97" t="s">
        <v>84</v>
      </c>
      <c r="V100" s="94" t="s">
        <v>62</v>
      </c>
      <c r="W100" s="98">
        <f>VLOOKUP(V100,'[8]MAPAS DE RIESGOS INHER Y RESID'!$E$16:$F$18,2,FALSE)</f>
        <v>0.9</v>
      </c>
      <c r="X100" s="99">
        <f>P100-(P100*W100)</f>
        <v>4.7999999999999972</v>
      </c>
      <c r="Y100" s="94" t="str">
        <f>IF(OR('[8]MAPAS DE RIESGOS INHER Y RESID'!$G$18='[8]MATRIZ DE RIESGOS DE SST'!X96,X100&lt;'[8]MAPAS DE RIESGOS INHER Y RESID'!$G$16+1),'[8]MAPAS DE RIESGOS INHER Y RESID'!$M$19,IF(OR('[8]MAPAS DE RIESGOS INHER Y RESID'!$H$17='[8]MATRIZ DE RIESGOS DE SST'!X96,X100&lt;'[8]MAPAS DE RIESGOS INHER Y RESID'!$I$18+1),'[8]MAPAS DE RIESGOS INHER Y RESID'!$M$18,IF(OR('[8]MAPAS DE RIESGOS INHER Y RESID'!$I$17='[8]MATRIZ DE RIESGOS DE SST'!X96,X100&lt;'[8]MAPAS DE RIESGOS INHER Y RESID'!$J$17+1),'[8]MAPAS DE RIESGOS INHER Y RESID'!$M$17,'[8]MAPAS DE RIESGOS INHER Y RESID'!$M$16)))</f>
        <v>BAJO</v>
      </c>
      <c r="Z100" s="141" t="s">
        <v>63</v>
      </c>
    </row>
    <row r="101" spans="1:26" ht="151.5" hidden="1" customHeight="1" x14ac:dyDescent="0.2">
      <c r="A101" s="165"/>
      <c r="B101" s="90" t="s">
        <v>48</v>
      </c>
      <c r="C101" s="90"/>
      <c r="D101" s="90" t="s">
        <v>48</v>
      </c>
      <c r="E101" s="90" t="s">
        <v>48</v>
      </c>
      <c r="F101" s="90"/>
      <c r="G101" s="90"/>
      <c r="H101" s="170"/>
      <c r="I101" s="93" t="s">
        <v>87</v>
      </c>
      <c r="J101" s="110" t="s">
        <v>88</v>
      </c>
      <c r="K101" s="102" t="s">
        <v>73</v>
      </c>
      <c r="L101" s="94" t="s">
        <v>57</v>
      </c>
      <c r="M101" s="95">
        <f>VLOOKUP('MATRIZ DE RIESGOS'!L101,'MAPAS DE RIESGOS INHER Y RESID'!$E$3:$F$7,2,FALSE)</f>
        <v>3</v>
      </c>
      <c r="N101" s="94" t="s">
        <v>54</v>
      </c>
      <c r="O101" s="95">
        <f>VLOOKUP('MATRIZ DE RIESGOS'!N101,'MAPAS DE RIESGOS INHER Y RESID'!$O$3:$P$7,2,FALSE)</f>
        <v>16</v>
      </c>
      <c r="P101" s="95">
        <f t="shared" si="19"/>
        <v>48</v>
      </c>
      <c r="Q101" s="94" t="str">
        <f>IF(OR('MAPAS DE RIESGOS INHER Y RESID'!$G$7='MATRIZ DE RIESGOS'!P101,P101&lt;'MAPAS DE RIESGOS INHER Y RESID'!$G$3+1),'MAPAS DE RIESGOS INHER Y RESID'!$M$6,IF(OR('MAPAS DE RIESGOS INHER Y RESID'!$H$5='MATRIZ DE RIESGOS'!P101,P101&lt;'MAPAS DE RIESGOS INHER Y RESID'!$I$5+1),'MAPAS DE RIESGOS INHER Y RESID'!$M$5,IF(OR('MAPAS DE RIESGOS INHER Y RESID'!$I$4='MATRIZ DE RIESGOS'!P101,P101&lt;'MAPAS DE RIESGOS INHER Y RESID'!$J$4+1),'MAPAS DE RIESGOS INHER Y RESID'!$M$4,'MAPAS DE RIESGOS INHER Y RESID'!$M$3)))</f>
        <v>MODERADO</v>
      </c>
      <c r="R101" s="97" t="s">
        <v>69</v>
      </c>
      <c r="S101" s="93"/>
      <c r="T101" s="97" t="s">
        <v>89</v>
      </c>
      <c r="U101" s="97" t="s">
        <v>90</v>
      </c>
      <c r="V101" s="94" t="s">
        <v>62</v>
      </c>
      <c r="W101" s="98">
        <f>VLOOKUP(V101,'[8]MAPAS DE RIESGOS INHER Y RESID'!$E$16:$F$18,2,FALSE)</f>
        <v>0.9</v>
      </c>
      <c r="X101" s="99">
        <f t="shared" ref="X101:X133" si="20">P101-(P101*W101)</f>
        <v>4.7999999999999972</v>
      </c>
      <c r="Y101" s="94" t="str">
        <f>IF(OR('[8]MAPAS DE RIESGOS INHER Y RESID'!$G$18='[8]MATRIZ DE RIESGOS DE SST'!X97,X101&lt;'[8]MAPAS DE RIESGOS INHER Y RESID'!$G$16+1),'[8]MAPAS DE RIESGOS INHER Y RESID'!$M$19,IF(OR('[8]MAPAS DE RIESGOS INHER Y RESID'!$H$17='[8]MATRIZ DE RIESGOS DE SST'!X97,X101&lt;'[8]MAPAS DE RIESGOS INHER Y RESID'!$I$18+1),'[8]MAPAS DE RIESGOS INHER Y RESID'!$M$18,IF(OR('[8]MAPAS DE RIESGOS INHER Y RESID'!$I$17='[8]MATRIZ DE RIESGOS DE SST'!X97,X101&lt;'[8]MAPAS DE RIESGOS INHER Y RESID'!$J$17+1),'[8]MAPAS DE RIESGOS INHER Y RESID'!$M$17,'[8]MAPAS DE RIESGOS INHER Y RESID'!$M$16)))</f>
        <v>BAJO</v>
      </c>
      <c r="Z101" s="141" t="s">
        <v>63</v>
      </c>
    </row>
    <row r="102" spans="1:26" ht="151.5" hidden="1" customHeight="1" x14ac:dyDescent="0.2">
      <c r="A102" s="165"/>
      <c r="B102" s="90" t="s">
        <v>48</v>
      </c>
      <c r="C102" s="90"/>
      <c r="D102" s="90" t="s">
        <v>48</v>
      </c>
      <c r="E102" s="90" t="s">
        <v>48</v>
      </c>
      <c r="F102" s="90"/>
      <c r="G102" s="90"/>
      <c r="H102" s="170"/>
      <c r="I102" s="91" t="s">
        <v>91</v>
      </c>
      <c r="J102" s="120" t="s">
        <v>339</v>
      </c>
      <c r="K102" s="109" t="s">
        <v>92</v>
      </c>
      <c r="L102" s="94" t="s">
        <v>57</v>
      </c>
      <c r="M102" s="95">
        <f>VLOOKUP('MATRIZ DE RIESGOS'!L102,'MAPAS DE RIESGOS INHER Y RESID'!$E$3:$F$7,2,FALSE)</f>
        <v>3</v>
      </c>
      <c r="N102" s="94" t="s">
        <v>54</v>
      </c>
      <c r="O102" s="95">
        <f>VLOOKUP('MATRIZ DE RIESGOS'!N102,'MAPAS DE RIESGOS INHER Y RESID'!$O$3:$P$7,2,FALSE)</f>
        <v>16</v>
      </c>
      <c r="P102" s="95">
        <f>+M102*O102</f>
        <v>48</v>
      </c>
      <c r="Q102" s="94" t="str">
        <f>IF(OR('MAPAS DE RIESGOS INHER Y RESID'!$G$7='MATRIZ DE RIESGOS'!P102,P102&lt;'MAPAS DE RIESGOS INHER Y RESID'!$G$3+1),'MAPAS DE RIESGOS INHER Y RESID'!$M$6,IF(OR('MAPAS DE RIESGOS INHER Y RESID'!$H$5='MATRIZ DE RIESGOS'!P102,P102&lt;'MAPAS DE RIESGOS INHER Y RESID'!$I$5+1),'MAPAS DE RIESGOS INHER Y RESID'!$M$5,IF(OR('MAPAS DE RIESGOS INHER Y RESID'!$I$4='MATRIZ DE RIESGOS'!P102,P102&lt;'MAPAS DE RIESGOS INHER Y RESID'!$J$4+1),'MAPAS DE RIESGOS INHER Y RESID'!$M$4,'MAPAS DE RIESGOS INHER Y RESID'!$M$3)))</f>
        <v>MODERADO</v>
      </c>
      <c r="R102" s="97" t="s">
        <v>93</v>
      </c>
      <c r="S102" s="97"/>
      <c r="T102" s="104" t="s">
        <v>94</v>
      </c>
      <c r="U102" s="97" t="s">
        <v>95</v>
      </c>
      <c r="V102" s="94" t="s">
        <v>62</v>
      </c>
      <c r="W102" s="98">
        <f>VLOOKUP(V102,'[8]MAPAS DE RIESGOS INHER Y RESID'!$E$16:$F$18,2,FALSE)</f>
        <v>0.9</v>
      </c>
      <c r="X102" s="99">
        <f t="shared" si="20"/>
        <v>4.7999999999999972</v>
      </c>
      <c r="Y102" s="94" t="str">
        <f>IF(OR('[8]MAPAS DE RIESGOS INHER Y RESID'!$G$18='[8]MATRIZ DE RIESGOS DE SST'!X98,X102&lt;'[8]MAPAS DE RIESGOS INHER Y RESID'!$G$16+1),'[8]MAPAS DE RIESGOS INHER Y RESID'!$M$19,IF(OR('[8]MAPAS DE RIESGOS INHER Y RESID'!$H$17='[8]MATRIZ DE RIESGOS DE SST'!X98,X102&lt;'[8]MAPAS DE RIESGOS INHER Y RESID'!$I$18+1),'[8]MAPAS DE RIESGOS INHER Y RESID'!$M$18,IF(OR('[8]MAPAS DE RIESGOS INHER Y RESID'!$I$17='[8]MATRIZ DE RIESGOS DE SST'!X98,X102&lt;'[8]MAPAS DE RIESGOS INHER Y RESID'!$J$17+1),'[8]MAPAS DE RIESGOS INHER Y RESID'!$M$17,'[8]MAPAS DE RIESGOS INHER Y RESID'!$M$16)))</f>
        <v>BAJO</v>
      </c>
      <c r="Z102" s="141" t="s">
        <v>63</v>
      </c>
    </row>
    <row r="103" spans="1:26" ht="151.5" hidden="1" customHeight="1" x14ac:dyDescent="0.2">
      <c r="A103" s="165"/>
      <c r="B103" s="90" t="s">
        <v>48</v>
      </c>
      <c r="C103" s="90"/>
      <c r="D103" s="90" t="s">
        <v>48</v>
      </c>
      <c r="E103" s="90" t="s">
        <v>48</v>
      </c>
      <c r="F103" s="90"/>
      <c r="G103" s="90"/>
      <c r="H103" s="170"/>
      <c r="I103" s="91" t="s">
        <v>96</v>
      </c>
      <c r="J103" s="109" t="s">
        <v>97</v>
      </c>
      <c r="K103" s="102" t="s">
        <v>98</v>
      </c>
      <c r="L103" s="94" t="s">
        <v>57</v>
      </c>
      <c r="M103" s="95">
        <f>VLOOKUP('MATRIZ DE RIESGOS'!L103,'MAPAS DE RIESGOS INHER Y RESID'!$E$3:$F$7,2,FALSE)</f>
        <v>3</v>
      </c>
      <c r="N103" s="94" t="s">
        <v>54</v>
      </c>
      <c r="O103" s="95">
        <f>VLOOKUP('MATRIZ DE RIESGOS'!N103,'MAPAS DE RIESGOS INHER Y RESID'!$O$3:$P$7,2,FALSE)</f>
        <v>16</v>
      </c>
      <c r="P103" s="95">
        <f t="shared" ref="P103:P117" si="21">+M103*O103</f>
        <v>48</v>
      </c>
      <c r="Q103" s="94" t="str">
        <f>IF(OR('MAPAS DE RIESGOS INHER Y RESID'!$G$7='MATRIZ DE RIESGOS'!P103,P103&lt;'MAPAS DE RIESGOS INHER Y RESID'!$G$3+1),'MAPAS DE RIESGOS INHER Y RESID'!$M$6,IF(OR('MAPAS DE RIESGOS INHER Y RESID'!$H$5='MATRIZ DE RIESGOS'!P103,P103&lt;'MAPAS DE RIESGOS INHER Y RESID'!$I$5+1),'MAPAS DE RIESGOS INHER Y RESID'!$M$5,IF(OR('MAPAS DE RIESGOS INHER Y RESID'!$I$4='MATRIZ DE RIESGOS'!P103,P103&lt;'MAPAS DE RIESGOS INHER Y RESID'!$J$4+1),'MAPAS DE RIESGOS INHER Y RESID'!$M$4,'MAPAS DE RIESGOS INHER Y RESID'!$M$3)))</f>
        <v>MODERADO</v>
      </c>
      <c r="R103" s="97" t="s">
        <v>69</v>
      </c>
      <c r="S103" s="97"/>
      <c r="T103" s="104" t="s">
        <v>99</v>
      </c>
      <c r="U103" s="97" t="s">
        <v>100</v>
      </c>
      <c r="V103" s="94" t="s">
        <v>62</v>
      </c>
      <c r="W103" s="98">
        <f>VLOOKUP(V103,'[8]MAPAS DE RIESGOS INHER Y RESID'!$E$16:$F$18,2,FALSE)</f>
        <v>0.9</v>
      </c>
      <c r="X103" s="99">
        <f t="shared" si="20"/>
        <v>4.7999999999999972</v>
      </c>
      <c r="Y103" s="94" t="str">
        <f>IF(OR('[8]MAPAS DE RIESGOS INHER Y RESID'!$G$18='[8]MATRIZ DE RIESGOS DE SST'!X99,X103&lt;'[8]MAPAS DE RIESGOS INHER Y RESID'!$G$16+1),'[8]MAPAS DE RIESGOS INHER Y RESID'!$M$19,IF(OR('[8]MAPAS DE RIESGOS INHER Y RESID'!$H$17='[8]MATRIZ DE RIESGOS DE SST'!X99,X103&lt;'[8]MAPAS DE RIESGOS INHER Y RESID'!$I$18+1),'[8]MAPAS DE RIESGOS INHER Y RESID'!$M$18,IF(OR('[8]MAPAS DE RIESGOS INHER Y RESID'!$I$17='[8]MATRIZ DE RIESGOS DE SST'!X99,X103&lt;'[8]MAPAS DE RIESGOS INHER Y RESID'!$J$17+1),'[8]MAPAS DE RIESGOS INHER Y RESID'!$M$17,'[8]MAPAS DE RIESGOS INHER Y RESID'!$M$16)))</f>
        <v>BAJO</v>
      </c>
      <c r="Z103" s="141" t="s">
        <v>63</v>
      </c>
    </row>
    <row r="104" spans="1:26" ht="151.5" x14ac:dyDescent="0.2">
      <c r="A104" s="165"/>
      <c r="B104" s="90" t="s">
        <v>48</v>
      </c>
      <c r="C104" s="90"/>
      <c r="D104" s="90" t="s">
        <v>48</v>
      </c>
      <c r="E104" s="90" t="s">
        <v>48</v>
      </c>
      <c r="F104" s="90"/>
      <c r="G104" s="90"/>
      <c r="H104" s="170"/>
      <c r="I104" s="143" t="s">
        <v>269</v>
      </c>
      <c r="J104" s="109" t="s">
        <v>369</v>
      </c>
      <c r="K104" s="101" t="s">
        <v>270</v>
      </c>
      <c r="L104" s="94" t="s">
        <v>53</v>
      </c>
      <c r="M104" s="95">
        <f>VLOOKUP('MATRIZ DE RIESGOS'!L104,'MAPAS DE RIESGOS INHER Y RESID'!$E$3:$F$7,2,FALSE)</f>
        <v>2</v>
      </c>
      <c r="N104" s="94" t="s">
        <v>54</v>
      </c>
      <c r="O104" s="95">
        <f>VLOOKUP('MATRIZ DE RIESGOS'!N104,'MAPAS DE RIESGOS INHER Y RESID'!$O$3:$P$7,2,FALSE)</f>
        <v>16</v>
      </c>
      <c r="P104" s="95">
        <f t="shared" si="21"/>
        <v>32</v>
      </c>
      <c r="Q104" s="94" t="str">
        <f>IF(OR('MAPAS DE RIESGOS INHER Y RESID'!$G$7='MATRIZ DE RIESGOS'!P104,P104&lt;'MAPAS DE RIESGOS INHER Y RESID'!$G$3+1),'MAPAS DE RIESGOS INHER Y RESID'!$M$6,IF(OR('MAPAS DE RIESGOS INHER Y RESID'!$H$5='MATRIZ DE RIESGOS'!P104,P104&lt;'MAPAS DE RIESGOS INHER Y RESID'!$I$5+1),'MAPAS DE RIESGOS INHER Y RESID'!$M$5,IF(OR('MAPAS DE RIESGOS INHER Y RESID'!$I$4='MATRIZ DE RIESGOS'!P104,P104&lt;'MAPAS DE RIESGOS INHER Y RESID'!$J$4+1),'MAPAS DE RIESGOS INHER Y RESID'!$M$4,'MAPAS DE RIESGOS INHER Y RESID'!$M$3)))</f>
        <v>MODERADO</v>
      </c>
      <c r="R104" s="97" t="s">
        <v>358</v>
      </c>
      <c r="S104" s="97" t="s">
        <v>359</v>
      </c>
      <c r="T104" s="104" t="s">
        <v>367</v>
      </c>
      <c r="U104" s="97" t="s">
        <v>360</v>
      </c>
      <c r="V104" s="94" t="s">
        <v>62</v>
      </c>
      <c r="W104" s="98">
        <f>VLOOKUP(V104,'[8]MAPAS DE RIESGOS INHER Y RESID'!$E$16:$F$18,2,FALSE)</f>
        <v>0.9</v>
      </c>
      <c r="X104" s="99">
        <f t="shared" si="20"/>
        <v>3.1999999999999993</v>
      </c>
      <c r="Y104" s="94" t="str">
        <f>IF(OR('[8]MAPAS DE RIESGOS INHER Y RESID'!$G$18='[8]MATRIZ DE RIESGOS DE SST'!X100,X104&lt;'[8]MAPAS DE RIESGOS INHER Y RESID'!$G$16+1),'[8]MAPAS DE RIESGOS INHER Y RESID'!$M$19,IF(OR('[8]MAPAS DE RIESGOS INHER Y RESID'!$H$17='[8]MATRIZ DE RIESGOS DE SST'!X100,X104&lt;'[8]MAPAS DE RIESGOS INHER Y RESID'!$I$18+1),'[8]MAPAS DE RIESGOS INHER Y RESID'!$M$18,IF(OR('[8]MAPAS DE RIESGOS INHER Y RESID'!$I$17='[8]MATRIZ DE RIESGOS DE SST'!X100,X104&lt;'[8]MAPAS DE RIESGOS INHER Y RESID'!$J$17+1),'[8]MAPAS DE RIESGOS INHER Y RESID'!$M$17,'[8]MAPAS DE RIESGOS INHER Y RESID'!$M$16)))</f>
        <v>BAJO</v>
      </c>
      <c r="Z104" s="141" t="s">
        <v>63</v>
      </c>
    </row>
    <row r="105" spans="1:26" ht="120" hidden="1" customHeight="1" x14ac:dyDescent="0.2">
      <c r="A105" s="165"/>
      <c r="B105" s="90" t="s">
        <v>48</v>
      </c>
      <c r="C105" s="90"/>
      <c r="D105" s="90" t="s">
        <v>48</v>
      </c>
      <c r="E105" s="90" t="s">
        <v>48</v>
      </c>
      <c r="F105" s="90"/>
      <c r="G105" s="90"/>
      <c r="H105" s="170"/>
      <c r="I105" s="91" t="s">
        <v>108</v>
      </c>
      <c r="J105" s="101" t="s">
        <v>109</v>
      </c>
      <c r="K105" s="102" t="s">
        <v>110</v>
      </c>
      <c r="L105" s="94" t="s">
        <v>53</v>
      </c>
      <c r="M105" s="95">
        <f>VLOOKUP('MATRIZ DE RIESGOS'!L105,'MAPAS DE RIESGOS INHER Y RESID'!$E$3:$F$7,2,FALSE)</f>
        <v>2</v>
      </c>
      <c r="N105" s="94" t="s">
        <v>111</v>
      </c>
      <c r="O105" s="95">
        <f>VLOOKUP('MATRIZ DE RIESGOS'!N105,'MAPAS DE RIESGOS INHER Y RESID'!$O$3:$P$7,2,FALSE)</f>
        <v>4</v>
      </c>
      <c r="P105" s="95">
        <f t="shared" si="21"/>
        <v>8</v>
      </c>
      <c r="Q105" s="94" t="str">
        <f>IF(OR('MAPAS DE RIESGOS INHER Y RESID'!$G$7='MATRIZ DE RIESGOS'!P105,P105&lt;'MAPAS DE RIESGOS INHER Y RESID'!$G$3+1),'MAPAS DE RIESGOS INHER Y RESID'!$M$6,IF(OR('MAPAS DE RIESGOS INHER Y RESID'!$H$5='MATRIZ DE RIESGOS'!P105,P105&lt;'MAPAS DE RIESGOS INHER Y RESID'!$I$5+1),'MAPAS DE RIESGOS INHER Y RESID'!$M$5,IF(OR('MAPAS DE RIESGOS INHER Y RESID'!$I$4='MATRIZ DE RIESGOS'!P105,P105&lt;'MAPAS DE RIESGOS INHER Y RESID'!$J$4+1),'MAPAS DE RIESGOS INHER Y RESID'!$M$4,'MAPAS DE RIESGOS INHER Y RESID'!$M$3)))</f>
        <v>BAJO</v>
      </c>
      <c r="R105" s="97" t="s">
        <v>69</v>
      </c>
      <c r="S105" s="97" t="s">
        <v>112</v>
      </c>
      <c r="T105" s="97" t="s">
        <v>106</v>
      </c>
      <c r="U105" s="97" t="s">
        <v>113</v>
      </c>
      <c r="V105" s="94" t="s">
        <v>114</v>
      </c>
      <c r="W105" s="98">
        <f>VLOOKUP(V105,'[8]MAPAS DE RIESGOS INHER Y RESID'!$E$16:$F$18,2,FALSE)</f>
        <v>0.15</v>
      </c>
      <c r="X105" s="99">
        <f t="shared" si="20"/>
        <v>6.8</v>
      </c>
      <c r="Y105" s="94" t="str">
        <f>IF(OR('[8]MAPAS DE RIESGOS INHER Y RESID'!$G$18='[8]MATRIZ DE RIESGOS DE SST'!X100,X105&lt;'[8]MAPAS DE RIESGOS INHER Y RESID'!$G$16+1),'[8]MAPAS DE RIESGOS INHER Y RESID'!$M$19,IF(OR('[8]MAPAS DE RIESGOS INHER Y RESID'!$H$17='[8]MATRIZ DE RIESGOS DE SST'!X100,X105&lt;'[8]MAPAS DE RIESGOS INHER Y RESID'!$I$18+1),'[8]MAPAS DE RIESGOS INHER Y RESID'!$M$18,IF(OR('[8]MAPAS DE RIESGOS INHER Y RESID'!$I$17='[8]MATRIZ DE RIESGOS DE SST'!X100,X105&lt;'[8]MAPAS DE RIESGOS INHER Y RESID'!$J$17+1),'[8]MAPAS DE RIESGOS INHER Y RESID'!$M$17,'[8]MAPAS DE RIESGOS INHER Y RESID'!$M$16)))</f>
        <v>BAJO</v>
      </c>
      <c r="Z105" s="141" t="s">
        <v>63</v>
      </c>
    </row>
    <row r="106" spans="1:26" ht="121.5" hidden="1" customHeight="1" x14ac:dyDescent="0.2">
      <c r="A106" s="165"/>
      <c r="B106" s="90" t="s">
        <v>48</v>
      </c>
      <c r="C106" s="90"/>
      <c r="D106" s="90" t="s">
        <v>48</v>
      </c>
      <c r="E106" s="90" t="s">
        <v>48</v>
      </c>
      <c r="F106" s="90"/>
      <c r="G106" s="90"/>
      <c r="H106" s="170"/>
      <c r="I106" s="91" t="s">
        <v>115</v>
      </c>
      <c r="J106" s="101" t="s">
        <v>116</v>
      </c>
      <c r="K106" s="102" t="s">
        <v>117</v>
      </c>
      <c r="L106" s="94" t="s">
        <v>53</v>
      </c>
      <c r="M106" s="95">
        <f>VLOOKUP('MATRIZ DE RIESGOS'!L106,'MAPAS DE RIESGOS INHER Y RESID'!$E$3:$F$7,2,FALSE)</f>
        <v>2</v>
      </c>
      <c r="N106" s="94" t="s">
        <v>111</v>
      </c>
      <c r="O106" s="95">
        <f>VLOOKUP('MATRIZ DE RIESGOS'!N106,'MAPAS DE RIESGOS INHER Y RESID'!$O$3:$P$7,2,FALSE)</f>
        <v>4</v>
      </c>
      <c r="P106" s="95">
        <f t="shared" si="21"/>
        <v>8</v>
      </c>
      <c r="Q106" s="94" t="str">
        <f>IF(OR('MAPAS DE RIESGOS INHER Y RESID'!$G$7='MATRIZ DE RIESGOS'!P106,P106&lt;'MAPAS DE RIESGOS INHER Y RESID'!$G$3+1),'MAPAS DE RIESGOS INHER Y RESID'!$M$6,IF(OR('MAPAS DE RIESGOS INHER Y RESID'!$H$5='MATRIZ DE RIESGOS'!P106,P106&lt;'MAPAS DE RIESGOS INHER Y RESID'!$I$5+1),'MAPAS DE RIESGOS INHER Y RESID'!$M$5,IF(OR('MAPAS DE RIESGOS INHER Y RESID'!$I$4='MATRIZ DE RIESGOS'!P106,P106&lt;'MAPAS DE RIESGOS INHER Y RESID'!$J$4+1),'MAPAS DE RIESGOS INHER Y RESID'!$M$4,'MAPAS DE RIESGOS INHER Y RESID'!$M$3)))</f>
        <v>BAJO</v>
      </c>
      <c r="R106" s="97" t="s">
        <v>69</v>
      </c>
      <c r="S106" s="97" t="s">
        <v>118</v>
      </c>
      <c r="T106" s="97" t="s">
        <v>119</v>
      </c>
      <c r="U106" s="97" t="s">
        <v>120</v>
      </c>
      <c r="V106" s="94" t="s">
        <v>57</v>
      </c>
      <c r="W106" s="98">
        <f>VLOOKUP(V106,'[8]MAPAS DE RIESGOS INHER Y RESID'!$E$16:$F$18,2,FALSE)</f>
        <v>0.4</v>
      </c>
      <c r="X106" s="99">
        <f t="shared" si="20"/>
        <v>4.8</v>
      </c>
      <c r="Y106" s="94" t="str">
        <f>IF(OR('[8]MAPAS DE RIESGOS INHER Y RESID'!$G$18='[8]MATRIZ DE RIESGOS DE SST'!X101,X106&lt;'[8]MAPAS DE RIESGOS INHER Y RESID'!$G$16+1),'[8]MAPAS DE RIESGOS INHER Y RESID'!$M$19,IF(OR('[8]MAPAS DE RIESGOS INHER Y RESID'!$H$17='[8]MATRIZ DE RIESGOS DE SST'!X101,X106&lt;'[8]MAPAS DE RIESGOS INHER Y RESID'!$I$18+1),'[8]MAPAS DE RIESGOS INHER Y RESID'!$M$18,IF(OR('[8]MAPAS DE RIESGOS INHER Y RESID'!$I$17='[8]MATRIZ DE RIESGOS DE SST'!X101,X106&lt;'[8]MAPAS DE RIESGOS INHER Y RESID'!$J$17+1),'[8]MAPAS DE RIESGOS INHER Y RESID'!$M$17,'[8]MAPAS DE RIESGOS INHER Y RESID'!$M$16)))</f>
        <v>BAJO</v>
      </c>
      <c r="Z106" s="141" t="s">
        <v>63</v>
      </c>
    </row>
    <row r="107" spans="1:26" ht="121.5" hidden="1" customHeight="1" x14ac:dyDescent="0.2">
      <c r="A107" s="165"/>
      <c r="B107" s="90" t="s">
        <v>48</v>
      </c>
      <c r="C107" s="90"/>
      <c r="D107" s="90" t="s">
        <v>48</v>
      </c>
      <c r="E107" s="90" t="s">
        <v>48</v>
      </c>
      <c r="F107" s="90"/>
      <c r="G107" s="90"/>
      <c r="H107" s="170"/>
      <c r="I107" s="111" t="s">
        <v>121</v>
      </c>
      <c r="J107" s="110" t="s">
        <v>122</v>
      </c>
      <c r="K107" s="115" t="s">
        <v>123</v>
      </c>
      <c r="L107" s="94" t="s">
        <v>53</v>
      </c>
      <c r="M107" s="95">
        <f>VLOOKUP('MATRIZ DE RIESGOS'!L107,'MAPAS DE RIESGOS INHER Y RESID'!$E$3:$F$7,2,FALSE)</f>
        <v>2</v>
      </c>
      <c r="N107" s="94" t="s">
        <v>111</v>
      </c>
      <c r="O107" s="95">
        <f>VLOOKUP('MATRIZ DE RIESGOS'!N107,'MAPAS DE RIESGOS INHER Y RESID'!$O$3:$P$7,2,FALSE)</f>
        <v>4</v>
      </c>
      <c r="P107" s="95">
        <f t="shared" si="21"/>
        <v>8</v>
      </c>
      <c r="Q107" s="94" t="str">
        <f>IF(OR('MAPAS DE RIESGOS INHER Y RESID'!$G$7='MATRIZ DE RIESGOS'!P107,P107&lt;'MAPAS DE RIESGOS INHER Y RESID'!$G$3+1),'MAPAS DE RIESGOS INHER Y RESID'!$M$6,IF(OR('MAPAS DE RIESGOS INHER Y RESID'!$H$5='MATRIZ DE RIESGOS'!P107,P107&lt;'MAPAS DE RIESGOS INHER Y RESID'!$I$5+1),'MAPAS DE RIESGOS INHER Y RESID'!$M$5,IF(OR('MAPAS DE RIESGOS INHER Y RESID'!$I$4='MATRIZ DE RIESGOS'!P107,P107&lt;'MAPAS DE RIESGOS INHER Y RESID'!$J$4+1),'MAPAS DE RIESGOS INHER Y RESID'!$M$4,'MAPAS DE RIESGOS INHER Y RESID'!$M$3)))</f>
        <v>BAJO</v>
      </c>
      <c r="R107" s="97" t="s">
        <v>69</v>
      </c>
      <c r="S107" s="97"/>
      <c r="T107" s="97" t="s">
        <v>119</v>
      </c>
      <c r="U107" s="97" t="s">
        <v>120</v>
      </c>
      <c r="V107" s="94" t="s">
        <v>57</v>
      </c>
      <c r="W107" s="98">
        <f>VLOOKUP(V107,'[8]MAPAS DE RIESGOS INHER Y RESID'!$E$16:$F$18,2,FALSE)</f>
        <v>0.4</v>
      </c>
      <c r="X107" s="99">
        <f t="shared" si="20"/>
        <v>4.8</v>
      </c>
      <c r="Y107" s="94" t="str">
        <f>IF(OR('[8]MAPAS DE RIESGOS INHER Y RESID'!$G$18='[8]MATRIZ DE RIESGOS DE SST'!X102,X107&lt;'[8]MAPAS DE RIESGOS INHER Y RESID'!$G$16+1),'[8]MAPAS DE RIESGOS INHER Y RESID'!$M$19,IF(OR('[8]MAPAS DE RIESGOS INHER Y RESID'!$H$17='[8]MATRIZ DE RIESGOS DE SST'!X102,X107&lt;'[8]MAPAS DE RIESGOS INHER Y RESID'!$I$18+1),'[8]MAPAS DE RIESGOS INHER Y RESID'!$M$18,IF(OR('[8]MAPAS DE RIESGOS INHER Y RESID'!$I$17='[8]MATRIZ DE RIESGOS DE SST'!X102,X107&lt;'[8]MAPAS DE RIESGOS INHER Y RESID'!$J$17+1),'[8]MAPAS DE RIESGOS INHER Y RESID'!$M$17,'[8]MAPAS DE RIESGOS INHER Y RESID'!$M$16)))</f>
        <v>BAJO</v>
      </c>
      <c r="Z107" s="141" t="s">
        <v>63</v>
      </c>
    </row>
    <row r="108" spans="1:26" ht="151.5" hidden="1" customHeight="1" x14ac:dyDescent="0.2">
      <c r="A108" s="165"/>
      <c r="B108" s="90" t="s">
        <v>48</v>
      </c>
      <c r="C108" s="90"/>
      <c r="D108" s="90" t="s">
        <v>48</v>
      </c>
      <c r="E108" s="90" t="s">
        <v>48</v>
      </c>
      <c r="F108" s="90"/>
      <c r="G108" s="90"/>
      <c r="H108" s="170"/>
      <c r="I108" s="111" t="s">
        <v>124</v>
      </c>
      <c r="J108" s="109" t="s">
        <v>125</v>
      </c>
      <c r="K108" s="109" t="s">
        <v>126</v>
      </c>
      <c r="L108" s="94" t="s">
        <v>53</v>
      </c>
      <c r="M108" s="95">
        <f>VLOOKUP('MATRIZ DE RIESGOS'!L108,'MAPAS DE RIESGOS INHER Y RESID'!$E$3:$F$7,2,FALSE)</f>
        <v>2</v>
      </c>
      <c r="N108" s="94" t="s">
        <v>54</v>
      </c>
      <c r="O108" s="95">
        <f>VLOOKUP('MATRIZ DE RIESGOS'!N108,'MAPAS DE RIESGOS INHER Y RESID'!$O$3:$P$7,2,FALSE)</f>
        <v>16</v>
      </c>
      <c r="P108" s="95">
        <f t="shared" si="21"/>
        <v>32</v>
      </c>
      <c r="Q108" s="94" t="str">
        <f>IF(OR('MAPAS DE RIESGOS INHER Y RESID'!$G$7='MATRIZ DE RIESGOS'!P108,P108&lt;'MAPAS DE RIESGOS INHER Y RESID'!$G$3+1),'MAPAS DE RIESGOS INHER Y RESID'!$M$6,IF(OR('MAPAS DE RIESGOS INHER Y RESID'!$H$5='MATRIZ DE RIESGOS'!P108,P108&lt;'MAPAS DE RIESGOS INHER Y RESID'!$I$5+1),'MAPAS DE RIESGOS INHER Y RESID'!$M$5,IF(OR('MAPAS DE RIESGOS INHER Y RESID'!$I$4='MATRIZ DE RIESGOS'!P108,P108&lt;'MAPAS DE RIESGOS INHER Y RESID'!$J$4+1),'MAPAS DE RIESGOS INHER Y RESID'!$M$4,'MAPAS DE RIESGOS INHER Y RESID'!$M$3)))</f>
        <v>MODERADO</v>
      </c>
      <c r="R108" s="97" t="s">
        <v>69</v>
      </c>
      <c r="S108" s="97"/>
      <c r="T108" s="97" t="s">
        <v>127</v>
      </c>
      <c r="U108" s="97" t="s">
        <v>128</v>
      </c>
      <c r="V108" s="94" t="s">
        <v>57</v>
      </c>
      <c r="W108" s="98">
        <f>VLOOKUP(V108,'[8]MAPAS DE RIESGOS INHER Y RESID'!$E$16:$F$18,2,FALSE)</f>
        <v>0.4</v>
      </c>
      <c r="X108" s="99">
        <f t="shared" si="20"/>
        <v>19.2</v>
      </c>
      <c r="Y108" s="94" t="str">
        <f>IF(OR('[8]MAPAS DE RIESGOS INHER Y RESID'!$G$18='[8]MATRIZ DE RIESGOS DE SST'!X103,X108&lt;'[8]MAPAS DE RIESGOS INHER Y RESID'!$G$16+1),'[8]MAPAS DE RIESGOS INHER Y RESID'!$M$19,IF(OR('[8]MAPAS DE RIESGOS INHER Y RESID'!$H$17='[8]MATRIZ DE RIESGOS DE SST'!X103,X108&lt;'[8]MAPAS DE RIESGOS INHER Y RESID'!$I$18+1),'[8]MAPAS DE RIESGOS INHER Y RESID'!$M$18,IF(OR('[8]MAPAS DE RIESGOS INHER Y RESID'!$I$17='[8]MATRIZ DE RIESGOS DE SST'!X103,X108&lt;'[8]MAPAS DE RIESGOS INHER Y RESID'!$J$17+1),'[8]MAPAS DE RIESGOS INHER Y RESID'!$M$17,'[8]MAPAS DE RIESGOS INHER Y RESID'!$M$16)))</f>
        <v>MODERADO</v>
      </c>
      <c r="Z108" s="141" t="s">
        <v>58</v>
      </c>
    </row>
    <row r="109" spans="1:26" ht="121.5" hidden="1" customHeight="1" x14ac:dyDescent="0.2">
      <c r="A109" s="165"/>
      <c r="B109" s="90" t="s">
        <v>48</v>
      </c>
      <c r="C109" s="90"/>
      <c r="D109" s="90" t="s">
        <v>48</v>
      </c>
      <c r="E109" s="90" t="s">
        <v>48</v>
      </c>
      <c r="F109" s="90"/>
      <c r="G109" s="90"/>
      <c r="H109" s="170"/>
      <c r="I109" s="91" t="s">
        <v>129</v>
      </c>
      <c r="J109" s="101" t="s">
        <v>130</v>
      </c>
      <c r="K109" s="102" t="s">
        <v>131</v>
      </c>
      <c r="L109" s="94" t="s">
        <v>57</v>
      </c>
      <c r="M109" s="95">
        <f>VLOOKUP('MATRIZ DE RIESGOS'!L109,'MAPAS DE RIESGOS INHER Y RESID'!$E$3:$F$7,2,FALSE)</f>
        <v>3</v>
      </c>
      <c r="N109" s="94" t="s">
        <v>111</v>
      </c>
      <c r="O109" s="95">
        <f>VLOOKUP('MATRIZ DE RIESGOS'!N109,'MAPAS DE RIESGOS INHER Y RESID'!$O$3:$P$7,2,FALSE)</f>
        <v>4</v>
      </c>
      <c r="P109" s="95">
        <f t="shared" si="21"/>
        <v>12</v>
      </c>
      <c r="Q109" s="94" t="str">
        <f>IF(OR('MAPAS DE RIESGOS INHER Y RESID'!$G$7='MATRIZ DE RIESGOS'!P109,P109&lt;'MAPAS DE RIESGOS INHER Y RESID'!$G$3+1),'MAPAS DE RIESGOS INHER Y RESID'!$M$6,IF(OR('MAPAS DE RIESGOS INHER Y RESID'!$H$5='MATRIZ DE RIESGOS'!P109,P109&lt;'MAPAS DE RIESGOS INHER Y RESID'!$I$5+1),'MAPAS DE RIESGOS INHER Y RESID'!$M$5,IF(OR('MAPAS DE RIESGOS INHER Y RESID'!$I$4='MATRIZ DE RIESGOS'!P109,P109&lt;'MAPAS DE RIESGOS INHER Y RESID'!$J$4+1),'MAPAS DE RIESGOS INHER Y RESID'!$M$4,'MAPAS DE RIESGOS INHER Y RESID'!$M$3)))</f>
        <v>MODERADO</v>
      </c>
      <c r="R109" s="97" t="s">
        <v>69</v>
      </c>
      <c r="S109" s="97" t="s">
        <v>132</v>
      </c>
      <c r="T109" s="97" t="s">
        <v>133</v>
      </c>
      <c r="U109" s="97"/>
      <c r="V109" s="94" t="s">
        <v>57</v>
      </c>
      <c r="W109" s="98">
        <f>VLOOKUP(V109,'[8]MAPAS DE RIESGOS INHER Y RESID'!$E$16:$F$18,2,FALSE)</f>
        <v>0.4</v>
      </c>
      <c r="X109" s="99">
        <f t="shared" si="20"/>
        <v>7.1999999999999993</v>
      </c>
      <c r="Y109" s="94" t="str">
        <f>IF(OR('[8]MAPAS DE RIESGOS INHER Y RESID'!$G$18='[8]MATRIZ DE RIESGOS DE SST'!X104,X109&lt;'[8]MAPAS DE RIESGOS INHER Y RESID'!$G$16+1),'[8]MAPAS DE RIESGOS INHER Y RESID'!$M$19,IF(OR('[8]MAPAS DE RIESGOS INHER Y RESID'!$H$17='[8]MATRIZ DE RIESGOS DE SST'!X104,X109&lt;'[8]MAPAS DE RIESGOS INHER Y RESID'!$I$18+1),'[8]MAPAS DE RIESGOS INHER Y RESID'!$M$18,IF(OR('[8]MAPAS DE RIESGOS INHER Y RESID'!$I$17='[8]MATRIZ DE RIESGOS DE SST'!X104,X109&lt;'[8]MAPAS DE RIESGOS INHER Y RESID'!$J$17+1),'[8]MAPAS DE RIESGOS INHER Y RESID'!$M$17,'[8]MAPAS DE RIESGOS INHER Y RESID'!$M$16)))</f>
        <v>BAJO</v>
      </c>
      <c r="Z109" s="141" t="s">
        <v>58</v>
      </c>
    </row>
    <row r="110" spans="1:26" ht="180" hidden="1" customHeight="1" x14ac:dyDescent="0.2">
      <c r="A110" s="165"/>
      <c r="B110" s="90" t="s">
        <v>48</v>
      </c>
      <c r="C110" s="90"/>
      <c r="D110" s="90" t="s">
        <v>48</v>
      </c>
      <c r="E110" s="90" t="s">
        <v>48</v>
      </c>
      <c r="F110" s="90"/>
      <c r="G110" s="90"/>
      <c r="H110" s="170"/>
      <c r="I110" s="91" t="s">
        <v>134</v>
      </c>
      <c r="J110" s="101" t="s">
        <v>135</v>
      </c>
      <c r="K110" s="102" t="s">
        <v>136</v>
      </c>
      <c r="L110" s="94" t="s">
        <v>53</v>
      </c>
      <c r="M110" s="95">
        <f>VLOOKUP('MATRIZ DE RIESGOS'!L110,'MAPAS DE RIESGOS INHER Y RESID'!$E$3:$F$7,2,FALSE)</f>
        <v>2</v>
      </c>
      <c r="N110" s="94" t="s">
        <v>54</v>
      </c>
      <c r="O110" s="95">
        <f>VLOOKUP('MATRIZ DE RIESGOS'!N110,'MAPAS DE RIESGOS INHER Y RESID'!$O$3:$P$7,2,FALSE)</f>
        <v>16</v>
      </c>
      <c r="P110" s="95">
        <f t="shared" si="21"/>
        <v>32</v>
      </c>
      <c r="Q110" s="94" t="str">
        <f>IF(OR('MAPAS DE RIESGOS INHER Y RESID'!$G$7='MATRIZ DE RIESGOS'!P110,P110&lt;'MAPAS DE RIESGOS INHER Y RESID'!$G$3+1),'MAPAS DE RIESGOS INHER Y RESID'!$M$6,IF(OR('MAPAS DE RIESGOS INHER Y RESID'!$H$5='MATRIZ DE RIESGOS'!P110,P110&lt;'MAPAS DE RIESGOS INHER Y RESID'!$I$5+1),'MAPAS DE RIESGOS INHER Y RESID'!$M$5,IF(OR('MAPAS DE RIESGOS INHER Y RESID'!$I$4='MATRIZ DE RIESGOS'!P110,P110&lt;'MAPAS DE RIESGOS INHER Y RESID'!$J$4+1),'MAPAS DE RIESGOS INHER Y RESID'!$M$4,'MAPAS DE RIESGOS INHER Y RESID'!$M$3)))</f>
        <v>MODERADO</v>
      </c>
      <c r="R110" s="112" t="s">
        <v>69</v>
      </c>
      <c r="S110" s="112" t="s">
        <v>137</v>
      </c>
      <c r="T110" s="97" t="s">
        <v>138</v>
      </c>
      <c r="U110" s="97" t="s">
        <v>139</v>
      </c>
      <c r="V110" s="94" t="s">
        <v>57</v>
      </c>
      <c r="W110" s="98">
        <f>VLOOKUP(V110,'[8]MAPAS DE RIESGOS INHER Y RESID'!$E$16:$F$18,2,FALSE)</f>
        <v>0.4</v>
      </c>
      <c r="X110" s="99">
        <f t="shared" si="20"/>
        <v>19.2</v>
      </c>
      <c r="Y110" s="94" t="str">
        <f>IF(OR('[8]MAPAS DE RIESGOS INHER Y RESID'!$G$18='[8]MATRIZ DE RIESGOS DE SST'!X105,X110&lt;'[8]MAPAS DE RIESGOS INHER Y RESID'!$G$16+1),'[8]MAPAS DE RIESGOS INHER Y RESID'!$M$19,IF(OR('[8]MAPAS DE RIESGOS INHER Y RESID'!$H$17='[8]MATRIZ DE RIESGOS DE SST'!X105,X110&lt;'[8]MAPAS DE RIESGOS INHER Y RESID'!$I$18+1),'[8]MAPAS DE RIESGOS INHER Y RESID'!$M$18,IF(OR('[8]MAPAS DE RIESGOS INHER Y RESID'!$I$17='[8]MATRIZ DE RIESGOS DE SST'!X105,X110&lt;'[8]MAPAS DE RIESGOS INHER Y RESID'!$J$17+1),'[8]MAPAS DE RIESGOS INHER Y RESID'!$M$17,'[8]MAPAS DE RIESGOS INHER Y RESID'!$M$16)))</f>
        <v>MODERADO</v>
      </c>
      <c r="Z110" s="141" t="s">
        <v>58</v>
      </c>
    </row>
    <row r="111" spans="1:26" ht="121.5" hidden="1" customHeight="1" x14ac:dyDescent="0.2">
      <c r="A111" s="165"/>
      <c r="B111" s="90" t="s">
        <v>48</v>
      </c>
      <c r="C111" s="90"/>
      <c r="D111" s="90" t="s">
        <v>48</v>
      </c>
      <c r="E111" s="90" t="s">
        <v>48</v>
      </c>
      <c r="F111" s="90"/>
      <c r="G111" s="90"/>
      <c r="H111" s="170"/>
      <c r="I111" s="91" t="s">
        <v>140</v>
      </c>
      <c r="J111" s="109" t="s">
        <v>141</v>
      </c>
      <c r="K111" s="102" t="s">
        <v>142</v>
      </c>
      <c r="L111" s="94" t="s">
        <v>57</v>
      </c>
      <c r="M111" s="95">
        <f>VLOOKUP('MATRIZ DE RIESGOS'!L111,'MAPAS DE RIESGOS INHER Y RESID'!$E$3:$F$7,2,FALSE)</f>
        <v>3</v>
      </c>
      <c r="N111" s="94" t="s">
        <v>111</v>
      </c>
      <c r="O111" s="95">
        <f>VLOOKUP('MATRIZ DE RIESGOS'!N111,'MAPAS DE RIESGOS INHER Y RESID'!$O$3:$P$7,2,FALSE)</f>
        <v>4</v>
      </c>
      <c r="P111" s="95">
        <f t="shared" si="21"/>
        <v>12</v>
      </c>
      <c r="Q111" s="113" t="str">
        <f>IF(OR('MAPAS DE RIESGOS INHER Y RESID'!$G$7='MATRIZ DE RIESGOS'!P111,P111&lt;'MAPAS DE RIESGOS INHER Y RESID'!$G$3+1),'MAPAS DE RIESGOS INHER Y RESID'!$M$6,IF(OR('MAPAS DE RIESGOS INHER Y RESID'!$H$5='MATRIZ DE RIESGOS'!P111,P111&lt;'MAPAS DE RIESGOS INHER Y RESID'!$I$5+1),'MAPAS DE RIESGOS INHER Y RESID'!$M$5,IF(OR('MAPAS DE RIESGOS INHER Y RESID'!$I$4='MATRIZ DE RIESGOS'!P111,P111&lt;'MAPAS DE RIESGOS INHER Y RESID'!$J$4+1),'MAPAS DE RIESGOS INHER Y RESID'!$M$4,'MAPAS DE RIESGOS INHER Y RESID'!$M$3)))</f>
        <v>MODERADO</v>
      </c>
      <c r="R111" s="97" t="s">
        <v>69</v>
      </c>
      <c r="S111" s="97"/>
      <c r="T111" s="97" t="s">
        <v>74</v>
      </c>
      <c r="U111" s="97" t="s">
        <v>143</v>
      </c>
      <c r="V111" s="94" t="s">
        <v>57</v>
      </c>
      <c r="W111" s="98">
        <f>VLOOKUP(V111,'[8]MAPAS DE RIESGOS INHER Y RESID'!$E$16:$F$18,2,FALSE)</f>
        <v>0.4</v>
      </c>
      <c r="X111" s="99">
        <f t="shared" si="20"/>
        <v>7.1999999999999993</v>
      </c>
      <c r="Y111" s="94" t="str">
        <f>IF(OR('[8]MAPAS DE RIESGOS INHER Y RESID'!$G$18='[8]MATRIZ DE RIESGOS DE SST'!X106,X111&lt;'[8]MAPAS DE RIESGOS INHER Y RESID'!$G$16+1),'[8]MAPAS DE RIESGOS INHER Y RESID'!$M$19,IF(OR('[8]MAPAS DE RIESGOS INHER Y RESID'!$H$17='[8]MATRIZ DE RIESGOS DE SST'!X106,X111&lt;'[8]MAPAS DE RIESGOS INHER Y RESID'!$I$18+1),'[8]MAPAS DE RIESGOS INHER Y RESID'!$M$18,IF(OR('[8]MAPAS DE RIESGOS INHER Y RESID'!$I$17='[8]MATRIZ DE RIESGOS DE SST'!X106,X111&lt;'[8]MAPAS DE RIESGOS INHER Y RESID'!$J$17+1),'[8]MAPAS DE RIESGOS INHER Y RESID'!$M$17,'[8]MAPAS DE RIESGOS INHER Y RESID'!$M$16)))</f>
        <v>BAJO</v>
      </c>
      <c r="Z111" s="141" t="s">
        <v>58</v>
      </c>
    </row>
    <row r="112" spans="1:26" ht="165" hidden="1" customHeight="1" x14ac:dyDescent="0.2">
      <c r="A112" s="165"/>
      <c r="B112" s="90" t="s">
        <v>48</v>
      </c>
      <c r="C112" s="90"/>
      <c r="D112" s="90" t="s">
        <v>48</v>
      </c>
      <c r="E112" s="90" t="s">
        <v>48</v>
      </c>
      <c r="F112" s="90"/>
      <c r="G112" s="90"/>
      <c r="H112" s="170"/>
      <c r="I112" s="91" t="s">
        <v>144</v>
      </c>
      <c r="J112" s="92" t="s">
        <v>145</v>
      </c>
      <c r="K112" s="93" t="s">
        <v>146</v>
      </c>
      <c r="L112" s="94" t="s">
        <v>57</v>
      </c>
      <c r="M112" s="95">
        <f>VLOOKUP('MATRIZ DE RIESGOS'!L112,'MAPAS DE RIESGOS INHER Y RESID'!$E$3:$F$7,2,FALSE)</f>
        <v>3</v>
      </c>
      <c r="N112" s="94" t="s">
        <v>111</v>
      </c>
      <c r="O112" s="95">
        <f>VLOOKUP('MATRIZ DE RIESGOS'!N112,'MAPAS DE RIESGOS INHER Y RESID'!$O$3:$P$7,2,FALSE)</f>
        <v>4</v>
      </c>
      <c r="P112" s="95">
        <f t="shared" si="21"/>
        <v>12</v>
      </c>
      <c r="Q112" s="96" t="str">
        <f>IF(OR('MAPAS DE RIESGOS INHER Y RESID'!$G$7='MATRIZ DE RIESGOS'!P112,P112&lt;'MAPAS DE RIESGOS INHER Y RESID'!$G$3+1),'MAPAS DE RIESGOS INHER Y RESID'!$M$6,IF(OR('MAPAS DE RIESGOS INHER Y RESID'!$H$5='MATRIZ DE RIESGOS'!P112,P112&lt;'MAPAS DE RIESGOS INHER Y RESID'!$I$5+1),'MAPAS DE RIESGOS INHER Y RESID'!$M$5,IF(OR('MAPAS DE RIESGOS INHER Y RESID'!$I$4='MATRIZ DE RIESGOS'!P112,P112&lt;'MAPAS DE RIESGOS INHER Y RESID'!$J$4+1),'MAPAS DE RIESGOS INHER Y RESID'!$M$4,'MAPAS DE RIESGOS INHER Y RESID'!$M$3)))</f>
        <v>MODERADO</v>
      </c>
      <c r="R112" s="97" t="s">
        <v>69</v>
      </c>
      <c r="S112" s="97"/>
      <c r="T112" s="97" t="s">
        <v>74</v>
      </c>
      <c r="U112" s="97" t="s">
        <v>143</v>
      </c>
      <c r="V112" s="94" t="s">
        <v>57</v>
      </c>
      <c r="W112" s="98">
        <f>VLOOKUP(V112,'[8]MAPAS DE RIESGOS INHER Y RESID'!$E$16:$F$18,2,FALSE)</f>
        <v>0.4</v>
      </c>
      <c r="X112" s="99">
        <f t="shared" si="20"/>
        <v>7.1999999999999993</v>
      </c>
      <c r="Y112" s="94" t="str">
        <f>IF(OR('[8]MAPAS DE RIESGOS INHER Y RESID'!$G$18='[8]MATRIZ DE RIESGOS DE SST'!X107,X112&lt;'[8]MAPAS DE RIESGOS INHER Y RESID'!$G$16+1),'[8]MAPAS DE RIESGOS INHER Y RESID'!$M$19,IF(OR('[8]MAPAS DE RIESGOS INHER Y RESID'!$H$17='[8]MATRIZ DE RIESGOS DE SST'!X107,X112&lt;'[8]MAPAS DE RIESGOS INHER Y RESID'!$I$18+1),'[8]MAPAS DE RIESGOS INHER Y RESID'!$M$18,IF(OR('[8]MAPAS DE RIESGOS INHER Y RESID'!$I$17='[8]MATRIZ DE RIESGOS DE SST'!X107,X112&lt;'[8]MAPAS DE RIESGOS INHER Y RESID'!$J$17+1),'[8]MAPAS DE RIESGOS INHER Y RESID'!$M$17,'[8]MAPAS DE RIESGOS INHER Y RESID'!$M$16)))</f>
        <v>BAJO</v>
      </c>
      <c r="Z112" s="141" t="s">
        <v>58</v>
      </c>
    </row>
    <row r="113" spans="1:26" ht="121.5" hidden="1" customHeight="1" x14ac:dyDescent="0.2">
      <c r="A113" s="165"/>
      <c r="B113" s="90" t="s">
        <v>48</v>
      </c>
      <c r="C113" s="90"/>
      <c r="D113" s="90" t="s">
        <v>48</v>
      </c>
      <c r="E113" s="90" t="s">
        <v>48</v>
      </c>
      <c r="F113" s="90"/>
      <c r="G113" s="90"/>
      <c r="H113" s="170"/>
      <c r="I113" s="91" t="s">
        <v>147</v>
      </c>
      <c r="J113" s="101" t="s">
        <v>148</v>
      </c>
      <c r="K113" s="102" t="s">
        <v>146</v>
      </c>
      <c r="L113" s="103" t="s">
        <v>53</v>
      </c>
      <c r="M113" s="95">
        <f>VLOOKUP('MATRIZ DE RIESGOS'!L113,'MAPAS DE RIESGOS INHER Y RESID'!$E$3:$F$7,2,FALSE)</f>
        <v>2</v>
      </c>
      <c r="N113" s="94" t="s">
        <v>111</v>
      </c>
      <c r="O113" s="95">
        <f>VLOOKUP('MATRIZ DE RIESGOS'!N113,'MAPAS DE RIESGOS INHER Y RESID'!$O$3:$P$7,2,FALSE)</f>
        <v>4</v>
      </c>
      <c r="P113" s="95">
        <f t="shared" si="21"/>
        <v>8</v>
      </c>
      <c r="Q113" s="94" t="str">
        <f>IF(OR('MAPAS DE RIESGOS INHER Y RESID'!$G$7='MATRIZ DE RIESGOS'!P113,P113&lt;'MAPAS DE RIESGOS INHER Y RESID'!$G$3+1),'MAPAS DE RIESGOS INHER Y RESID'!$M$6,IF(OR('MAPAS DE RIESGOS INHER Y RESID'!$H$5='MATRIZ DE RIESGOS'!P113,P113&lt;'MAPAS DE RIESGOS INHER Y RESID'!$I$5+1),'MAPAS DE RIESGOS INHER Y RESID'!$M$5,IF(OR('MAPAS DE RIESGOS INHER Y RESID'!$I$4='MATRIZ DE RIESGOS'!P113,P113&lt;'MAPAS DE RIESGOS INHER Y RESID'!$J$4+1),'MAPAS DE RIESGOS INHER Y RESID'!$M$4,'MAPAS DE RIESGOS INHER Y RESID'!$M$3)))</f>
        <v>BAJO</v>
      </c>
      <c r="R113" s="93" t="s">
        <v>69</v>
      </c>
      <c r="S113" s="93"/>
      <c r="T113" s="104" t="s">
        <v>74</v>
      </c>
      <c r="U113" s="93" t="s">
        <v>143</v>
      </c>
      <c r="V113" s="94" t="s">
        <v>57</v>
      </c>
      <c r="W113" s="98">
        <f>VLOOKUP(V113,'[8]MAPAS DE RIESGOS INHER Y RESID'!$E$16:$F$18,2,FALSE)</f>
        <v>0.4</v>
      </c>
      <c r="X113" s="99">
        <f t="shared" si="20"/>
        <v>4.8</v>
      </c>
      <c r="Y113" s="94" t="str">
        <f>IF(OR('[8]MAPAS DE RIESGOS INHER Y RESID'!$G$18='[8]MATRIZ DE RIESGOS DE SST'!X108,X113&lt;'[8]MAPAS DE RIESGOS INHER Y RESID'!$G$16+1),'[8]MAPAS DE RIESGOS INHER Y RESID'!$M$19,IF(OR('[8]MAPAS DE RIESGOS INHER Y RESID'!$H$17='[8]MATRIZ DE RIESGOS DE SST'!X108,X113&lt;'[8]MAPAS DE RIESGOS INHER Y RESID'!$I$18+1),'[8]MAPAS DE RIESGOS INHER Y RESID'!$M$18,IF(OR('[8]MAPAS DE RIESGOS INHER Y RESID'!$I$17='[8]MATRIZ DE RIESGOS DE SST'!X108,X113&lt;'[8]MAPAS DE RIESGOS INHER Y RESID'!$J$17+1),'[8]MAPAS DE RIESGOS INHER Y RESID'!$M$17,'[8]MAPAS DE RIESGOS INHER Y RESID'!$M$16)))</f>
        <v>BAJO</v>
      </c>
      <c r="Z113" s="141" t="s">
        <v>58</v>
      </c>
    </row>
    <row r="114" spans="1:26" ht="151.5" hidden="1" customHeight="1" x14ac:dyDescent="0.2">
      <c r="A114" s="165"/>
      <c r="B114" s="90" t="s">
        <v>48</v>
      </c>
      <c r="C114" s="90"/>
      <c r="D114" s="90" t="s">
        <v>48</v>
      </c>
      <c r="E114" s="90" t="s">
        <v>48</v>
      </c>
      <c r="F114" s="90"/>
      <c r="G114" s="90"/>
      <c r="H114" s="170"/>
      <c r="I114" s="91" t="s">
        <v>149</v>
      </c>
      <c r="J114" s="92" t="s">
        <v>150</v>
      </c>
      <c r="K114" s="93" t="s">
        <v>151</v>
      </c>
      <c r="L114" s="103" t="s">
        <v>57</v>
      </c>
      <c r="M114" s="95">
        <f>VLOOKUP('MATRIZ DE RIESGOS'!L114,'MAPAS DE RIESGOS INHER Y RESID'!$E$3:$F$7,2,FALSE)</f>
        <v>3</v>
      </c>
      <c r="N114" s="94" t="s">
        <v>54</v>
      </c>
      <c r="O114" s="95">
        <f>VLOOKUP('MATRIZ DE RIESGOS'!N114,'MAPAS DE RIESGOS INHER Y RESID'!$O$3:$P$7,2,FALSE)</f>
        <v>16</v>
      </c>
      <c r="P114" s="95">
        <f t="shared" si="21"/>
        <v>48</v>
      </c>
      <c r="Q114" s="94" t="str">
        <f>IF(OR('MAPAS DE RIESGOS INHER Y RESID'!$G$7='MATRIZ DE RIESGOS'!P114,P114&lt;'MAPAS DE RIESGOS INHER Y RESID'!$G$3+1),'MAPAS DE RIESGOS INHER Y RESID'!$M$6,IF(OR('MAPAS DE RIESGOS INHER Y RESID'!$H$5='MATRIZ DE RIESGOS'!P114,P114&lt;'MAPAS DE RIESGOS INHER Y RESID'!$I$5+1),'MAPAS DE RIESGOS INHER Y RESID'!$M$5,IF(OR('MAPAS DE RIESGOS INHER Y RESID'!$I$4='MATRIZ DE RIESGOS'!P114,P114&lt;'MAPAS DE RIESGOS INHER Y RESID'!$J$4+1),'MAPAS DE RIESGOS INHER Y RESID'!$M$4,'MAPAS DE RIESGOS INHER Y RESID'!$M$3)))</f>
        <v>MODERADO</v>
      </c>
      <c r="R114" s="93" t="s">
        <v>69</v>
      </c>
      <c r="S114" s="93" t="s">
        <v>152</v>
      </c>
      <c r="T114" s="97"/>
      <c r="U114" s="97"/>
      <c r="V114" s="94" t="s">
        <v>57</v>
      </c>
      <c r="W114" s="98">
        <f>VLOOKUP(V114,'[8]MAPAS DE RIESGOS INHER Y RESID'!$E$16:$F$18,2,FALSE)</f>
        <v>0.4</v>
      </c>
      <c r="X114" s="99">
        <f t="shared" si="20"/>
        <v>28.799999999999997</v>
      </c>
      <c r="Y114" s="94" t="str">
        <f>IF(OR('[8]MAPAS DE RIESGOS INHER Y RESID'!$G$18='[8]MATRIZ DE RIESGOS DE SST'!X109,X114&lt;'[8]MAPAS DE RIESGOS INHER Y RESID'!$G$16+1),'[8]MAPAS DE RIESGOS INHER Y RESID'!$M$19,IF(OR('[8]MAPAS DE RIESGOS INHER Y RESID'!$H$17='[8]MATRIZ DE RIESGOS DE SST'!X109,X114&lt;'[8]MAPAS DE RIESGOS INHER Y RESID'!$I$18+1),'[8]MAPAS DE RIESGOS INHER Y RESID'!$M$18,IF(OR('[8]MAPAS DE RIESGOS INHER Y RESID'!$I$17='[8]MATRIZ DE RIESGOS DE SST'!X109,X114&lt;'[8]MAPAS DE RIESGOS INHER Y RESID'!$J$17+1),'[8]MAPAS DE RIESGOS INHER Y RESID'!$M$17,'[8]MAPAS DE RIESGOS INHER Y RESID'!$M$16)))</f>
        <v>MODERADO</v>
      </c>
      <c r="Z114" s="141" t="s">
        <v>58</v>
      </c>
    </row>
    <row r="115" spans="1:26" ht="151.5" hidden="1" customHeight="1" x14ac:dyDescent="0.2">
      <c r="A115" s="165"/>
      <c r="B115" s="90" t="s">
        <v>48</v>
      </c>
      <c r="C115" s="90"/>
      <c r="D115" s="90" t="s">
        <v>48</v>
      </c>
      <c r="E115" s="90" t="s">
        <v>48</v>
      </c>
      <c r="F115" s="90"/>
      <c r="G115" s="90"/>
      <c r="H115" s="170"/>
      <c r="I115" s="93" t="s">
        <v>153</v>
      </c>
      <c r="J115" s="92" t="s">
        <v>154</v>
      </c>
      <c r="K115" s="93" t="s">
        <v>151</v>
      </c>
      <c r="L115" s="103" t="s">
        <v>57</v>
      </c>
      <c r="M115" s="95">
        <f>VLOOKUP('MATRIZ DE RIESGOS'!L115,'MAPAS DE RIESGOS INHER Y RESID'!$E$3:$F$7,2,FALSE)</f>
        <v>3</v>
      </c>
      <c r="N115" s="94" t="s">
        <v>54</v>
      </c>
      <c r="O115" s="95">
        <f>VLOOKUP('MATRIZ DE RIESGOS'!N115,'MAPAS DE RIESGOS INHER Y RESID'!$O$3:$P$7,2,FALSE)</f>
        <v>16</v>
      </c>
      <c r="P115" s="95">
        <f t="shared" si="21"/>
        <v>48</v>
      </c>
      <c r="Q115" s="105" t="str">
        <f>IF(OR('MAPAS DE RIESGOS INHER Y RESID'!$G$7='MATRIZ DE RIESGOS'!P115,P115&lt;'MAPAS DE RIESGOS INHER Y RESID'!$G$3+1),'MAPAS DE RIESGOS INHER Y RESID'!$M$6,IF(OR('MAPAS DE RIESGOS INHER Y RESID'!$H$5='MATRIZ DE RIESGOS'!P115,P115&lt;'MAPAS DE RIESGOS INHER Y RESID'!$I$5+1),'MAPAS DE RIESGOS INHER Y RESID'!$M$5,IF(OR('MAPAS DE RIESGOS INHER Y RESID'!$I$4='MATRIZ DE RIESGOS'!P115,P115&lt;'MAPAS DE RIESGOS INHER Y RESID'!$J$4+1),'MAPAS DE RIESGOS INHER Y RESID'!$M$4,'MAPAS DE RIESGOS INHER Y RESID'!$M$3)))</f>
        <v>MODERADO</v>
      </c>
      <c r="R115" s="97" t="s">
        <v>69</v>
      </c>
      <c r="S115" s="97" t="s">
        <v>152</v>
      </c>
      <c r="T115" s="104"/>
      <c r="U115" s="97"/>
      <c r="V115" s="94" t="s">
        <v>57</v>
      </c>
      <c r="W115" s="98">
        <f>VLOOKUP(V115,'[8]MAPAS DE RIESGOS INHER Y RESID'!$E$16:$F$18,2,FALSE)</f>
        <v>0.4</v>
      </c>
      <c r="X115" s="99">
        <f t="shared" si="20"/>
        <v>28.799999999999997</v>
      </c>
      <c r="Y115" s="94" t="str">
        <f>IF(OR('[8]MAPAS DE RIESGOS INHER Y RESID'!$G$18='[8]MATRIZ DE RIESGOS DE SST'!X110,X115&lt;'[8]MAPAS DE RIESGOS INHER Y RESID'!$G$16+1),'[8]MAPAS DE RIESGOS INHER Y RESID'!$M$19,IF(OR('[8]MAPAS DE RIESGOS INHER Y RESID'!$H$17='[8]MATRIZ DE RIESGOS DE SST'!X110,X115&lt;'[8]MAPAS DE RIESGOS INHER Y RESID'!$I$18+1),'[8]MAPAS DE RIESGOS INHER Y RESID'!$M$18,IF(OR('[8]MAPAS DE RIESGOS INHER Y RESID'!$I$17='[8]MATRIZ DE RIESGOS DE SST'!X110,X115&lt;'[8]MAPAS DE RIESGOS INHER Y RESID'!$J$17+1),'[8]MAPAS DE RIESGOS INHER Y RESID'!$M$17,'[8]MAPAS DE RIESGOS INHER Y RESID'!$M$16)))</f>
        <v>MODERADO</v>
      </c>
      <c r="Z115" s="141" t="s">
        <v>58</v>
      </c>
    </row>
    <row r="116" spans="1:26" ht="151.5" hidden="1" customHeight="1" x14ac:dyDescent="0.2">
      <c r="A116" s="165"/>
      <c r="B116" s="90" t="s">
        <v>48</v>
      </c>
      <c r="C116" s="90"/>
      <c r="D116" s="90" t="s">
        <v>48</v>
      </c>
      <c r="E116" s="90" t="s">
        <v>48</v>
      </c>
      <c r="F116" s="90"/>
      <c r="G116" s="90"/>
      <c r="H116" s="170"/>
      <c r="I116" s="93" t="s">
        <v>155</v>
      </c>
      <c r="J116" s="92" t="s">
        <v>156</v>
      </c>
      <c r="K116" s="93" t="s">
        <v>157</v>
      </c>
      <c r="L116" s="94" t="s">
        <v>57</v>
      </c>
      <c r="M116" s="95">
        <f>VLOOKUP('MATRIZ DE RIESGOS'!L116,'MAPAS DE RIESGOS INHER Y RESID'!$E$3:$F$7,2,FALSE)</f>
        <v>3</v>
      </c>
      <c r="N116" s="94" t="s">
        <v>54</v>
      </c>
      <c r="O116" s="95">
        <f>VLOOKUP('MATRIZ DE RIESGOS'!N116,'MAPAS DE RIESGOS INHER Y RESID'!$O$3:$P$7,2,FALSE)</f>
        <v>16</v>
      </c>
      <c r="P116" s="95">
        <f t="shared" si="21"/>
        <v>48</v>
      </c>
      <c r="Q116" s="94" t="str">
        <f>IF(OR('MAPAS DE RIESGOS INHER Y RESID'!$G$7='MATRIZ DE RIESGOS'!P116,P116&lt;'MAPAS DE RIESGOS INHER Y RESID'!$G$3+1),'MAPAS DE RIESGOS INHER Y RESID'!$M$6,IF(OR('MAPAS DE RIESGOS INHER Y RESID'!$H$5='MATRIZ DE RIESGOS'!P116,P116&lt;'MAPAS DE RIESGOS INHER Y RESID'!$I$5+1),'MAPAS DE RIESGOS INHER Y RESID'!$M$5,IF(OR('MAPAS DE RIESGOS INHER Y RESID'!$I$4='MATRIZ DE RIESGOS'!P116,P116&lt;'MAPAS DE RIESGOS INHER Y RESID'!$J$4+1),'MAPAS DE RIESGOS INHER Y RESID'!$M$4,'MAPAS DE RIESGOS INHER Y RESID'!$M$3)))</f>
        <v>MODERADO</v>
      </c>
      <c r="R116" s="93" t="s">
        <v>69</v>
      </c>
      <c r="S116" s="93"/>
      <c r="T116" s="97" t="s">
        <v>158</v>
      </c>
      <c r="U116" s="97" t="s">
        <v>159</v>
      </c>
      <c r="V116" s="94" t="s">
        <v>57</v>
      </c>
      <c r="W116" s="98">
        <f>VLOOKUP(V116,'[8]MAPAS DE RIESGOS INHER Y RESID'!$E$16:$F$18,2,FALSE)</f>
        <v>0.4</v>
      </c>
      <c r="X116" s="99">
        <f t="shared" si="20"/>
        <v>28.799999999999997</v>
      </c>
      <c r="Y116" s="94" t="str">
        <f>IF(OR('[8]MAPAS DE RIESGOS INHER Y RESID'!$G$18='[8]MATRIZ DE RIESGOS DE SST'!X111,X116&lt;'[8]MAPAS DE RIESGOS INHER Y RESID'!$G$16+1),'[8]MAPAS DE RIESGOS INHER Y RESID'!$M$19,IF(OR('[8]MAPAS DE RIESGOS INHER Y RESID'!$H$17='[8]MATRIZ DE RIESGOS DE SST'!X111,X116&lt;'[8]MAPAS DE RIESGOS INHER Y RESID'!$I$18+1),'[8]MAPAS DE RIESGOS INHER Y RESID'!$M$18,IF(OR('[8]MAPAS DE RIESGOS INHER Y RESID'!$I$17='[8]MATRIZ DE RIESGOS DE SST'!X111,X116&lt;'[8]MAPAS DE RIESGOS INHER Y RESID'!$J$17+1),'[8]MAPAS DE RIESGOS INHER Y RESID'!$M$17,'[8]MAPAS DE RIESGOS INHER Y RESID'!$M$16)))</f>
        <v>MODERADO</v>
      </c>
      <c r="Z116" s="141" t="s">
        <v>58</v>
      </c>
    </row>
    <row r="117" spans="1:26" ht="285" hidden="1" customHeight="1" x14ac:dyDescent="0.2">
      <c r="A117" s="165"/>
      <c r="B117" s="90" t="s">
        <v>48</v>
      </c>
      <c r="C117" s="90"/>
      <c r="D117" s="90" t="s">
        <v>48</v>
      </c>
      <c r="E117" s="90" t="s">
        <v>48</v>
      </c>
      <c r="F117" s="90"/>
      <c r="G117" s="90"/>
      <c r="H117" s="170"/>
      <c r="I117" s="93" t="s">
        <v>160</v>
      </c>
      <c r="J117" s="92" t="s">
        <v>161</v>
      </c>
      <c r="K117" s="102" t="s">
        <v>157</v>
      </c>
      <c r="L117" s="94" t="s">
        <v>57</v>
      </c>
      <c r="M117" s="95">
        <f>VLOOKUP('MATRIZ DE RIESGOS'!L117,'MAPAS DE RIESGOS INHER Y RESID'!$E$3:$F$7,2,FALSE)</f>
        <v>3</v>
      </c>
      <c r="N117" s="94" t="s">
        <v>54</v>
      </c>
      <c r="O117" s="95">
        <f>VLOOKUP('MATRIZ DE RIESGOS'!N117,'MAPAS DE RIESGOS INHER Y RESID'!$O$3:$P$7,2,FALSE)</f>
        <v>16</v>
      </c>
      <c r="P117" s="95">
        <f t="shared" si="21"/>
        <v>48</v>
      </c>
      <c r="Q117" s="94" t="str">
        <f>IF(OR('MAPAS DE RIESGOS INHER Y RESID'!$G$7='MATRIZ DE RIESGOS'!P117,P117&lt;'MAPAS DE RIESGOS INHER Y RESID'!$G$3+1),'MAPAS DE RIESGOS INHER Y RESID'!$M$6,IF(OR('MAPAS DE RIESGOS INHER Y RESID'!$H$5='MATRIZ DE RIESGOS'!P117,P117&lt;'MAPAS DE RIESGOS INHER Y RESID'!$I$5+1),'MAPAS DE RIESGOS INHER Y RESID'!$M$5,IF(OR('MAPAS DE RIESGOS INHER Y RESID'!$I$4='MATRIZ DE RIESGOS'!P117,P117&lt;'MAPAS DE RIESGOS INHER Y RESID'!$J$4+1),'MAPAS DE RIESGOS INHER Y RESID'!$M$4,'MAPAS DE RIESGOS INHER Y RESID'!$M$3)))</f>
        <v>MODERADO</v>
      </c>
      <c r="R117" s="93" t="s">
        <v>69</v>
      </c>
      <c r="S117" s="93"/>
      <c r="T117" s="106" t="s">
        <v>158</v>
      </c>
      <c r="U117" s="97" t="s">
        <v>159</v>
      </c>
      <c r="V117" s="94" t="s">
        <v>57</v>
      </c>
      <c r="W117" s="98">
        <f>VLOOKUP(V117,'[8]MAPAS DE RIESGOS INHER Y RESID'!$E$16:$F$18,2,FALSE)</f>
        <v>0.4</v>
      </c>
      <c r="X117" s="99">
        <f t="shared" si="20"/>
        <v>28.799999999999997</v>
      </c>
      <c r="Y117" s="94" t="str">
        <f>IF(OR('[8]MAPAS DE RIESGOS INHER Y RESID'!$G$18='[8]MATRIZ DE RIESGOS DE SST'!X112,X117&lt;'[8]MAPAS DE RIESGOS INHER Y RESID'!$G$16+1),'[8]MAPAS DE RIESGOS INHER Y RESID'!$M$19,IF(OR('[8]MAPAS DE RIESGOS INHER Y RESID'!$H$17='[8]MATRIZ DE RIESGOS DE SST'!X112,X117&lt;'[8]MAPAS DE RIESGOS INHER Y RESID'!$I$18+1),'[8]MAPAS DE RIESGOS INHER Y RESID'!$M$18,IF(OR('[8]MAPAS DE RIESGOS INHER Y RESID'!$I$17='[8]MATRIZ DE RIESGOS DE SST'!X112,X117&lt;'[8]MAPAS DE RIESGOS INHER Y RESID'!$J$17+1),'[8]MAPAS DE RIESGOS INHER Y RESID'!$M$17,'[8]MAPAS DE RIESGOS INHER Y RESID'!$M$16)))</f>
        <v>MODERADO</v>
      </c>
      <c r="Z117" s="141" t="s">
        <v>58</v>
      </c>
    </row>
    <row r="118" spans="1:26" ht="409.5" hidden="1" customHeight="1" x14ac:dyDescent="0.2">
      <c r="A118" s="165"/>
      <c r="B118" s="90" t="s">
        <v>48</v>
      </c>
      <c r="C118" s="90"/>
      <c r="D118" s="90" t="s">
        <v>48</v>
      </c>
      <c r="E118" s="90" t="s">
        <v>48</v>
      </c>
      <c r="F118" s="90"/>
      <c r="G118" s="90"/>
      <c r="H118" s="170"/>
      <c r="I118" s="91" t="s">
        <v>162</v>
      </c>
      <c r="J118" s="101" t="s">
        <v>163</v>
      </c>
      <c r="K118" s="93" t="s">
        <v>157</v>
      </c>
      <c r="L118" s="94" t="s">
        <v>57</v>
      </c>
      <c r="M118" s="95">
        <f>VLOOKUP('MATRIZ DE RIESGOS'!L118,'MAPAS DE RIESGOS INHER Y RESID'!$E$3:$F$7,2,FALSE)</f>
        <v>3</v>
      </c>
      <c r="N118" s="94" t="s">
        <v>54</v>
      </c>
      <c r="O118" s="95">
        <f>VLOOKUP('MATRIZ DE RIESGOS'!N118,'MAPAS DE RIESGOS INHER Y RESID'!$O$3:$P$7,2,FALSE)</f>
        <v>16</v>
      </c>
      <c r="P118" s="95">
        <f>M118*O118</f>
        <v>48</v>
      </c>
      <c r="Q118" s="94" t="str">
        <f>IF(OR('MAPAS DE RIESGOS INHER Y RESID'!$G$7='MATRIZ DE RIESGOS'!P118,P118&lt;'MAPAS DE RIESGOS INHER Y RESID'!$G$3+1),'MAPAS DE RIESGOS INHER Y RESID'!$M$6,IF(OR('MAPAS DE RIESGOS INHER Y RESID'!$H$5='MATRIZ DE RIESGOS'!P118,P118&lt;'MAPAS DE RIESGOS INHER Y RESID'!$I$5+1),'MAPAS DE RIESGOS INHER Y RESID'!$M$5,IF(OR('MAPAS DE RIESGOS INHER Y RESID'!$I$4='MATRIZ DE RIESGOS'!P118,P118&lt;'MAPAS DE RIESGOS INHER Y RESID'!$J$4+1),'MAPAS DE RIESGOS INHER Y RESID'!$M$4,'MAPAS DE RIESGOS INHER Y RESID'!$M$3)))</f>
        <v>MODERADO</v>
      </c>
      <c r="R118" s="93" t="s">
        <v>69</v>
      </c>
      <c r="S118" s="93"/>
      <c r="T118" s="97" t="s">
        <v>158</v>
      </c>
      <c r="U118" s="97" t="s">
        <v>159</v>
      </c>
      <c r="V118" s="94" t="s">
        <v>57</v>
      </c>
      <c r="W118" s="98">
        <f>VLOOKUP(V118,'[8]MAPAS DE RIESGOS INHER Y RESID'!$E$16:$F$18,2,FALSE)</f>
        <v>0.4</v>
      </c>
      <c r="X118" s="99">
        <f t="shared" si="20"/>
        <v>28.799999999999997</v>
      </c>
      <c r="Y118" s="94" t="str">
        <f>IF(OR('[8]MAPAS DE RIESGOS INHER Y RESID'!$G$18='[8]MATRIZ DE RIESGOS DE SST'!X113,X118&lt;'[8]MAPAS DE RIESGOS INHER Y RESID'!$G$16+1),'[8]MAPAS DE RIESGOS INHER Y RESID'!$M$19,IF(OR('[8]MAPAS DE RIESGOS INHER Y RESID'!$H$17='[8]MATRIZ DE RIESGOS DE SST'!X113,X118&lt;'[8]MAPAS DE RIESGOS INHER Y RESID'!$I$18+1),'[8]MAPAS DE RIESGOS INHER Y RESID'!$M$18,IF(OR('[8]MAPAS DE RIESGOS INHER Y RESID'!$I$17='[8]MATRIZ DE RIESGOS DE SST'!X113,X118&lt;'[8]MAPAS DE RIESGOS INHER Y RESID'!$J$17+1),'[8]MAPAS DE RIESGOS INHER Y RESID'!$M$17,'[8]MAPAS DE RIESGOS INHER Y RESID'!$M$16)))</f>
        <v>MODERADO</v>
      </c>
      <c r="Z118" s="141" t="s">
        <v>58</v>
      </c>
    </row>
    <row r="119" spans="1:26" ht="210" hidden="1" customHeight="1" x14ac:dyDescent="0.2">
      <c r="A119" s="165"/>
      <c r="B119" s="90" t="s">
        <v>48</v>
      </c>
      <c r="C119" s="90"/>
      <c r="D119" s="90" t="s">
        <v>48</v>
      </c>
      <c r="E119" s="90" t="s">
        <v>48</v>
      </c>
      <c r="F119" s="90"/>
      <c r="G119" s="90"/>
      <c r="H119" s="170"/>
      <c r="I119" s="91" t="s">
        <v>164</v>
      </c>
      <c r="J119" s="101" t="s">
        <v>165</v>
      </c>
      <c r="K119" s="93" t="s">
        <v>157</v>
      </c>
      <c r="L119" s="94" t="s">
        <v>57</v>
      </c>
      <c r="M119" s="95">
        <f>VLOOKUP('MATRIZ DE RIESGOS'!L119,'MAPAS DE RIESGOS INHER Y RESID'!$E$3:$F$7,2,FALSE)</f>
        <v>3</v>
      </c>
      <c r="N119" s="94" t="s">
        <v>54</v>
      </c>
      <c r="O119" s="95">
        <f>VLOOKUP('MATRIZ DE RIESGOS'!N119,'MAPAS DE RIESGOS INHER Y RESID'!$O$3:$P$7,2,FALSE)</f>
        <v>16</v>
      </c>
      <c r="P119" s="95">
        <f>+M119*O119</f>
        <v>48</v>
      </c>
      <c r="Q119" s="94" t="str">
        <f>IF(OR('MAPAS DE RIESGOS INHER Y RESID'!$G$7='MATRIZ DE RIESGOS'!P119,P119&lt;'MAPAS DE RIESGOS INHER Y RESID'!$G$3+1),'MAPAS DE RIESGOS INHER Y RESID'!$M$6,IF(OR('MAPAS DE RIESGOS INHER Y RESID'!$H$5='MATRIZ DE RIESGOS'!P119,P119&lt;'MAPAS DE RIESGOS INHER Y RESID'!$I$5+1),'MAPAS DE RIESGOS INHER Y RESID'!$M$5,IF(OR('MAPAS DE RIESGOS INHER Y RESID'!$I$4='MATRIZ DE RIESGOS'!P119,P119&lt;'MAPAS DE RIESGOS INHER Y RESID'!$J$4+1),'MAPAS DE RIESGOS INHER Y RESID'!$M$4,'MAPAS DE RIESGOS INHER Y RESID'!$M$3)))</f>
        <v>MODERADO</v>
      </c>
      <c r="R119" s="93" t="s">
        <v>69</v>
      </c>
      <c r="S119" s="93"/>
      <c r="T119" s="97" t="s">
        <v>158</v>
      </c>
      <c r="U119" s="97" t="s">
        <v>159</v>
      </c>
      <c r="V119" s="94" t="s">
        <v>57</v>
      </c>
      <c r="W119" s="98">
        <f>VLOOKUP(V119,'[8]MAPAS DE RIESGOS INHER Y RESID'!$E$16:$F$18,2,FALSE)</f>
        <v>0.4</v>
      </c>
      <c r="X119" s="99">
        <f t="shared" si="20"/>
        <v>28.799999999999997</v>
      </c>
      <c r="Y119" s="94" t="str">
        <f>IF(OR('[8]MAPAS DE RIESGOS INHER Y RESID'!$G$18='[8]MATRIZ DE RIESGOS DE SST'!X114,X119&lt;'[8]MAPAS DE RIESGOS INHER Y RESID'!$G$16+1),'[8]MAPAS DE RIESGOS INHER Y RESID'!$M$19,IF(OR('[8]MAPAS DE RIESGOS INHER Y RESID'!$H$17='[8]MATRIZ DE RIESGOS DE SST'!X114,X119&lt;'[8]MAPAS DE RIESGOS INHER Y RESID'!$I$18+1),'[8]MAPAS DE RIESGOS INHER Y RESID'!$M$18,IF(OR('[8]MAPAS DE RIESGOS INHER Y RESID'!$I$17='[8]MATRIZ DE RIESGOS DE SST'!X114,X119&lt;'[8]MAPAS DE RIESGOS INHER Y RESID'!$J$17+1),'[8]MAPAS DE RIESGOS INHER Y RESID'!$M$17,'[8]MAPAS DE RIESGOS INHER Y RESID'!$M$16)))</f>
        <v>MODERADO</v>
      </c>
      <c r="Z119" s="141" t="s">
        <v>58</v>
      </c>
    </row>
    <row r="120" spans="1:26" ht="151.5" hidden="1" customHeight="1" x14ac:dyDescent="0.2">
      <c r="A120" s="165"/>
      <c r="B120" s="90" t="s">
        <v>48</v>
      </c>
      <c r="C120" s="90"/>
      <c r="D120" s="90" t="s">
        <v>48</v>
      </c>
      <c r="E120" s="90" t="s">
        <v>48</v>
      </c>
      <c r="F120" s="90"/>
      <c r="G120" s="90"/>
      <c r="H120" s="170"/>
      <c r="I120" s="107" t="s">
        <v>166</v>
      </c>
      <c r="J120" s="107" t="s">
        <v>167</v>
      </c>
      <c r="K120" s="102" t="s">
        <v>157</v>
      </c>
      <c r="L120" s="94" t="s">
        <v>57</v>
      </c>
      <c r="M120" s="95">
        <f>VLOOKUP('MATRIZ DE RIESGOS'!L120,'MAPAS DE RIESGOS INHER Y RESID'!$E$3:$F$7,2,FALSE)</f>
        <v>3</v>
      </c>
      <c r="N120" s="94" t="s">
        <v>54</v>
      </c>
      <c r="O120" s="95">
        <f>VLOOKUP('MATRIZ DE RIESGOS'!N120,'MAPAS DE RIESGOS INHER Y RESID'!$O$3:$P$7,2,FALSE)</f>
        <v>16</v>
      </c>
      <c r="P120" s="95">
        <f>M120*O120</f>
        <v>48</v>
      </c>
      <c r="Q120" s="94" t="str">
        <f>IF(OR('MAPAS DE RIESGOS INHER Y RESID'!$G$7='MATRIZ DE RIESGOS'!P120,P120&lt;'MAPAS DE RIESGOS INHER Y RESID'!$G$3+1),'MAPAS DE RIESGOS INHER Y RESID'!$M$6,IF(OR('MAPAS DE RIESGOS INHER Y RESID'!$H$5='MATRIZ DE RIESGOS'!P120,P120&lt;'MAPAS DE RIESGOS INHER Y RESID'!$I$5+1),'MAPAS DE RIESGOS INHER Y RESID'!$M$5,IF(OR('MAPAS DE RIESGOS INHER Y RESID'!$I$4='MATRIZ DE RIESGOS'!P120,P120&lt;'MAPAS DE RIESGOS INHER Y RESID'!$J$4+1),'MAPAS DE RIESGOS INHER Y RESID'!$M$4,'MAPAS DE RIESGOS INHER Y RESID'!$M$3)))</f>
        <v>MODERADO</v>
      </c>
      <c r="R120" s="93" t="s">
        <v>69</v>
      </c>
      <c r="S120" s="97"/>
      <c r="T120" s="97" t="s">
        <v>158</v>
      </c>
      <c r="U120" s="97" t="s">
        <v>159</v>
      </c>
      <c r="V120" s="94" t="s">
        <v>57</v>
      </c>
      <c r="W120" s="98">
        <f>VLOOKUP(V120,'[8]MAPAS DE RIESGOS INHER Y RESID'!$E$16:$F$18,2,FALSE)</f>
        <v>0.4</v>
      </c>
      <c r="X120" s="99">
        <f t="shared" si="20"/>
        <v>28.799999999999997</v>
      </c>
      <c r="Y120" s="94" t="str">
        <f>IF(OR('[8]MAPAS DE RIESGOS INHER Y RESID'!$G$18='[8]MATRIZ DE RIESGOS DE SST'!X115,X120&lt;'[8]MAPAS DE RIESGOS INHER Y RESID'!$G$16+1),'[8]MAPAS DE RIESGOS INHER Y RESID'!$M$19,IF(OR('[8]MAPAS DE RIESGOS INHER Y RESID'!$H$17='[8]MATRIZ DE RIESGOS DE SST'!X115,X120&lt;'[8]MAPAS DE RIESGOS INHER Y RESID'!$I$18+1),'[8]MAPAS DE RIESGOS INHER Y RESID'!$M$18,IF(OR('[8]MAPAS DE RIESGOS INHER Y RESID'!$I$17='[8]MATRIZ DE RIESGOS DE SST'!X115,X120&lt;'[8]MAPAS DE RIESGOS INHER Y RESID'!$J$17+1),'[8]MAPAS DE RIESGOS INHER Y RESID'!$M$17,'[8]MAPAS DE RIESGOS INHER Y RESID'!$M$16)))</f>
        <v>MODERADO</v>
      </c>
      <c r="Z120" s="141" t="s">
        <v>58</v>
      </c>
    </row>
    <row r="121" spans="1:26" ht="195" hidden="1" customHeight="1" x14ac:dyDescent="0.2">
      <c r="A121" s="165"/>
      <c r="B121" s="90" t="s">
        <v>48</v>
      </c>
      <c r="C121" s="90"/>
      <c r="D121" s="90" t="s">
        <v>48</v>
      </c>
      <c r="E121" s="90" t="s">
        <v>48</v>
      </c>
      <c r="F121" s="90"/>
      <c r="G121" s="90"/>
      <c r="H121" s="170"/>
      <c r="I121" s="108" t="s">
        <v>168</v>
      </c>
      <c r="J121" s="108" t="s">
        <v>345</v>
      </c>
      <c r="K121" s="108" t="s">
        <v>169</v>
      </c>
      <c r="L121" s="94" t="s">
        <v>57</v>
      </c>
      <c r="M121" s="95">
        <f>VLOOKUP('MATRIZ DE RIESGOS'!L121,'MAPAS DE RIESGOS INHER Y RESID'!$E$3:$F$7,2,FALSE)</f>
        <v>3</v>
      </c>
      <c r="N121" s="94" t="s">
        <v>111</v>
      </c>
      <c r="O121" s="95">
        <f>VLOOKUP('MATRIZ DE RIESGOS'!N121,'MAPAS DE RIESGOS INHER Y RESID'!$O$3:$P$7,2,FALSE)</f>
        <v>4</v>
      </c>
      <c r="P121" s="95">
        <f t="shared" ref="P121" si="22">+M121*O121</f>
        <v>12</v>
      </c>
      <c r="Q121" s="94" t="str">
        <f>IF(OR('MAPAS DE RIESGOS INHER Y RESID'!$G$7='MATRIZ DE RIESGOS'!P121,P121&lt;'MAPAS DE RIESGOS INHER Y RESID'!$G$3+1),'MAPAS DE RIESGOS INHER Y RESID'!$M$6,IF(OR('MAPAS DE RIESGOS INHER Y RESID'!$H$5='MATRIZ DE RIESGOS'!P121,P121&lt;'MAPAS DE RIESGOS INHER Y RESID'!$I$5+1),'MAPAS DE RIESGOS INHER Y RESID'!$M$5,IF(OR('MAPAS DE RIESGOS INHER Y RESID'!$I$4='MATRIZ DE RIESGOS'!P121,P121&lt;'MAPAS DE RIESGOS INHER Y RESID'!$J$4+1),'MAPAS DE RIESGOS INHER Y RESID'!$M$4,'MAPAS DE RIESGOS INHER Y RESID'!$M$3)))</f>
        <v>MODERADO</v>
      </c>
      <c r="R121" s="97" t="s">
        <v>69</v>
      </c>
      <c r="S121" s="93"/>
      <c r="T121" s="97" t="s">
        <v>170</v>
      </c>
      <c r="U121" s="97" t="s">
        <v>171</v>
      </c>
      <c r="V121" s="94" t="s">
        <v>62</v>
      </c>
      <c r="W121" s="98">
        <f>VLOOKUP(V121,'[8]MAPAS DE RIESGOS INHER Y RESID'!$E$16:$F$18,2,FALSE)</f>
        <v>0.9</v>
      </c>
      <c r="X121" s="99">
        <f t="shared" si="20"/>
        <v>1.1999999999999993</v>
      </c>
      <c r="Y121" s="94" t="str">
        <f>IF(OR('[8]MAPAS DE RIESGOS INHER Y RESID'!$G$18='[8]MATRIZ DE RIESGOS DE SST'!X116,X121&lt;'[8]MAPAS DE RIESGOS INHER Y RESID'!$G$16+1),'[8]MAPAS DE RIESGOS INHER Y RESID'!$M$19,IF(OR('[8]MAPAS DE RIESGOS INHER Y RESID'!$H$17='[8]MATRIZ DE RIESGOS DE SST'!X116,X121&lt;'[8]MAPAS DE RIESGOS INHER Y RESID'!$I$18+1),'[8]MAPAS DE RIESGOS INHER Y RESID'!$M$18,IF(OR('[8]MAPAS DE RIESGOS INHER Y RESID'!$I$17='[8]MATRIZ DE RIESGOS DE SST'!X116,X121&lt;'[8]MAPAS DE RIESGOS INHER Y RESID'!$J$17+1),'[8]MAPAS DE RIESGOS INHER Y RESID'!$M$17,'[8]MAPAS DE RIESGOS INHER Y RESID'!$M$16)))</f>
        <v>BAJO</v>
      </c>
      <c r="Z121" s="141" t="s">
        <v>63</v>
      </c>
    </row>
    <row r="122" spans="1:26" ht="121.5" hidden="1" customHeight="1" x14ac:dyDescent="0.2">
      <c r="A122" s="165"/>
      <c r="B122" s="90" t="s">
        <v>48</v>
      </c>
      <c r="C122" s="90"/>
      <c r="D122" s="90" t="s">
        <v>48</v>
      </c>
      <c r="E122" s="90" t="s">
        <v>48</v>
      </c>
      <c r="F122" s="90"/>
      <c r="G122" s="90"/>
      <c r="H122" s="170"/>
      <c r="I122" s="93" t="s">
        <v>172</v>
      </c>
      <c r="J122" s="109" t="s">
        <v>173</v>
      </c>
      <c r="K122" s="93" t="s">
        <v>98</v>
      </c>
      <c r="L122" s="94" t="s">
        <v>53</v>
      </c>
      <c r="M122" s="95">
        <f>VLOOKUP('MATRIZ DE RIESGOS'!L122,'MAPAS DE RIESGOS INHER Y RESID'!$E$3:$F$7,2,FALSE)</f>
        <v>2</v>
      </c>
      <c r="N122" s="94" t="s">
        <v>111</v>
      </c>
      <c r="O122" s="95">
        <f>VLOOKUP('MATRIZ DE RIESGOS'!N122,'MAPAS DE RIESGOS INHER Y RESID'!$O$3:$P$7,2,FALSE)</f>
        <v>4</v>
      </c>
      <c r="P122" s="95">
        <f>+M122*O122</f>
        <v>8</v>
      </c>
      <c r="Q122" s="94" t="str">
        <f>IF(OR('MAPAS DE RIESGOS INHER Y RESID'!$G$7='MATRIZ DE RIESGOS'!P122,P122&lt;'MAPAS DE RIESGOS INHER Y RESID'!$G$3+1),'MAPAS DE RIESGOS INHER Y RESID'!$M$6,IF(OR('MAPAS DE RIESGOS INHER Y RESID'!$H$5='MATRIZ DE RIESGOS'!P122,P122&lt;'MAPAS DE RIESGOS INHER Y RESID'!$I$5+1),'MAPAS DE RIESGOS INHER Y RESID'!$M$5,IF(OR('MAPAS DE RIESGOS INHER Y RESID'!$I$4='MATRIZ DE RIESGOS'!P122,P122&lt;'MAPAS DE RIESGOS INHER Y RESID'!$J$4+1),'MAPAS DE RIESGOS INHER Y RESID'!$M$4,'MAPAS DE RIESGOS INHER Y RESID'!$M$3)))</f>
        <v>BAJO</v>
      </c>
      <c r="R122" s="97" t="s">
        <v>69</v>
      </c>
      <c r="S122" s="93"/>
      <c r="T122" s="97"/>
      <c r="U122" s="97" t="s">
        <v>174</v>
      </c>
      <c r="V122" s="94" t="s">
        <v>57</v>
      </c>
      <c r="W122" s="98">
        <f>VLOOKUP(V122,'[8]MAPAS DE RIESGOS INHER Y RESID'!$E$16:$F$18,2,FALSE)</f>
        <v>0.4</v>
      </c>
      <c r="X122" s="99">
        <f t="shared" si="20"/>
        <v>4.8</v>
      </c>
      <c r="Y122" s="94" t="str">
        <f>IF(OR('[8]MAPAS DE RIESGOS INHER Y RESID'!$G$18='[8]MATRIZ DE RIESGOS DE SST'!X117,X122&lt;'[8]MAPAS DE RIESGOS INHER Y RESID'!$G$16+1),'[8]MAPAS DE RIESGOS INHER Y RESID'!$M$19,IF(OR('[8]MAPAS DE RIESGOS INHER Y RESID'!$H$17='[8]MATRIZ DE RIESGOS DE SST'!X117,X122&lt;'[8]MAPAS DE RIESGOS INHER Y RESID'!$I$18+1),'[8]MAPAS DE RIESGOS INHER Y RESID'!$M$18,IF(OR('[8]MAPAS DE RIESGOS INHER Y RESID'!$I$17='[8]MATRIZ DE RIESGOS DE SST'!X117,X122&lt;'[8]MAPAS DE RIESGOS INHER Y RESID'!$J$17+1),'[8]MAPAS DE RIESGOS INHER Y RESID'!$M$17,'[8]MAPAS DE RIESGOS INHER Y RESID'!$M$16)))</f>
        <v>BAJO</v>
      </c>
      <c r="Z122" s="141" t="s">
        <v>58</v>
      </c>
    </row>
    <row r="123" spans="1:26" ht="285" hidden="1" customHeight="1" x14ac:dyDescent="0.2">
      <c r="A123" s="165"/>
      <c r="B123" s="90" t="s">
        <v>48</v>
      </c>
      <c r="C123" s="90"/>
      <c r="D123" s="90" t="s">
        <v>48</v>
      </c>
      <c r="E123" s="90" t="s">
        <v>48</v>
      </c>
      <c r="F123" s="90"/>
      <c r="G123" s="90"/>
      <c r="H123" s="170"/>
      <c r="I123" s="93" t="s">
        <v>175</v>
      </c>
      <c r="J123" s="101" t="s">
        <v>338</v>
      </c>
      <c r="K123" s="109" t="s">
        <v>176</v>
      </c>
      <c r="L123" s="94" t="s">
        <v>57</v>
      </c>
      <c r="M123" s="95">
        <f>VLOOKUP('MATRIZ DE RIESGOS'!L123,'MAPAS DE RIESGOS INHER Y RESID'!$E$3:$F$7,2,FALSE)</f>
        <v>3</v>
      </c>
      <c r="N123" s="94" t="s">
        <v>54</v>
      </c>
      <c r="O123" s="95">
        <f>VLOOKUP('MATRIZ DE RIESGOS'!N123,'MAPAS DE RIESGOS INHER Y RESID'!$O$3:$P$7,2,FALSE)</f>
        <v>16</v>
      </c>
      <c r="P123" s="95">
        <f t="shared" ref="P123:P127" si="23">+M123*O123</f>
        <v>48</v>
      </c>
      <c r="Q123" s="94" t="str">
        <f>IF(OR('MAPAS DE RIESGOS INHER Y RESID'!$G$7='MATRIZ DE RIESGOS'!P123,P123&lt;'MAPAS DE RIESGOS INHER Y RESID'!$G$3+1),'MAPAS DE RIESGOS INHER Y RESID'!$M$6,IF(OR('MAPAS DE RIESGOS INHER Y RESID'!$H$5='MATRIZ DE RIESGOS'!P123,P123&lt;'MAPAS DE RIESGOS INHER Y RESID'!$I$5+1),'MAPAS DE RIESGOS INHER Y RESID'!$M$5,IF(OR('MAPAS DE RIESGOS INHER Y RESID'!$I$4='MATRIZ DE RIESGOS'!P123,P123&lt;'MAPAS DE RIESGOS INHER Y RESID'!$J$4+1),'MAPAS DE RIESGOS INHER Y RESID'!$M$4,'MAPAS DE RIESGOS INHER Y RESID'!$M$3)))</f>
        <v>MODERADO</v>
      </c>
      <c r="R123" s="97" t="s">
        <v>69</v>
      </c>
      <c r="S123" s="93"/>
      <c r="T123" s="97" t="s">
        <v>177</v>
      </c>
      <c r="U123" s="97" t="s">
        <v>178</v>
      </c>
      <c r="V123" s="94" t="s">
        <v>57</v>
      </c>
      <c r="W123" s="98">
        <f>VLOOKUP(V123,'[8]MAPAS DE RIESGOS INHER Y RESID'!$E$16:$F$18,2,FALSE)</f>
        <v>0.4</v>
      </c>
      <c r="X123" s="99">
        <f t="shared" si="20"/>
        <v>28.799999999999997</v>
      </c>
      <c r="Y123" s="94" t="str">
        <f>IF(OR('[8]MAPAS DE RIESGOS INHER Y RESID'!$G$18='[8]MATRIZ DE RIESGOS DE SST'!X118,X123&lt;'[8]MAPAS DE RIESGOS INHER Y RESID'!$G$16+1),'[8]MAPAS DE RIESGOS INHER Y RESID'!$M$19,IF(OR('[8]MAPAS DE RIESGOS INHER Y RESID'!$H$17='[8]MATRIZ DE RIESGOS DE SST'!X118,X123&lt;'[8]MAPAS DE RIESGOS INHER Y RESID'!$I$18+1),'[8]MAPAS DE RIESGOS INHER Y RESID'!$M$18,IF(OR('[8]MAPAS DE RIESGOS INHER Y RESID'!$I$17='[8]MATRIZ DE RIESGOS DE SST'!X118,X123&lt;'[8]MAPAS DE RIESGOS INHER Y RESID'!$J$17+1),'[8]MAPAS DE RIESGOS INHER Y RESID'!$M$17,'[8]MAPAS DE RIESGOS INHER Y RESID'!$M$16)))</f>
        <v>MODERADO</v>
      </c>
      <c r="Z123" s="141" t="s">
        <v>58</v>
      </c>
    </row>
    <row r="124" spans="1:26" ht="300" hidden="1" customHeight="1" x14ac:dyDescent="0.2">
      <c r="A124" s="165"/>
      <c r="B124" s="90" t="s">
        <v>48</v>
      </c>
      <c r="C124" s="90"/>
      <c r="D124" s="90" t="s">
        <v>48</v>
      </c>
      <c r="E124" s="90" t="s">
        <v>48</v>
      </c>
      <c r="F124" s="90"/>
      <c r="G124" s="90"/>
      <c r="H124" s="170"/>
      <c r="I124" s="93" t="s">
        <v>179</v>
      </c>
      <c r="J124" s="101" t="s">
        <v>180</v>
      </c>
      <c r="K124" s="93" t="s">
        <v>181</v>
      </c>
      <c r="L124" s="94" t="s">
        <v>57</v>
      </c>
      <c r="M124" s="95">
        <f>VLOOKUP('MATRIZ DE RIESGOS'!L124,'MAPAS DE RIESGOS INHER Y RESID'!$E$3:$F$7,2,FALSE)</f>
        <v>3</v>
      </c>
      <c r="N124" s="94" t="s">
        <v>54</v>
      </c>
      <c r="O124" s="95">
        <f>VLOOKUP('MATRIZ DE RIESGOS'!N124,'MAPAS DE RIESGOS INHER Y RESID'!$O$3:$P$7,2,FALSE)</f>
        <v>16</v>
      </c>
      <c r="P124" s="95">
        <f t="shared" si="23"/>
        <v>48</v>
      </c>
      <c r="Q124" s="94" t="str">
        <f>IF(OR('MAPAS DE RIESGOS INHER Y RESID'!$G$7='MATRIZ DE RIESGOS'!P124,P124&lt;'MAPAS DE RIESGOS INHER Y RESID'!$G$3+1),'MAPAS DE RIESGOS INHER Y RESID'!$M$6,IF(OR('MAPAS DE RIESGOS INHER Y RESID'!$H$5='MATRIZ DE RIESGOS'!P124,P124&lt;'MAPAS DE RIESGOS INHER Y RESID'!$I$5+1),'MAPAS DE RIESGOS INHER Y RESID'!$M$5,IF(OR('MAPAS DE RIESGOS INHER Y RESID'!$I$4='MATRIZ DE RIESGOS'!P124,P124&lt;'MAPAS DE RIESGOS INHER Y RESID'!$J$4+1),'MAPAS DE RIESGOS INHER Y RESID'!$M$4,'MAPAS DE RIESGOS INHER Y RESID'!$M$3)))</f>
        <v>MODERADO</v>
      </c>
      <c r="R124" s="97" t="s">
        <v>69</v>
      </c>
      <c r="S124" s="93"/>
      <c r="T124" s="97"/>
      <c r="U124" s="97" t="s">
        <v>182</v>
      </c>
      <c r="V124" s="94" t="s">
        <v>57</v>
      </c>
      <c r="W124" s="98">
        <f>VLOOKUP(V124,'[8]MAPAS DE RIESGOS INHER Y RESID'!$E$16:$F$18,2,FALSE)</f>
        <v>0.4</v>
      </c>
      <c r="X124" s="99">
        <f t="shared" si="20"/>
        <v>28.799999999999997</v>
      </c>
      <c r="Y124" s="94" t="str">
        <f>IF(OR('[8]MAPAS DE RIESGOS INHER Y RESID'!$G$18='[8]MATRIZ DE RIESGOS DE SST'!X119,X124&lt;'[8]MAPAS DE RIESGOS INHER Y RESID'!$G$16+1),'[8]MAPAS DE RIESGOS INHER Y RESID'!$M$19,IF(OR('[8]MAPAS DE RIESGOS INHER Y RESID'!$H$17='[8]MATRIZ DE RIESGOS DE SST'!X119,X124&lt;'[8]MAPAS DE RIESGOS INHER Y RESID'!$I$18+1),'[8]MAPAS DE RIESGOS INHER Y RESID'!$M$18,IF(OR('[8]MAPAS DE RIESGOS INHER Y RESID'!$I$17='[8]MATRIZ DE RIESGOS DE SST'!X119,X124&lt;'[8]MAPAS DE RIESGOS INHER Y RESID'!$J$17+1),'[8]MAPAS DE RIESGOS INHER Y RESID'!$M$17,'[8]MAPAS DE RIESGOS INHER Y RESID'!$M$16)))</f>
        <v>MODERADO</v>
      </c>
      <c r="Z124" s="141" t="s">
        <v>58</v>
      </c>
    </row>
    <row r="125" spans="1:26" ht="330" hidden="1" customHeight="1" x14ac:dyDescent="0.2">
      <c r="A125" s="165"/>
      <c r="B125" s="90" t="s">
        <v>48</v>
      </c>
      <c r="C125" s="90"/>
      <c r="D125" s="90" t="s">
        <v>48</v>
      </c>
      <c r="E125" s="90" t="s">
        <v>48</v>
      </c>
      <c r="F125" s="90"/>
      <c r="G125" s="90"/>
      <c r="H125" s="170"/>
      <c r="I125" s="91" t="s">
        <v>183</v>
      </c>
      <c r="J125" s="110" t="s">
        <v>184</v>
      </c>
      <c r="K125" s="93" t="s">
        <v>181</v>
      </c>
      <c r="L125" s="94" t="s">
        <v>57</v>
      </c>
      <c r="M125" s="95">
        <f>VLOOKUP('MATRIZ DE RIESGOS'!L125,'MAPAS DE RIESGOS INHER Y RESID'!$E$3:$F$7,2,FALSE)</f>
        <v>3</v>
      </c>
      <c r="N125" s="94" t="s">
        <v>54</v>
      </c>
      <c r="O125" s="95">
        <f>VLOOKUP('MATRIZ DE RIESGOS'!N125,'MAPAS DE RIESGOS INHER Y RESID'!$O$3:$P$7,2,FALSE)</f>
        <v>16</v>
      </c>
      <c r="P125" s="95">
        <f t="shared" si="23"/>
        <v>48</v>
      </c>
      <c r="Q125" s="94" t="str">
        <f>IF(OR('MAPAS DE RIESGOS INHER Y RESID'!$G$7='MATRIZ DE RIESGOS'!P125,P125&lt;'MAPAS DE RIESGOS INHER Y RESID'!$G$3+1),'MAPAS DE RIESGOS INHER Y RESID'!$M$6,IF(OR('MAPAS DE RIESGOS INHER Y RESID'!$H$5='MATRIZ DE RIESGOS'!P125,P125&lt;'MAPAS DE RIESGOS INHER Y RESID'!$I$5+1),'MAPAS DE RIESGOS INHER Y RESID'!$M$5,IF(OR('MAPAS DE RIESGOS INHER Y RESID'!$I$4='MATRIZ DE RIESGOS'!P125,P125&lt;'MAPAS DE RIESGOS INHER Y RESID'!$J$4+1),'MAPAS DE RIESGOS INHER Y RESID'!$M$4,'MAPAS DE RIESGOS INHER Y RESID'!$M$3)))</f>
        <v>MODERADO</v>
      </c>
      <c r="R125" s="97" t="s">
        <v>69</v>
      </c>
      <c r="S125" s="93" t="s">
        <v>185</v>
      </c>
      <c r="T125" s="97"/>
      <c r="U125" s="97" t="s">
        <v>182</v>
      </c>
      <c r="V125" s="94" t="s">
        <v>57</v>
      </c>
      <c r="W125" s="98">
        <f>VLOOKUP(V125,'[8]MAPAS DE RIESGOS INHER Y RESID'!$E$16:$F$18,2,FALSE)</f>
        <v>0.4</v>
      </c>
      <c r="X125" s="99">
        <f t="shared" si="20"/>
        <v>28.799999999999997</v>
      </c>
      <c r="Y125" s="94" t="str">
        <f>IF(OR('[8]MAPAS DE RIESGOS INHER Y RESID'!$G$18='[8]MATRIZ DE RIESGOS DE SST'!X120,X125&lt;'[8]MAPAS DE RIESGOS INHER Y RESID'!$G$16+1),'[8]MAPAS DE RIESGOS INHER Y RESID'!$M$19,IF(OR('[8]MAPAS DE RIESGOS INHER Y RESID'!$H$17='[8]MATRIZ DE RIESGOS DE SST'!X120,X125&lt;'[8]MAPAS DE RIESGOS INHER Y RESID'!$I$18+1),'[8]MAPAS DE RIESGOS INHER Y RESID'!$M$18,IF(OR('[8]MAPAS DE RIESGOS INHER Y RESID'!$I$17='[8]MATRIZ DE RIESGOS DE SST'!X120,X125&lt;'[8]MAPAS DE RIESGOS INHER Y RESID'!$J$17+1),'[8]MAPAS DE RIESGOS INHER Y RESID'!$M$17,'[8]MAPAS DE RIESGOS INHER Y RESID'!$M$16)))</f>
        <v>MODERADO</v>
      </c>
      <c r="Z125" s="141" t="s">
        <v>58</v>
      </c>
    </row>
    <row r="126" spans="1:26" ht="195" hidden="1" customHeight="1" x14ac:dyDescent="0.2">
      <c r="A126" s="165"/>
      <c r="B126" s="90" t="s">
        <v>48</v>
      </c>
      <c r="C126" s="90"/>
      <c r="D126" s="90" t="s">
        <v>48</v>
      </c>
      <c r="E126" s="90" t="s">
        <v>48</v>
      </c>
      <c r="F126" s="90"/>
      <c r="G126" s="90"/>
      <c r="H126" s="170"/>
      <c r="I126" s="109" t="s">
        <v>186</v>
      </c>
      <c r="J126" s="110" t="s">
        <v>187</v>
      </c>
      <c r="K126" s="102" t="s">
        <v>181</v>
      </c>
      <c r="L126" s="94" t="s">
        <v>57</v>
      </c>
      <c r="M126" s="95">
        <f>VLOOKUP('MATRIZ DE RIESGOS'!L126,'MAPAS DE RIESGOS INHER Y RESID'!$E$3:$F$7,2,FALSE)</f>
        <v>3</v>
      </c>
      <c r="N126" s="94" t="s">
        <v>54</v>
      </c>
      <c r="O126" s="95">
        <f>VLOOKUP('MATRIZ DE RIESGOS'!N126,'MAPAS DE RIESGOS INHER Y RESID'!$O$3:$P$7,2,FALSE)</f>
        <v>16</v>
      </c>
      <c r="P126" s="95">
        <f t="shared" si="23"/>
        <v>48</v>
      </c>
      <c r="Q126" s="94" t="str">
        <f>IF(OR('MAPAS DE RIESGOS INHER Y RESID'!$G$7='MATRIZ DE RIESGOS'!P126,P126&lt;'MAPAS DE RIESGOS INHER Y RESID'!$G$3+1),'MAPAS DE RIESGOS INHER Y RESID'!$M$6,IF(OR('MAPAS DE RIESGOS INHER Y RESID'!$H$5='MATRIZ DE RIESGOS'!P126,P126&lt;'MAPAS DE RIESGOS INHER Y RESID'!$I$5+1),'MAPAS DE RIESGOS INHER Y RESID'!$M$5,IF(OR('MAPAS DE RIESGOS INHER Y RESID'!$I$4='MATRIZ DE RIESGOS'!P126,P126&lt;'MAPAS DE RIESGOS INHER Y RESID'!$J$4+1),'MAPAS DE RIESGOS INHER Y RESID'!$M$4,'MAPAS DE RIESGOS INHER Y RESID'!$M$3)))</f>
        <v>MODERADO</v>
      </c>
      <c r="R126" s="97" t="s">
        <v>69</v>
      </c>
      <c r="S126" s="93"/>
      <c r="T126" s="97"/>
      <c r="U126" s="97" t="s">
        <v>188</v>
      </c>
      <c r="V126" s="94" t="s">
        <v>57</v>
      </c>
      <c r="W126" s="98">
        <f>VLOOKUP(V126,'[8]MAPAS DE RIESGOS INHER Y RESID'!$E$16:$F$18,2,FALSE)</f>
        <v>0.4</v>
      </c>
      <c r="X126" s="99">
        <f t="shared" si="20"/>
        <v>28.799999999999997</v>
      </c>
      <c r="Y126" s="94" t="str">
        <f>IF(OR('[8]MAPAS DE RIESGOS INHER Y RESID'!$G$18='[8]MATRIZ DE RIESGOS DE SST'!X121,X126&lt;'[8]MAPAS DE RIESGOS INHER Y RESID'!$G$16+1),'[8]MAPAS DE RIESGOS INHER Y RESID'!$M$19,IF(OR('[8]MAPAS DE RIESGOS INHER Y RESID'!$H$17='[8]MATRIZ DE RIESGOS DE SST'!X121,X126&lt;'[8]MAPAS DE RIESGOS INHER Y RESID'!$I$18+1),'[8]MAPAS DE RIESGOS INHER Y RESID'!$M$18,IF(OR('[8]MAPAS DE RIESGOS INHER Y RESID'!$I$17='[8]MATRIZ DE RIESGOS DE SST'!X121,X126&lt;'[8]MAPAS DE RIESGOS INHER Y RESID'!$J$17+1),'[8]MAPAS DE RIESGOS INHER Y RESID'!$M$17,'[8]MAPAS DE RIESGOS INHER Y RESID'!$M$16)))</f>
        <v>MODERADO</v>
      </c>
      <c r="Z126" s="141" t="s">
        <v>58</v>
      </c>
    </row>
    <row r="127" spans="1:26" ht="180" hidden="1" customHeight="1" x14ac:dyDescent="0.2">
      <c r="A127" s="165"/>
      <c r="B127" s="90" t="s">
        <v>48</v>
      </c>
      <c r="C127" s="90"/>
      <c r="D127" s="90" t="s">
        <v>48</v>
      </c>
      <c r="E127" s="90" t="s">
        <v>48</v>
      </c>
      <c r="F127" s="90"/>
      <c r="G127" s="90"/>
      <c r="H127" s="170"/>
      <c r="I127" s="93" t="s">
        <v>189</v>
      </c>
      <c r="J127" s="110" t="s">
        <v>190</v>
      </c>
      <c r="K127" s="102" t="s">
        <v>181</v>
      </c>
      <c r="L127" s="94" t="s">
        <v>57</v>
      </c>
      <c r="M127" s="95">
        <f>VLOOKUP('MATRIZ DE RIESGOS'!L127,'MAPAS DE RIESGOS INHER Y RESID'!$E$3:$F$7,2,FALSE)</f>
        <v>3</v>
      </c>
      <c r="N127" s="94" t="s">
        <v>54</v>
      </c>
      <c r="O127" s="95">
        <f>VLOOKUP('MATRIZ DE RIESGOS'!N127,'MAPAS DE RIESGOS INHER Y RESID'!$O$3:$P$7,2,FALSE)</f>
        <v>16</v>
      </c>
      <c r="P127" s="95">
        <f t="shared" si="23"/>
        <v>48</v>
      </c>
      <c r="Q127" s="94" t="str">
        <f>IF(OR('MAPAS DE RIESGOS INHER Y RESID'!$G$7='MATRIZ DE RIESGOS'!P127,P127&lt;'MAPAS DE RIESGOS INHER Y RESID'!$G$3+1),'MAPAS DE RIESGOS INHER Y RESID'!$M$6,IF(OR('MAPAS DE RIESGOS INHER Y RESID'!$H$5='MATRIZ DE RIESGOS'!P127,P127&lt;'MAPAS DE RIESGOS INHER Y RESID'!$I$5+1),'MAPAS DE RIESGOS INHER Y RESID'!$M$5,IF(OR('MAPAS DE RIESGOS INHER Y RESID'!$I$4='MATRIZ DE RIESGOS'!P127,P127&lt;'MAPAS DE RIESGOS INHER Y RESID'!$J$4+1),'MAPAS DE RIESGOS INHER Y RESID'!$M$4,'MAPAS DE RIESGOS INHER Y RESID'!$M$3)))</f>
        <v>MODERADO</v>
      </c>
      <c r="R127" s="97" t="s">
        <v>69</v>
      </c>
      <c r="S127" s="93"/>
      <c r="T127" s="97"/>
      <c r="U127" s="97" t="s">
        <v>188</v>
      </c>
      <c r="V127" s="94" t="s">
        <v>57</v>
      </c>
      <c r="W127" s="98">
        <f>VLOOKUP(V127,'[8]MAPAS DE RIESGOS INHER Y RESID'!$E$16:$F$18,2,FALSE)</f>
        <v>0.4</v>
      </c>
      <c r="X127" s="99">
        <f t="shared" si="20"/>
        <v>28.799999999999997</v>
      </c>
      <c r="Y127" s="94" t="str">
        <f>IF(OR('[8]MAPAS DE RIESGOS INHER Y RESID'!$G$18='[8]MATRIZ DE RIESGOS DE SST'!X122,X127&lt;'[8]MAPAS DE RIESGOS INHER Y RESID'!$G$16+1),'[8]MAPAS DE RIESGOS INHER Y RESID'!$M$19,IF(OR('[8]MAPAS DE RIESGOS INHER Y RESID'!$H$17='[8]MATRIZ DE RIESGOS DE SST'!X122,X127&lt;'[8]MAPAS DE RIESGOS INHER Y RESID'!$I$18+1),'[8]MAPAS DE RIESGOS INHER Y RESID'!$M$18,IF(OR('[8]MAPAS DE RIESGOS INHER Y RESID'!$I$17='[8]MATRIZ DE RIESGOS DE SST'!X122,X127&lt;'[8]MAPAS DE RIESGOS INHER Y RESID'!$J$17+1),'[8]MAPAS DE RIESGOS INHER Y RESID'!$M$17,'[8]MAPAS DE RIESGOS INHER Y RESID'!$M$16)))</f>
        <v>MODERADO</v>
      </c>
      <c r="Z127" s="141" t="s">
        <v>58</v>
      </c>
    </row>
    <row r="128" spans="1:26" ht="409.5" hidden="1" customHeight="1" x14ac:dyDescent="0.2">
      <c r="A128" s="165"/>
      <c r="B128" s="90" t="s">
        <v>48</v>
      </c>
      <c r="C128" s="90"/>
      <c r="D128" s="90" t="s">
        <v>48</v>
      </c>
      <c r="E128" s="90" t="s">
        <v>48</v>
      </c>
      <c r="F128" s="90"/>
      <c r="G128" s="90"/>
      <c r="H128" s="170"/>
      <c r="I128" s="91" t="s">
        <v>191</v>
      </c>
      <c r="J128" s="120" t="s">
        <v>349</v>
      </c>
      <c r="K128" s="109" t="s">
        <v>192</v>
      </c>
      <c r="L128" s="94" t="s">
        <v>57</v>
      </c>
      <c r="M128" s="95">
        <f>VLOOKUP('MATRIZ DE RIESGOS'!L128,'MAPAS DE RIESGOS INHER Y RESID'!$E$3:$F$7,2,FALSE)</f>
        <v>3</v>
      </c>
      <c r="N128" s="94" t="s">
        <v>54</v>
      </c>
      <c r="O128" s="95">
        <f>VLOOKUP('MATRIZ DE RIESGOS'!N128,'MAPAS DE RIESGOS INHER Y RESID'!$O$3:$P$7,2,FALSE)</f>
        <v>16</v>
      </c>
      <c r="P128" s="95">
        <f>+M128*O128</f>
        <v>48</v>
      </c>
      <c r="Q128" s="94" t="str">
        <f>IF(OR('MAPAS DE RIESGOS INHER Y RESID'!$G$7='MATRIZ DE RIESGOS'!P128,P128&lt;'MAPAS DE RIESGOS INHER Y RESID'!$G$3+1),'MAPAS DE RIESGOS INHER Y RESID'!$M$6,IF(OR('MAPAS DE RIESGOS INHER Y RESID'!$H$5='MATRIZ DE RIESGOS'!P128,P128&lt;'MAPAS DE RIESGOS INHER Y RESID'!$I$5+1),'MAPAS DE RIESGOS INHER Y RESID'!$M$5,IF(OR('MAPAS DE RIESGOS INHER Y RESID'!$I$4='MATRIZ DE RIESGOS'!P128,P128&lt;'MAPAS DE RIESGOS INHER Y RESID'!$J$4+1),'MAPAS DE RIESGOS INHER Y RESID'!$M$4,'MAPAS DE RIESGOS INHER Y RESID'!$M$3)))</f>
        <v>MODERADO</v>
      </c>
      <c r="R128" s="97" t="s">
        <v>193</v>
      </c>
      <c r="S128" s="97" t="s">
        <v>194</v>
      </c>
      <c r="T128" s="104"/>
      <c r="U128" s="97" t="s">
        <v>195</v>
      </c>
      <c r="V128" s="94" t="s">
        <v>62</v>
      </c>
      <c r="W128" s="98">
        <f>VLOOKUP(V128,'[8]MAPAS DE RIESGOS INHER Y RESID'!$E$16:$F$18,2,FALSE)</f>
        <v>0.9</v>
      </c>
      <c r="X128" s="99">
        <f t="shared" si="20"/>
        <v>4.7999999999999972</v>
      </c>
      <c r="Y128" s="94" t="str">
        <f>IF(OR('[8]MAPAS DE RIESGOS INHER Y RESID'!$G$18='[8]MATRIZ DE RIESGOS DE SST'!X123,X128&lt;'[8]MAPAS DE RIESGOS INHER Y RESID'!$G$16+1),'[8]MAPAS DE RIESGOS INHER Y RESID'!$M$19,IF(OR('[8]MAPAS DE RIESGOS INHER Y RESID'!$H$17='[8]MATRIZ DE RIESGOS DE SST'!X123,X128&lt;'[8]MAPAS DE RIESGOS INHER Y RESID'!$I$18+1),'[8]MAPAS DE RIESGOS INHER Y RESID'!$M$18,IF(OR('[8]MAPAS DE RIESGOS INHER Y RESID'!$I$17='[8]MATRIZ DE RIESGOS DE SST'!X123,X128&lt;'[8]MAPAS DE RIESGOS INHER Y RESID'!$J$17+1),'[8]MAPAS DE RIESGOS INHER Y RESID'!$M$17,'[8]MAPAS DE RIESGOS INHER Y RESID'!$M$16)))</f>
        <v>BAJO</v>
      </c>
      <c r="Z128" s="141" t="s">
        <v>63</v>
      </c>
    </row>
    <row r="129" spans="1:26" ht="120" hidden="1" customHeight="1" x14ac:dyDescent="0.2">
      <c r="A129" s="165"/>
      <c r="B129" s="90" t="s">
        <v>48</v>
      </c>
      <c r="C129" s="90"/>
      <c r="D129" s="90" t="s">
        <v>48</v>
      </c>
      <c r="E129" s="90" t="s">
        <v>48</v>
      </c>
      <c r="F129" s="90"/>
      <c r="G129" s="90"/>
      <c r="H129" s="170"/>
      <c r="I129" s="91" t="s">
        <v>196</v>
      </c>
      <c r="J129" s="102" t="s">
        <v>197</v>
      </c>
      <c r="K129" s="102" t="s">
        <v>198</v>
      </c>
      <c r="L129" s="94" t="s">
        <v>53</v>
      </c>
      <c r="M129" s="95">
        <f>VLOOKUP('MATRIZ DE RIESGOS'!L129,'MAPAS DE RIESGOS INHER Y RESID'!$E$3:$F$7,2,FALSE)</f>
        <v>2</v>
      </c>
      <c r="N129" s="94" t="s">
        <v>111</v>
      </c>
      <c r="O129" s="95">
        <f>VLOOKUP('MATRIZ DE RIESGOS'!N129,'MAPAS DE RIESGOS INHER Y RESID'!$O$3:$P$7,2,FALSE)</f>
        <v>4</v>
      </c>
      <c r="P129" s="95">
        <f t="shared" ref="P129:P133" si="24">+M129*O129</f>
        <v>8</v>
      </c>
      <c r="Q129" s="94" t="str">
        <f>IF(OR('MAPAS DE RIESGOS INHER Y RESID'!$G$7='MATRIZ DE RIESGOS'!P129,P129&lt;'MAPAS DE RIESGOS INHER Y RESID'!$G$3+1),'MAPAS DE RIESGOS INHER Y RESID'!$M$6,IF(OR('MAPAS DE RIESGOS INHER Y RESID'!$H$5='MATRIZ DE RIESGOS'!P129,P129&lt;'MAPAS DE RIESGOS INHER Y RESID'!$I$5+1),'MAPAS DE RIESGOS INHER Y RESID'!$M$5,IF(OR('MAPAS DE RIESGOS INHER Y RESID'!$I$4='MATRIZ DE RIESGOS'!P129,P129&lt;'MAPAS DE RIESGOS INHER Y RESID'!$J$4+1),'MAPAS DE RIESGOS INHER Y RESID'!$M$4,'MAPAS DE RIESGOS INHER Y RESID'!$M$3)))</f>
        <v>BAJO</v>
      </c>
      <c r="R129" s="97"/>
      <c r="S129" s="97"/>
      <c r="T129" s="104"/>
      <c r="U129" s="97" t="s">
        <v>199</v>
      </c>
      <c r="V129" s="94" t="s">
        <v>62</v>
      </c>
      <c r="W129" s="98">
        <f>VLOOKUP(V129,'[8]MAPAS DE RIESGOS INHER Y RESID'!$E$16:$F$18,2,FALSE)</f>
        <v>0.9</v>
      </c>
      <c r="X129" s="99">
        <f t="shared" si="20"/>
        <v>0.79999999999999982</v>
      </c>
      <c r="Y129" s="94" t="str">
        <f>IF(OR('[8]MAPAS DE RIESGOS INHER Y RESID'!$G$18='[8]MATRIZ DE RIESGOS DE SST'!X124,X129&lt;'[8]MAPAS DE RIESGOS INHER Y RESID'!$G$16+1),'[8]MAPAS DE RIESGOS INHER Y RESID'!$M$19,IF(OR('[8]MAPAS DE RIESGOS INHER Y RESID'!$H$17='[8]MATRIZ DE RIESGOS DE SST'!X124,X129&lt;'[8]MAPAS DE RIESGOS INHER Y RESID'!$I$18+1),'[8]MAPAS DE RIESGOS INHER Y RESID'!$M$18,IF(OR('[8]MAPAS DE RIESGOS INHER Y RESID'!$I$17='[8]MATRIZ DE RIESGOS DE SST'!X124,X129&lt;'[8]MAPAS DE RIESGOS INHER Y RESID'!$J$17+1),'[8]MAPAS DE RIESGOS INHER Y RESID'!$M$17,'[8]MAPAS DE RIESGOS INHER Y RESID'!$M$16)))</f>
        <v>BAJO</v>
      </c>
      <c r="Z129" s="141" t="s">
        <v>63</v>
      </c>
    </row>
    <row r="130" spans="1:26" ht="120" hidden="1" customHeight="1" x14ac:dyDescent="0.2">
      <c r="A130" s="165"/>
      <c r="B130" s="90" t="s">
        <v>48</v>
      </c>
      <c r="C130" s="90"/>
      <c r="D130" s="90" t="s">
        <v>48</v>
      </c>
      <c r="E130" s="90" t="s">
        <v>48</v>
      </c>
      <c r="F130" s="90"/>
      <c r="G130" s="90"/>
      <c r="H130" s="170"/>
      <c r="I130" s="91" t="s">
        <v>200</v>
      </c>
      <c r="J130" s="101" t="s">
        <v>201</v>
      </c>
      <c r="K130" s="102" t="s">
        <v>202</v>
      </c>
      <c r="L130" s="94" t="s">
        <v>53</v>
      </c>
      <c r="M130" s="95">
        <f>VLOOKUP('MATRIZ DE RIESGOS'!L130,'MAPAS DE RIESGOS INHER Y RESID'!$E$3:$F$7,2,FALSE)</f>
        <v>2</v>
      </c>
      <c r="N130" s="94" t="s">
        <v>111</v>
      </c>
      <c r="O130" s="95">
        <f>VLOOKUP('MATRIZ DE RIESGOS'!N130,'MAPAS DE RIESGOS INHER Y RESID'!$O$3:$P$7,2,FALSE)</f>
        <v>4</v>
      </c>
      <c r="P130" s="95">
        <f t="shared" si="24"/>
        <v>8</v>
      </c>
      <c r="Q130" s="94" t="str">
        <f>IF(OR('MAPAS DE RIESGOS INHER Y RESID'!$G$7='MATRIZ DE RIESGOS'!P130,P130&lt;'MAPAS DE RIESGOS INHER Y RESID'!$G$3+1),'MAPAS DE RIESGOS INHER Y RESID'!$M$6,IF(OR('MAPAS DE RIESGOS INHER Y RESID'!$H$5='MATRIZ DE RIESGOS'!P130,P130&lt;'MAPAS DE RIESGOS INHER Y RESID'!$I$5+1),'MAPAS DE RIESGOS INHER Y RESID'!$M$5,IF(OR('MAPAS DE RIESGOS INHER Y RESID'!$I$4='MATRIZ DE RIESGOS'!P130,P130&lt;'MAPAS DE RIESGOS INHER Y RESID'!$J$4+1),'MAPAS DE RIESGOS INHER Y RESID'!$M$4,'MAPAS DE RIESGOS INHER Y RESID'!$M$3)))</f>
        <v>BAJO</v>
      </c>
      <c r="R130" s="97"/>
      <c r="S130" s="97"/>
      <c r="T130" s="97"/>
      <c r="U130" s="97" t="s">
        <v>199</v>
      </c>
      <c r="V130" s="94" t="s">
        <v>62</v>
      </c>
      <c r="W130" s="98">
        <f>VLOOKUP(V130,'[8]MAPAS DE RIESGOS INHER Y RESID'!$E$16:$F$18,2,FALSE)</f>
        <v>0.9</v>
      </c>
      <c r="X130" s="99">
        <f t="shared" si="20"/>
        <v>0.79999999999999982</v>
      </c>
      <c r="Y130" s="94" t="str">
        <f>IF(OR('[8]MAPAS DE RIESGOS INHER Y RESID'!$G$18='[8]MATRIZ DE RIESGOS DE SST'!X125,X130&lt;'[8]MAPAS DE RIESGOS INHER Y RESID'!$G$16+1),'[8]MAPAS DE RIESGOS INHER Y RESID'!$M$19,IF(OR('[8]MAPAS DE RIESGOS INHER Y RESID'!$H$17='[8]MATRIZ DE RIESGOS DE SST'!X125,X130&lt;'[8]MAPAS DE RIESGOS INHER Y RESID'!$I$18+1),'[8]MAPAS DE RIESGOS INHER Y RESID'!$M$18,IF(OR('[8]MAPAS DE RIESGOS INHER Y RESID'!$I$17='[8]MATRIZ DE RIESGOS DE SST'!X125,X130&lt;'[8]MAPAS DE RIESGOS INHER Y RESID'!$J$17+1),'[8]MAPAS DE RIESGOS INHER Y RESID'!$M$17,'[8]MAPAS DE RIESGOS INHER Y RESID'!$M$16)))</f>
        <v>BAJO</v>
      </c>
      <c r="Z130" s="141" t="s">
        <v>63</v>
      </c>
    </row>
    <row r="131" spans="1:26" ht="120" hidden="1" customHeight="1" x14ac:dyDescent="0.2">
      <c r="A131" s="165"/>
      <c r="B131" s="90" t="s">
        <v>48</v>
      </c>
      <c r="C131" s="90"/>
      <c r="D131" s="90" t="s">
        <v>48</v>
      </c>
      <c r="E131" s="90" t="s">
        <v>48</v>
      </c>
      <c r="F131" s="90"/>
      <c r="G131" s="90"/>
      <c r="H131" s="170"/>
      <c r="I131" s="91" t="s">
        <v>203</v>
      </c>
      <c r="J131" s="101" t="s">
        <v>201</v>
      </c>
      <c r="K131" s="102" t="s">
        <v>204</v>
      </c>
      <c r="L131" s="94" t="s">
        <v>53</v>
      </c>
      <c r="M131" s="95">
        <f>VLOOKUP('MATRIZ DE RIESGOS'!L131,'MAPAS DE RIESGOS INHER Y RESID'!$E$3:$F$7,2,FALSE)</f>
        <v>2</v>
      </c>
      <c r="N131" s="94" t="s">
        <v>111</v>
      </c>
      <c r="O131" s="95">
        <f>VLOOKUP('MATRIZ DE RIESGOS'!N131,'MAPAS DE RIESGOS INHER Y RESID'!$O$3:$P$7,2,FALSE)</f>
        <v>4</v>
      </c>
      <c r="P131" s="95">
        <f t="shared" si="24"/>
        <v>8</v>
      </c>
      <c r="Q131" s="94" t="str">
        <f>IF(OR('MAPAS DE RIESGOS INHER Y RESID'!$G$7='MATRIZ DE RIESGOS'!P131,P131&lt;'MAPAS DE RIESGOS INHER Y RESID'!$G$3+1),'MAPAS DE RIESGOS INHER Y RESID'!$M$6,IF(OR('MAPAS DE RIESGOS INHER Y RESID'!$H$5='MATRIZ DE RIESGOS'!P131,P131&lt;'MAPAS DE RIESGOS INHER Y RESID'!$I$5+1),'MAPAS DE RIESGOS INHER Y RESID'!$M$5,IF(OR('MAPAS DE RIESGOS INHER Y RESID'!$I$4='MATRIZ DE RIESGOS'!P131,P131&lt;'MAPAS DE RIESGOS INHER Y RESID'!$J$4+1),'MAPAS DE RIESGOS INHER Y RESID'!$M$4,'MAPAS DE RIESGOS INHER Y RESID'!$M$3)))</f>
        <v>BAJO</v>
      </c>
      <c r="R131" s="97"/>
      <c r="S131" s="97"/>
      <c r="T131" s="97"/>
      <c r="U131" s="97" t="s">
        <v>199</v>
      </c>
      <c r="V131" s="94" t="s">
        <v>62</v>
      </c>
      <c r="W131" s="98">
        <f>VLOOKUP(V131,'[8]MAPAS DE RIESGOS INHER Y RESID'!$E$16:$F$18,2,FALSE)</f>
        <v>0.9</v>
      </c>
      <c r="X131" s="99">
        <f t="shared" si="20"/>
        <v>0.79999999999999982</v>
      </c>
      <c r="Y131" s="94" t="str">
        <f>IF(OR('[8]MAPAS DE RIESGOS INHER Y RESID'!$G$18='[8]MATRIZ DE RIESGOS DE SST'!X126,X131&lt;'[8]MAPAS DE RIESGOS INHER Y RESID'!$G$16+1),'[8]MAPAS DE RIESGOS INHER Y RESID'!$M$19,IF(OR('[8]MAPAS DE RIESGOS INHER Y RESID'!$H$17='[8]MATRIZ DE RIESGOS DE SST'!X126,X131&lt;'[8]MAPAS DE RIESGOS INHER Y RESID'!$I$18+1),'[8]MAPAS DE RIESGOS INHER Y RESID'!$M$18,IF(OR('[8]MAPAS DE RIESGOS INHER Y RESID'!$I$17='[8]MATRIZ DE RIESGOS DE SST'!X126,X131&lt;'[8]MAPAS DE RIESGOS INHER Y RESID'!$J$17+1),'[8]MAPAS DE RIESGOS INHER Y RESID'!$M$17,'[8]MAPAS DE RIESGOS INHER Y RESID'!$M$16)))</f>
        <v>BAJO</v>
      </c>
      <c r="Z131" s="141" t="s">
        <v>63</v>
      </c>
    </row>
    <row r="132" spans="1:26" ht="120" hidden="1" customHeight="1" x14ac:dyDescent="0.2">
      <c r="A132" s="165"/>
      <c r="B132" s="90" t="s">
        <v>48</v>
      </c>
      <c r="C132" s="90"/>
      <c r="D132" s="90" t="s">
        <v>48</v>
      </c>
      <c r="E132" s="90" t="s">
        <v>48</v>
      </c>
      <c r="F132" s="90"/>
      <c r="G132" s="90"/>
      <c r="H132" s="170"/>
      <c r="I132" s="111" t="s">
        <v>205</v>
      </c>
      <c r="J132" s="109" t="s">
        <v>206</v>
      </c>
      <c r="K132" s="109" t="s">
        <v>207</v>
      </c>
      <c r="L132" s="94" t="s">
        <v>53</v>
      </c>
      <c r="M132" s="95">
        <f>VLOOKUP('MATRIZ DE RIESGOS'!L132,'MAPAS DE RIESGOS INHER Y RESID'!$E$3:$F$7,2,FALSE)</f>
        <v>2</v>
      </c>
      <c r="N132" s="94" t="s">
        <v>111</v>
      </c>
      <c r="O132" s="95">
        <f>VLOOKUP('MATRIZ DE RIESGOS'!N132,'MAPAS DE RIESGOS INHER Y RESID'!$O$3:$P$7,2,FALSE)</f>
        <v>4</v>
      </c>
      <c r="P132" s="95">
        <f t="shared" si="24"/>
        <v>8</v>
      </c>
      <c r="Q132" s="94" t="str">
        <f>IF(OR('MAPAS DE RIESGOS INHER Y RESID'!$G$7='MATRIZ DE RIESGOS'!P132,P132&lt;'MAPAS DE RIESGOS INHER Y RESID'!$G$3+1),'MAPAS DE RIESGOS INHER Y RESID'!$M$6,IF(OR('MAPAS DE RIESGOS INHER Y RESID'!$H$5='MATRIZ DE RIESGOS'!P132,P132&lt;'MAPAS DE RIESGOS INHER Y RESID'!$I$5+1),'MAPAS DE RIESGOS INHER Y RESID'!$M$5,IF(OR('MAPAS DE RIESGOS INHER Y RESID'!$I$4='MATRIZ DE RIESGOS'!P132,P132&lt;'MAPAS DE RIESGOS INHER Y RESID'!$J$4+1),'MAPAS DE RIESGOS INHER Y RESID'!$M$4,'MAPAS DE RIESGOS INHER Y RESID'!$M$3)))</f>
        <v>BAJO</v>
      </c>
      <c r="R132" s="97"/>
      <c r="S132" s="97"/>
      <c r="T132" s="97"/>
      <c r="U132" s="97" t="s">
        <v>199</v>
      </c>
      <c r="V132" s="94" t="s">
        <v>62</v>
      </c>
      <c r="W132" s="98">
        <f>VLOOKUP(V132,'[8]MAPAS DE RIESGOS INHER Y RESID'!$E$16:$F$18,2,FALSE)</f>
        <v>0.9</v>
      </c>
      <c r="X132" s="99">
        <f t="shared" si="20"/>
        <v>0.79999999999999982</v>
      </c>
      <c r="Y132" s="94" t="str">
        <f>IF(OR('[8]MAPAS DE RIESGOS INHER Y RESID'!$G$18='[8]MATRIZ DE RIESGOS DE SST'!X127,X132&lt;'[8]MAPAS DE RIESGOS INHER Y RESID'!$G$16+1),'[8]MAPAS DE RIESGOS INHER Y RESID'!$M$19,IF(OR('[8]MAPAS DE RIESGOS INHER Y RESID'!$H$17='[8]MATRIZ DE RIESGOS DE SST'!X127,X132&lt;'[8]MAPAS DE RIESGOS INHER Y RESID'!$I$18+1),'[8]MAPAS DE RIESGOS INHER Y RESID'!$M$18,IF(OR('[8]MAPAS DE RIESGOS INHER Y RESID'!$I$17='[8]MATRIZ DE RIESGOS DE SST'!X127,X132&lt;'[8]MAPAS DE RIESGOS INHER Y RESID'!$J$17+1),'[8]MAPAS DE RIESGOS INHER Y RESID'!$M$17,'[8]MAPAS DE RIESGOS INHER Y RESID'!$M$16)))</f>
        <v>BAJO</v>
      </c>
      <c r="Z132" s="141" t="s">
        <v>63</v>
      </c>
    </row>
    <row r="133" spans="1:26" ht="120" hidden="1" customHeight="1" x14ac:dyDescent="0.2">
      <c r="A133" s="166"/>
      <c r="B133" s="90" t="s">
        <v>48</v>
      </c>
      <c r="C133" s="90"/>
      <c r="D133" s="90" t="s">
        <v>48</v>
      </c>
      <c r="E133" s="90" t="s">
        <v>48</v>
      </c>
      <c r="F133" s="90"/>
      <c r="G133" s="90"/>
      <c r="H133" s="171"/>
      <c r="I133" s="111" t="s">
        <v>208</v>
      </c>
      <c r="J133" s="109" t="s">
        <v>206</v>
      </c>
      <c r="K133" s="109" t="s">
        <v>207</v>
      </c>
      <c r="L133" s="94" t="s">
        <v>53</v>
      </c>
      <c r="M133" s="95">
        <f>VLOOKUP('MATRIZ DE RIESGOS'!L133,'MAPAS DE RIESGOS INHER Y RESID'!$E$3:$F$7,2,FALSE)</f>
        <v>2</v>
      </c>
      <c r="N133" s="94" t="s">
        <v>111</v>
      </c>
      <c r="O133" s="95">
        <f>VLOOKUP('MATRIZ DE RIESGOS'!N133,'MAPAS DE RIESGOS INHER Y RESID'!$O$3:$P$7,2,FALSE)</f>
        <v>4</v>
      </c>
      <c r="P133" s="95">
        <f t="shared" si="24"/>
        <v>8</v>
      </c>
      <c r="Q133" s="94" t="str">
        <f>IF(OR('MAPAS DE RIESGOS INHER Y RESID'!$G$7='MATRIZ DE RIESGOS'!P133,P133&lt;'MAPAS DE RIESGOS INHER Y RESID'!$G$3+1),'MAPAS DE RIESGOS INHER Y RESID'!$M$6,IF(OR('MAPAS DE RIESGOS INHER Y RESID'!$H$5='MATRIZ DE RIESGOS'!P133,P133&lt;'MAPAS DE RIESGOS INHER Y RESID'!$I$5+1),'MAPAS DE RIESGOS INHER Y RESID'!$M$5,IF(OR('MAPAS DE RIESGOS INHER Y RESID'!$I$4='MATRIZ DE RIESGOS'!P133,P133&lt;'MAPAS DE RIESGOS INHER Y RESID'!$J$4+1),'MAPAS DE RIESGOS INHER Y RESID'!$M$4,'MAPAS DE RIESGOS INHER Y RESID'!$M$3)))</f>
        <v>BAJO</v>
      </c>
      <c r="R133" s="97"/>
      <c r="S133" s="97"/>
      <c r="T133" s="97"/>
      <c r="U133" s="97" t="s">
        <v>199</v>
      </c>
      <c r="V133" s="94" t="s">
        <v>62</v>
      </c>
      <c r="W133" s="98">
        <f>VLOOKUP(V133,'[8]MAPAS DE RIESGOS INHER Y RESID'!$E$16:$F$18,2,FALSE)</f>
        <v>0.9</v>
      </c>
      <c r="X133" s="99">
        <f t="shared" si="20"/>
        <v>0.79999999999999982</v>
      </c>
      <c r="Y133" s="94" t="str">
        <f>IF(OR('[8]MAPAS DE RIESGOS INHER Y RESID'!$G$18='[8]MATRIZ DE RIESGOS DE SST'!X128,X133&lt;'[8]MAPAS DE RIESGOS INHER Y RESID'!$G$16+1),'[8]MAPAS DE RIESGOS INHER Y RESID'!$M$19,IF(OR('[8]MAPAS DE RIESGOS INHER Y RESID'!$H$17='[8]MATRIZ DE RIESGOS DE SST'!X128,X133&lt;'[8]MAPAS DE RIESGOS INHER Y RESID'!$I$18+1),'[8]MAPAS DE RIESGOS INHER Y RESID'!$M$18,IF(OR('[8]MAPAS DE RIESGOS INHER Y RESID'!$I$17='[8]MATRIZ DE RIESGOS DE SST'!X128,X133&lt;'[8]MAPAS DE RIESGOS INHER Y RESID'!$J$17+1),'[8]MAPAS DE RIESGOS INHER Y RESID'!$M$17,'[8]MAPAS DE RIESGOS INHER Y RESID'!$M$16)))</f>
        <v>BAJO</v>
      </c>
      <c r="Z133" s="141" t="s">
        <v>63</v>
      </c>
    </row>
    <row r="134" spans="1:26" ht="151.5" hidden="1" x14ac:dyDescent="0.2">
      <c r="A134" s="167" t="s">
        <v>211</v>
      </c>
      <c r="B134" s="90" t="s">
        <v>48</v>
      </c>
      <c r="C134" s="90"/>
      <c r="D134" s="90" t="s">
        <v>48</v>
      </c>
      <c r="E134" s="90" t="s">
        <v>48</v>
      </c>
      <c r="F134" s="90"/>
      <c r="G134" s="90"/>
      <c r="H134" s="172" t="s">
        <v>49</v>
      </c>
      <c r="I134" s="91" t="s">
        <v>50</v>
      </c>
      <c r="J134" s="101" t="s">
        <v>51</v>
      </c>
      <c r="K134" s="93" t="s">
        <v>52</v>
      </c>
      <c r="L134" s="94" t="s">
        <v>53</v>
      </c>
      <c r="M134" s="95">
        <f>VLOOKUP('[8]MATRIZ DE RIESGOS DE SST'!L129,'[8]MAPAS DE RIESGOS INHER Y RESID'!$E$3:$F$7,2,FALSE)</f>
        <v>3</v>
      </c>
      <c r="N134" s="94" t="s">
        <v>54</v>
      </c>
      <c r="O134" s="95">
        <f>VLOOKUP('[8]MATRIZ DE RIESGOS DE SST'!N129,'[8]MAPAS DE RIESGOS INHER Y RESID'!$O$3:$P$7,2,FALSE)</f>
        <v>16</v>
      </c>
      <c r="P134" s="95">
        <f>M134*O134</f>
        <v>48</v>
      </c>
      <c r="Q134" s="94" t="str">
        <f>IF(OR('MAPAS DE RIESGOS INHER Y RESID'!$G$7='MATRIZ DE RIESGOS'!P134,P134&lt;'MAPAS DE RIESGOS INHER Y RESID'!$G$3+1),'MAPAS DE RIESGOS INHER Y RESID'!$M$6,IF(OR('MAPAS DE RIESGOS INHER Y RESID'!$H$5='MATRIZ DE RIESGOS'!P134,P134&lt;'MAPAS DE RIESGOS INHER Y RESID'!$I$5+1),'MAPAS DE RIESGOS INHER Y RESID'!$M$5,IF(OR('MAPAS DE RIESGOS INHER Y RESID'!$I$4='MATRIZ DE RIESGOS'!P134,P134&lt;'MAPAS DE RIESGOS INHER Y RESID'!$J$4+1),'MAPAS DE RIESGOS INHER Y RESID'!$M$4,'MAPAS DE RIESGOS INHER Y RESID'!$M$3)))</f>
        <v>MODERADO</v>
      </c>
      <c r="R134" s="93"/>
      <c r="S134" s="93"/>
      <c r="T134" s="97" t="s">
        <v>55</v>
      </c>
      <c r="U134" s="97" t="s">
        <v>56</v>
      </c>
      <c r="V134" s="94" t="s">
        <v>57</v>
      </c>
      <c r="W134" s="98">
        <f>VLOOKUP(V134,'[8]MAPAS DE RIESGOS INHER Y RESID'!$E$16:$F$18,2,FALSE)</f>
        <v>0.4</v>
      </c>
      <c r="X134" s="99">
        <f>P134-(W134*P134)</f>
        <v>28.799999999999997</v>
      </c>
      <c r="Y134" s="94" t="str">
        <f>IF(OR('[8]MAPAS DE RIESGOS INHER Y RESID'!$G$18='[8]MATRIZ DE RIESGOS DE SST'!X129,X134&lt;'[8]MAPAS DE RIESGOS INHER Y RESID'!$G$16+1),'[8]MAPAS DE RIESGOS INHER Y RESID'!$M$19,IF(OR('[8]MAPAS DE RIESGOS INHER Y RESID'!$H$17='[8]MATRIZ DE RIESGOS DE SST'!X129,X134&lt;'[8]MAPAS DE RIESGOS INHER Y RESID'!$I$18+1),'[8]MAPAS DE RIESGOS INHER Y RESID'!$M$18,IF(OR('[8]MAPAS DE RIESGOS INHER Y RESID'!$I$17='[8]MATRIZ DE RIESGOS DE SST'!X129,X134&lt;'[8]MAPAS DE RIESGOS INHER Y RESID'!$J$17+1),'[8]MAPAS DE RIESGOS INHER Y RESID'!$M$17,'[8]MAPAS DE RIESGOS INHER Y RESID'!$M$16)))</f>
        <v>MODERADO</v>
      </c>
      <c r="Z134" s="141" t="s">
        <v>58</v>
      </c>
    </row>
    <row r="135" spans="1:26" ht="151.5" hidden="1" x14ac:dyDescent="0.2">
      <c r="A135" s="168"/>
      <c r="B135" s="90" t="s">
        <v>48</v>
      </c>
      <c r="C135" s="90"/>
      <c r="D135" s="90" t="s">
        <v>48</v>
      </c>
      <c r="E135" s="90" t="s">
        <v>48</v>
      </c>
      <c r="F135" s="90"/>
      <c r="G135" s="90"/>
      <c r="H135" s="173"/>
      <c r="I135" s="91" t="s">
        <v>59</v>
      </c>
      <c r="J135" s="101" t="s">
        <v>60</v>
      </c>
      <c r="K135" s="93" t="s">
        <v>52</v>
      </c>
      <c r="L135" s="94" t="s">
        <v>53</v>
      </c>
      <c r="M135" s="95">
        <f>VLOOKUP('MATRIZ DE RIESGOS'!L135,'MAPAS DE RIESGOS INHER Y RESID'!$E$3:$F$7,2,FALSE)</f>
        <v>2</v>
      </c>
      <c r="N135" s="94" t="s">
        <v>54</v>
      </c>
      <c r="O135" s="95">
        <f>VLOOKUP('MATRIZ DE RIESGOS'!N135,'MAPAS DE RIESGOS INHER Y RESID'!$O$3:$P$7,2,FALSE)</f>
        <v>16</v>
      </c>
      <c r="P135" s="95">
        <f>+M135*O135</f>
        <v>32</v>
      </c>
      <c r="Q135" s="94" t="str">
        <f>IF(OR('MAPAS DE RIESGOS INHER Y RESID'!$G$7='MATRIZ DE RIESGOS'!P135,P135&lt;'MAPAS DE RIESGOS INHER Y RESID'!$G$3+1),'MAPAS DE RIESGOS INHER Y RESID'!$M$6,IF(OR('MAPAS DE RIESGOS INHER Y RESID'!$H$5='MATRIZ DE RIESGOS'!P135,P135&lt;'MAPAS DE RIESGOS INHER Y RESID'!$I$5+1),'MAPAS DE RIESGOS INHER Y RESID'!$M$5,IF(OR('MAPAS DE RIESGOS INHER Y RESID'!$I$4='MATRIZ DE RIESGOS'!P135,P135&lt;'MAPAS DE RIESGOS INHER Y RESID'!$J$4+1),'MAPAS DE RIESGOS INHER Y RESID'!$M$4,'MAPAS DE RIESGOS INHER Y RESID'!$M$3)))</f>
        <v>MODERADO</v>
      </c>
      <c r="R135" s="93" t="s">
        <v>69</v>
      </c>
      <c r="S135" s="93"/>
      <c r="T135" s="97"/>
      <c r="U135" s="97" t="s">
        <v>61</v>
      </c>
      <c r="V135" s="94" t="s">
        <v>62</v>
      </c>
      <c r="W135" s="98">
        <f>VLOOKUP(V135,'[8]MAPAS DE RIESGOS INHER Y RESID'!$E$16:$F$18,2,FALSE)</f>
        <v>0.9</v>
      </c>
      <c r="X135" s="99">
        <f>P135-(W135*P135)</f>
        <v>3.1999999999999993</v>
      </c>
      <c r="Y135" s="94" t="str">
        <f>IF(OR('[8]MAPAS DE RIESGOS INHER Y RESID'!$G$18='[8]MATRIZ DE RIESGOS DE SST'!X130,X135&lt;'[8]MAPAS DE RIESGOS INHER Y RESID'!$G$16+1),'[8]MAPAS DE RIESGOS INHER Y RESID'!$M$19,IF(OR('[8]MAPAS DE RIESGOS INHER Y RESID'!$H$17='[8]MATRIZ DE RIESGOS DE SST'!X130,X135&lt;'[8]MAPAS DE RIESGOS INHER Y RESID'!$I$18+1),'[8]MAPAS DE RIESGOS INHER Y RESID'!$M$18,IF(OR('[8]MAPAS DE RIESGOS INHER Y RESID'!$I$17='[8]MATRIZ DE RIESGOS DE SST'!X130,X135&lt;'[8]MAPAS DE RIESGOS INHER Y RESID'!$J$17+1),'[8]MAPAS DE RIESGOS INHER Y RESID'!$M$17,'[8]MAPAS DE RIESGOS INHER Y RESID'!$M$16)))</f>
        <v>BAJO</v>
      </c>
      <c r="Z135" s="141" t="s">
        <v>63</v>
      </c>
    </row>
    <row r="136" spans="1:26" ht="121.5" hidden="1" x14ac:dyDescent="0.2">
      <c r="A136" s="168"/>
      <c r="B136" s="90" t="s">
        <v>48</v>
      </c>
      <c r="C136" s="90"/>
      <c r="D136" s="90" t="s">
        <v>48</v>
      </c>
      <c r="E136" s="90" t="s">
        <v>48</v>
      </c>
      <c r="F136" s="90"/>
      <c r="G136" s="90"/>
      <c r="H136" s="173"/>
      <c r="I136" s="107" t="s">
        <v>64</v>
      </c>
      <c r="J136" s="107" t="s">
        <v>65</v>
      </c>
      <c r="K136" s="102" t="s">
        <v>66</v>
      </c>
      <c r="L136" s="94" t="s">
        <v>57</v>
      </c>
      <c r="M136" s="95">
        <f>VLOOKUP('MATRIZ DE RIESGOS'!L136,'MAPAS DE RIESGOS INHER Y RESID'!$E$3:$F$7,2,FALSE)</f>
        <v>3</v>
      </c>
      <c r="N136" s="94" t="s">
        <v>54</v>
      </c>
      <c r="O136" s="95">
        <f>VLOOKUP('MATRIZ DE RIESGOS'!N136,'MAPAS DE RIESGOS INHER Y RESID'!$O$3:$P$7,2,FALSE)</f>
        <v>16</v>
      </c>
      <c r="P136" s="95">
        <f>M136*O136</f>
        <v>48</v>
      </c>
      <c r="Q136" s="94" t="str">
        <f>IF(OR('MAPAS DE RIESGOS INHER Y RESID'!$G$7='MATRIZ DE RIESGOS'!P136,P136&lt;'MAPAS DE RIESGOS INHER Y RESID'!$G$3+1),'MAPAS DE RIESGOS INHER Y RESID'!$M$6,IF(OR('MAPAS DE RIESGOS INHER Y RESID'!$H$5='MATRIZ DE RIESGOS'!P136,P136&lt;'MAPAS DE RIESGOS INHER Y RESID'!$I$5+1),'MAPAS DE RIESGOS INHER Y RESID'!$M$5,IF(OR('MAPAS DE RIESGOS INHER Y RESID'!$I$4='MATRIZ DE RIESGOS'!P136,P136&lt;'MAPAS DE RIESGOS INHER Y RESID'!$J$4+1),'MAPAS DE RIESGOS INHER Y RESID'!$M$4,'MAPAS DE RIESGOS INHER Y RESID'!$M$3)))</f>
        <v>MODERADO</v>
      </c>
      <c r="R136" s="93"/>
      <c r="S136" s="97"/>
      <c r="T136" s="97" t="s">
        <v>67</v>
      </c>
      <c r="U136" s="97"/>
      <c r="V136" s="94" t="s">
        <v>62</v>
      </c>
      <c r="W136" s="98">
        <f>VLOOKUP(V136,'[8]MAPAS DE RIESGOS INHER Y RESID'!$E$16:$F$18,2,FALSE)</f>
        <v>0.9</v>
      </c>
      <c r="X136" s="99">
        <f>P136-(W136*P136)</f>
        <v>4.7999999999999972</v>
      </c>
      <c r="Y136" s="94" t="str">
        <f>IF(OR('[8]MAPAS DE RIESGOS INHER Y RESID'!$G$18='[8]MATRIZ DE RIESGOS DE SST'!X131,X136&lt;'[8]MAPAS DE RIESGOS INHER Y RESID'!$G$16+1),'[8]MAPAS DE RIESGOS INHER Y RESID'!$M$19,IF(OR('[8]MAPAS DE RIESGOS INHER Y RESID'!$H$17='[8]MATRIZ DE RIESGOS DE SST'!X131,X136&lt;'[8]MAPAS DE RIESGOS INHER Y RESID'!$I$18+1),'[8]MAPAS DE RIESGOS INHER Y RESID'!$M$18,IF(OR('[8]MAPAS DE RIESGOS INHER Y RESID'!$I$17='[8]MATRIZ DE RIESGOS DE SST'!X131,X136&lt;'[8]MAPAS DE RIESGOS INHER Y RESID'!$J$17+1),'[8]MAPAS DE RIESGOS INHER Y RESID'!$M$17,'[8]MAPAS DE RIESGOS INHER Y RESID'!$M$16)))</f>
        <v>BAJO</v>
      </c>
      <c r="Z136" s="141" t="s">
        <v>63</v>
      </c>
    </row>
    <row r="137" spans="1:26" ht="255" hidden="1" x14ac:dyDescent="0.2">
      <c r="A137" s="168"/>
      <c r="B137" s="90" t="s">
        <v>48</v>
      </c>
      <c r="C137" s="90"/>
      <c r="D137" s="90" t="s">
        <v>48</v>
      </c>
      <c r="E137" s="90" t="s">
        <v>48</v>
      </c>
      <c r="F137" s="90"/>
      <c r="G137" s="90"/>
      <c r="H137" s="173"/>
      <c r="I137" s="108" t="s">
        <v>68</v>
      </c>
      <c r="J137" s="108" t="s">
        <v>51</v>
      </c>
      <c r="K137" s="108" t="s">
        <v>52</v>
      </c>
      <c r="L137" s="94" t="s">
        <v>53</v>
      </c>
      <c r="M137" s="95">
        <f>VLOOKUP('MATRIZ DE RIESGOS'!L137,'MAPAS DE RIESGOS INHER Y RESID'!$E$3:$F$7,2,FALSE)</f>
        <v>2</v>
      </c>
      <c r="N137" s="94" t="s">
        <v>54</v>
      </c>
      <c r="O137" s="95">
        <f>VLOOKUP('MATRIZ DE RIESGOS'!N137,'MAPAS DE RIESGOS INHER Y RESID'!$O$3:$P$7,2,FALSE)</f>
        <v>16</v>
      </c>
      <c r="P137" s="95">
        <f t="shared" ref="P137" si="25">+M137*O137</f>
        <v>32</v>
      </c>
      <c r="Q137" s="94" t="str">
        <f>IF(OR('MAPAS DE RIESGOS INHER Y RESID'!$G$7='MATRIZ DE RIESGOS'!P137,P137&lt;'MAPAS DE RIESGOS INHER Y RESID'!$G$3+1),'MAPAS DE RIESGOS INHER Y RESID'!$M$6,IF(OR('MAPAS DE RIESGOS INHER Y RESID'!$H$5='MATRIZ DE RIESGOS'!P137,P137&lt;'MAPAS DE RIESGOS INHER Y RESID'!$I$5+1),'MAPAS DE RIESGOS INHER Y RESID'!$M$5,IF(OR('MAPAS DE RIESGOS INHER Y RESID'!$I$4='MATRIZ DE RIESGOS'!P137,P137&lt;'MAPAS DE RIESGOS INHER Y RESID'!$J$4+1),'MAPAS DE RIESGOS INHER Y RESID'!$M$4,'MAPAS DE RIESGOS INHER Y RESID'!$M$3)))</f>
        <v>MODERADO</v>
      </c>
      <c r="R137" s="97" t="s">
        <v>69</v>
      </c>
      <c r="S137" s="93"/>
      <c r="T137" s="97" t="s">
        <v>70</v>
      </c>
      <c r="U137" s="97" t="s">
        <v>71</v>
      </c>
      <c r="V137" s="94" t="s">
        <v>62</v>
      </c>
      <c r="W137" s="98">
        <f>VLOOKUP(V137,'[8]MAPAS DE RIESGOS INHER Y RESID'!$E$16:$F$18,2,FALSE)</f>
        <v>0.9</v>
      </c>
      <c r="X137" s="99">
        <f t="shared" ref="X137:X141" si="26">P137-(P137*W137)</f>
        <v>3.1999999999999993</v>
      </c>
      <c r="Y137" s="94" t="str">
        <f>IF(OR('[8]MAPAS DE RIESGOS INHER Y RESID'!$G$18='[8]MATRIZ DE RIESGOS DE SST'!X132,X137&lt;'[8]MAPAS DE RIESGOS INHER Y RESID'!$G$16+1),'[8]MAPAS DE RIESGOS INHER Y RESID'!$M$19,IF(OR('[8]MAPAS DE RIESGOS INHER Y RESID'!$H$17='[8]MATRIZ DE RIESGOS DE SST'!X132,X137&lt;'[8]MAPAS DE RIESGOS INHER Y RESID'!$I$18+1),'[8]MAPAS DE RIESGOS INHER Y RESID'!$M$18,IF(OR('[8]MAPAS DE RIESGOS INHER Y RESID'!$I$17='[8]MATRIZ DE RIESGOS DE SST'!X132,X137&lt;'[8]MAPAS DE RIESGOS INHER Y RESID'!$J$17+1),'[8]MAPAS DE RIESGOS INHER Y RESID'!$M$17,'[8]MAPAS DE RIESGOS INHER Y RESID'!$M$16)))</f>
        <v>BAJO</v>
      </c>
      <c r="Z137" s="141" t="s">
        <v>63</v>
      </c>
    </row>
    <row r="138" spans="1:26" ht="151.5" hidden="1" x14ac:dyDescent="0.2">
      <c r="A138" s="168"/>
      <c r="B138" s="90" t="s">
        <v>48</v>
      </c>
      <c r="C138" s="90"/>
      <c r="D138" s="90" t="s">
        <v>48</v>
      </c>
      <c r="E138" s="90" t="s">
        <v>48</v>
      </c>
      <c r="F138" s="90"/>
      <c r="G138" s="90"/>
      <c r="H138" s="173"/>
      <c r="I138" s="93" t="s">
        <v>72</v>
      </c>
      <c r="J138" s="101" t="s">
        <v>341</v>
      </c>
      <c r="K138" s="93" t="s">
        <v>73</v>
      </c>
      <c r="L138" s="94" t="s">
        <v>57</v>
      </c>
      <c r="M138" s="95">
        <f>VLOOKUP('MATRIZ DE RIESGOS'!L138,'MAPAS DE RIESGOS INHER Y RESID'!$E$3:$F$7,2,FALSE)</f>
        <v>3</v>
      </c>
      <c r="N138" s="94" t="s">
        <v>54</v>
      </c>
      <c r="O138" s="95">
        <f>VLOOKUP('MATRIZ DE RIESGOS'!N138,'MAPAS DE RIESGOS INHER Y RESID'!$O$3:$P$7,2,FALSE)</f>
        <v>16</v>
      </c>
      <c r="P138" s="95">
        <f>+M138*O138</f>
        <v>48</v>
      </c>
      <c r="Q138" s="94" t="str">
        <f>IF(OR('MAPAS DE RIESGOS INHER Y RESID'!$G$7='MATRIZ DE RIESGOS'!P138,P138&lt;'MAPAS DE RIESGOS INHER Y RESID'!$G$3+1),'MAPAS DE RIESGOS INHER Y RESID'!$M$6,IF(OR('MAPAS DE RIESGOS INHER Y RESID'!$H$5='MATRIZ DE RIESGOS'!P138,P138&lt;'MAPAS DE RIESGOS INHER Y RESID'!$I$5+1),'MAPAS DE RIESGOS INHER Y RESID'!$M$5,IF(OR('MAPAS DE RIESGOS INHER Y RESID'!$I$4='MATRIZ DE RIESGOS'!P138,P138&lt;'MAPAS DE RIESGOS INHER Y RESID'!$J$4+1),'MAPAS DE RIESGOS INHER Y RESID'!$M$4,'MAPAS DE RIESGOS INHER Y RESID'!$M$3)))</f>
        <v>MODERADO</v>
      </c>
      <c r="R138" s="97"/>
      <c r="S138" s="93"/>
      <c r="T138" s="97" t="s">
        <v>74</v>
      </c>
      <c r="U138" s="97" t="s">
        <v>75</v>
      </c>
      <c r="V138" s="94" t="s">
        <v>62</v>
      </c>
      <c r="W138" s="98">
        <f>VLOOKUP(V138,'[8]MAPAS DE RIESGOS INHER Y RESID'!$E$16:$F$18,2,FALSE)</f>
        <v>0.9</v>
      </c>
      <c r="X138" s="99">
        <f t="shared" si="26"/>
        <v>4.7999999999999972</v>
      </c>
      <c r="Y138" s="94" t="str">
        <f>IF(OR('[8]MAPAS DE RIESGOS INHER Y RESID'!$G$18='[8]MATRIZ DE RIESGOS DE SST'!X133,X138&lt;'[8]MAPAS DE RIESGOS INHER Y RESID'!$G$16+1),'[8]MAPAS DE RIESGOS INHER Y RESID'!$M$19,IF(OR('[8]MAPAS DE RIESGOS INHER Y RESID'!$H$17='[8]MATRIZ DE RIESGOS DE SST'!X133,X138&lt;'[8]MAPAS DE RIESGOS INHER Y RESID'!$I$18+1),'[8]MAPAS DE RIESGOS INHER Y RESID'!$M$18,IF(OR('[8]MAPAS DE RIESGOS INHER Y RESID'!$I$17='[8]MATRIZ DE RIESGOS DE SST'!X133,X138&lt;'[8]MAPAS DE RIESGOS INHER Y RESID'!$J$17+1),'[8]MAPAS DE RIESGOS INHER Y RESID'!$M$17,'[8]MAPAS DE RIESGOS INHER Y RESID'!$M$16)))</f>
        <v>BAJO</v>
      </c>
      <c r="Z138" s="141" t="s">
        <v>63</v>
      </c>
    </row>
    <row r="139" spans="1:26" ht="151.5" hidden="1" x14ac:dyDescent="0.2">
      <c r="A139" s="168"/>
      <c r="B139" s="90" t="s">
        <v>48</v>
      </c>
      <c r="C139" s="90"/>
      <c r="D139" s="90" t="s">
        <v>48</v>
      </c>
      <c r="E139" s="90" t="s">
        <v>48</v>
      </c>
      <c r="F139" s="90"/>
      <c r="G139" s="90"/>
      <c r="H139" s="173"/>
      <c r="I139" s="93" t="s">
        <v>76</v>
      </c>
      <c r="J139" s="109" t="s">
        <v>77</v>
      </c>
      <c r="K139" s="109" t="s">
        <v>78</v>
      </c>
      <c r="L139" s="94" t="s">
        <v>57</v>
      </c>
      <c r="M139" s="95">
        <f>VLOOKUP('MATRIZ DE RIESGOS'!L139,'MAPAS DE RIESGOS INHER Y RESID'!$E$3:$F$7,2,FALSE)</f>
        <v>3</v>
      </c>
      <c r="N139" s="94" t="s">
        <v>54</v>
      </c>
      <c r="O139" s="95">
        <f>VLOOKUP('MATRIZ DE RIESGOS'!N139,'MAPAS DE RIESGOS INHER Y RESID'!$O$3:$P$7,2,FALSE)</f>
        <v>16</v>
      </c>
      <c r="P139" s="95">
        <f t="shared" ref="P139:P143" si="27">+M139*O139</f>
        <v>48</v>
      </c>
      <c r="Q139" s="94" t="str">
        <f>IF(OR('MAPAS DE RIESGOS INHER Y RESID'!$G$7='MATRIZ DE RIESGOS'!P139,P139&lt;'MAPAS DE RIESGOS INHER Y RESID'!$G$3+1),'MAPAS DE RIESGOS INHER Y RESID'!$M$6,IF(OR('MAPAS DE RIESGOS INHER Y RESID'!$H$5='MATRIZ DE RIESGOS'!P139,P139&lt;'MAPAS DE RIESGOS INHER Y RESID'!$I$5+1),'MAPAS DE RIESGOS INHER Y RESID'!$M$5,IF(OR('MAPAS DE RIESGOS INHER Y RESID'!$I$4='MATRIZ DE RIESGOS'!P139,P139&lt;'MAPAS DE RIESGOS INHER Y RESID'!$J$4+1),'MAPAS DE RIESGOS INHER Y RESID'!$M$4,'MAPAS DE RIESGOS INHER Y RESID'!$M$3)))</f>
        <v>MODERADO</v>
      </c>
      <c r="R139" s="97"/>
      <c r="S139" s="93"/>
      <c r="T139" s="97" t="s">
        <v>74</v>
      </c>
      <c r="U139" s="97" t="s">
        <v>75</v>
      </c>
      <c r="V139" s="94" t="s">
        <v>62</v>
      </c>
      <c r="W139" s="98">
        <f>VLOOKUP(V139,'[8]MAPAS DE RIESGOS INHER Y RESID'!$E$16:$F$18,2,FALSE)</f>
        <v>0.9</v>
      </c>
      <c r="X139" s="99">
        <f t="shared" si="26"/>
        <v>4.7999999999999972</v>
      </c>
      <c r="Y139" s="94" t="str">
        <f>IF(OR('[8]MAPAS DE RIESGOS INHER Y RESID'!$G$18='[8]MATRIZ DE RIESGOS DE SST'!X134,X139&lt;'[8]MAPAS DE RIESGOS INHER Y RESID'!$G$16+1),'[8]MAPAS DE RIESGOS INHER Y RESID'!$M$19,IF(OR('[8]MAPAS DE RIESGOS INHER Y RESID'!$H$17='[8]MATRIZ DE RIESGOS DE SST'!X134,X139&lt;'[8]MAPAS DE RIESGOS INHER Y RESID'!$I$18+1),'[8]MAPAS DE RIESGOS INHER Y RESID'!$M$18,IF(OR('[8]MAPAS DE RIESGOS INHER Y RESID'!$I$17='[8]MATRIZ DE RIESGOS DE SST'!X134,X139&lt;'[8]MAPAS DE RIESGOS INHER Y RESID'!$J$17+1),'[8]MAPAS DE RIESGOS INHER Y RESID'!$M$17,'[8]MAPAS DE RIESGOS INHER Y RESID'!$M$16)))</f>
        <v>BAJO</v>
      </c>
      <c r="Z139" s="141" t="s">
        <v>63</v>
      </c>
    </row>
    <row r="140" spans="1:26" ht="151.5" hidden="1" x14ac:dyDescent="0.2">
      <c r="A140" s="168"/>
      <c r="B140" s="90" t="s">
        <v>48</v>
      </c>
      <c r="C140" s="90"/>
      <c r="D140" s="90" t="s">
        <v>48</v>
      </c>
      <c r="E140" s="90" t="s">
        <v>48</v>
      </c>
      <c r="F140" s="90"/>
      <c r="G140" s="90"/>
      <c r="H140" s="173"/>
      <c r="I140" s="93" t="s">
        <v>79</v>
      </c>
      <c r="J140" s="101" t="s">
        <v>80</v>
      </c>
      <c r="K140" s="93" t="s">
        <v>73</v>
      </c>
      <c r="L140" s="94" t="s">
        <v>53</v>
      </c>
      <c r="M140" s="95">
        <f>VLOOKUP('MATRIZ DE RIESGOS'!L140,'MAPAS DE RIESGOS INHER Y RESID'!$E$3:$F$7,2,FALSE)</f>
        <v>2</v>
      </c>
      <c r="N140" s="94" t="s">
        <v>54</v>
      </c>
      <c r="O140" s="95">
        <f>VLOOKUP('MATRIZ DE RIESGOS'!N140,'MAPAS DE RIESGOS INHER Y RESID'!$O$3:$P$7,2,FALSE)</f>
        <v>16</v>
      </c>
      <c r="P140" s="95">
        <f t="shared" si="27"/>
        <v>32</v>
      </c>
      <c r="Q140" s="94" t="str">
        <f>IF(OR('MAPAS DE RIESGOS INHER Y RESID'!$G$7='MATRIZ DE RIESGOS'!P140,P140&lt;'MAPAS DE RIESGOS INHER Y RESID'!$G$3+1),'MAPAS DE RIESGOS INHER Y RESID'!$M$6,IF(OR('MAPAS DE RIESGOS INHER Y RESID'!$H$5='MATRIZ DE RIESGOS'!P140,P140&lt;'MAPAS DE RIESGOS INHER Y RESID'!$I$5+1),'MAPAS DE RIESGOS INHER Y RESID'!$M$5,IF(OR('MAPAS DE RIESGOS INHER Y RESID'!$I$4='MATRIZ DE RIESGOS'!P140,P140&lt;'MAPAS DE RIESGOS INHER Y RESID'!$J$4+1),'MAPAS DE RIESGOS INHER Y RESID'!$M$4,'MAPAS DE RIESGOS INHER Y RESID'!$M$3)))</f>
        <v>MODERADO</v>
      </c>
      <c r="R140" s="97"/>
      <c r="S140" s="93"/>
      <c r="T140" s="97" t="s">
        <v>74</v>
      </c>
      <c r="U140" s="97" t="s">
        <v>75</v>
      </c>
      <c r="V140" s="94" t="s">
        <v>62</v>
      </c>
      <c r="W140" s="98">
        <f>VLOOKUP(V140,'[8]MAPAS DE RIESGOS INHER Y RESID'!$E$16:$F$18,2,FALSE)</f>
        <v>0.9</v>
      </c>
      <c r="X140" s="99">
        <f t="shared" si="26"/>
        <v>3.1999999999999993</v>
      </c>
      <c r="Y140" s="94" t="str">
        <f>IF(OR('[8]MAPAS DE RIESGOS INHER Y RESID'!$G$18='[8]MATRIZ DE RIESGOS DE SST'!X135,X140&lt;'[8]MAPAS DE RIESGOS INHER Y RESID'!$G$16+1),'[8]MAPAS DE RIESGOS INHER Y RESID'!$M$19,IF(OR('[8]MAPAS DE RIESGOS INHER Y RESID'!$H$17='[8]MATRIZ DE RIESGOS DE SST'!X135,X140&lt;'[8]MAPAS DE RIESGOS INHER Y RESID'!$I$18+1),'[8]MAPAS DE RIESGOS INHER Y RESID'!$M$18,IF(OR('[8]MAPAS DE RIESGOS INHER Y RESID'!$I$17='[8]MATRIZ DE RIESGOS DE SST'!X135,X140&lt;'[8]MAPAS DE RIESGOS INHER Y RESID'!$J$17+1),'[8]MAPAS DE RIESGOS INHER Y RESID'!$M$17,'[8]MAPAS DE RIESGOS INHER Y RESID'!$M$16)))</f>
        <v>BAJO</v>
      </c>
      <c r="Z140" s="141" t="s">
        <v>63</v>
      </c>
    </row>
    <row r="141" spans="1:26" ht="210" hidden="1" x14ac:dyDescent="0.2">
      <c r="A141" s="168"/>
      <c r="B141" s="90" t="s">
        <v>48</v>
      </c>
      <c r="C141" s="90"/>
      <c r="D141" s="90" t="s">
        <v>48</v>
      </c>
      <c r="E141" s="90" t="s">
        <v>48</v>
      </c>
      <c r="F141" s="90"/>
      <c r="G141" s="90"/>
      <c r="H141" s="173"/>
      <c r="I141" s="91" t="s">
        <v>81</v>
      </c>
      <c r="J141" s="110" t="s">
        <v>82</v>
      </c>
      <c r="K141" s="109" t="s">
        <v>73</v>
      </c>
      <c r="L141" s="94" t="s">
        <v>57</v>
      </c>
      <c r="M141" s="95">
        <f>VLOOKUP('MATRIZ DE RIESGOS'!L141,'MAPAS DE RIESGOS INHER Y RESID'!$E$3:$F$7,2,FALSE)</f>
        <v>3</v>
      </c>
      <c r="N141" s="94" t="s">
        <v>54</v>
      </c>
      <c r="O141" s="95">
        <f>VLOOKUP('MATRIZ DE RIESGOS'!N141,'MAPAS DE RIESGOS INHER Y RESID'!$O$3:$P$7,2,FALSE)</f>
        <v>16</v>
      </c>
      <c r="P141" s="95">
        <f t="shared" si="27"/>
        <v>48</v>
      </c>
      <c r="Q141" s="94" t="str">
        <f>IF(OR('MAPAS DE RIESGOS INHER Y RESID'!$G$7='MATRIZ DE RIESGOS'!P141,P141&lt;'MAPAS DE RIESGOS INHER Y RESID'!$G$3+1),'MAPAS DE RIESGOS INHER Y RESID'!$M$6,IF(OR('MAPAS DE RIESGOS INHER Y RESID'!$H$5='MATRIZ DE RIESGOS'!P141,P141&lt;'MAPAS DE RIESGOS INHER Y RESID'!$I$5+1),'MAPAS DE RIESGOS INHER Y RESID'!$M$5,IF(OR('MAPAS DE RIESGOS INHER Y RESID'!$I$4='MATRIZ DE RIESGOS'!P141,P141&lt;'MAPAS DE RIESGOS INHER Y RESID'!$J$4+1),'MAPAS DE RIESGOS INHER Y RESID'!$M$4,'MAPAS DE RIESGOS INHER Y RESID'!$M$3)))</f>
        <v>MODERADO</v>
      </c>
      <c r="R141" s="97" t="s">
        <v>69</v>
      </c>
      <c r="S141" s="93"/>
      <c r="T141" s="97" t="s">
        <v>83</v>
      </c>
      <c r="U141" s="97" t="s">
        <v>84</v>
      </c>
      <c r="V141" s="94" t="s">
        <v>62</v>
      </c>
      <c r="W141" s="98">
        <f>VLOOKUP(V141,'[8]MAPAS DE RIESGOS INHER Y RESID'!$E$16:$F$18,2,FALSE)</f>
        <v>0.9</v>
      </c>
      <c r="X141" s="99">
        <f t="shared" si="26"/>
        <v>4.7999999999999972</v>
      </c>
      <c r="Y141" s="94" t="str">
        <f>IF(OR('[8]MAPAS DE RIESGOS INHER Y RESID'!$G$18='[8]MATRIZ DE RIESGOS DE SST'!X136,X141&lt;'[8]MAPAS DE RIESGOS INHER Y RESID'!$G$16+1),'[8]MAPAS DE RIESGOS INHER Y RESID'!$M$19,IF(OR('[8]MAPAS DE RIESGOS INHER Y RESID'!$H$17='[8]MATRIZ DE RIESGOS DE SST'!X136,X141&lt;'[8]MAPAS DE RIESGOS INHER Y RESID'!$I$18+1),'[8]MAPAS DE RIESGOS INHER Y RESID'!$M$18,IF(OR('[8]MAPAS DE RIESGOS INHER Y RESID'!$I$17='[8]MATRIZ DE RIESGOS DE SST'!X136,X141&lt;'[8]MAPAS DE RIESGOS INHER Y RESID'!$J$17+1),'[8]MAPAS DE RIESGOS INHER Y RESID'!$M$17,'[8]MAPAS DE RIESGOS INHER Y RESID'!$M$16)))</f>
        <v>BAJO</v>
      </c>
      <c r="Z141" s="141" t="s">
        <v>63</v>
      </c>
    </row>
    <row r="142" spans="1:26" ht="210" hidden="1" x14ac:dyDescent="0.2">
      <c r="A142" s="168"/>
      <c r="B142" s="90" t="s">
        <v>48</v>
      </c>
      <c r="C142" s="90"/>
      <c r="D142" s="90" t="s">
        <v>48</v>
      </c>
      <c r="E142" s="90" t="s">
        <v>48</v>
      </c>
      <c r="F142" s="90"/>
      <c r="G142" s="90"/>
      <c r="H142" s="173"/>
      <c r="I142" s="109" t="s">
        <v>85</v>
      </c>
      <c r="J142" s="110" t="s">
        <v>82</v>
      </c>
      <c r="K142" s="102" t="s">
        <v>73</v>
      </c>
      <c r="L142" s="94" t="s">
        <v>57</v>
      </c>
      <c r="M142" s="95">
        <f>VLOOKUP('MATRIZ DE RIESGOS'!L142,'MAPAS DE RIESGOS INHER Y RESID'!$E$3:$F$7,2,FALSE)</f>
        <v>3</v>
      </c>
      <c r="N142" s="94" t="s">
        <v>54</v>
      </c>
      <c r="O142" s="95">
        <f>VLOOKUP('MATRIZ DE RIESGOS'!N142,'MAPAS DE RIESGOS INHER Y RESID'!$O$3:$P$7,2,FALSE)</f>
        <v>16</v>
      </c>
      <c r="P142" s="95">
        <f t="shared" si="27"/>
        <v>48</v>
      </c>
      <c r="Q142" s="94" t="str">
        <f>IF(OR('MAPAS DE RIESGOS INHER Y RESID'!$G$7='MATRIZ DE RIESGOS'!P142,P142&lt;'MAPAS DE RIESGOS INHER Y RESID'!$G$3+1),'MAPAS DE RIESGOS INHER Y RESID'!$M$6,IF(OR('MAPAS DE RIESGOS INHER Y RESID'!$H$5='MATRIZ DE RIESGOS'!P142,P142&lt;'MAPAS DE RIESGOS INHER Y RESID'!$I$5+1),'MAPAS DE RIESGOS INHER Y RESID'!$M$5,IF(OR('MAPAS DE RIESGOS INHER Y RESID'!$I$4='MATRIZ DE RIESGOS'!P142,P142&lt;'MAPAS DE RIESGOS INHER Y RESID'!$J$4+1),'MAPAS DE RIESGOS INHER Y RESID'!$M$4,'MAPAS DE RIESGOS INHER Y RESID'!$M$3)))</f>
        <v>MODERADO</v>
      </c>
      <c r="R142" s="97"/>
      <c r="S142" s="93" t="s">
        <v>86</v>
      </c>
      <c r="T142" s="97" t="s">
        <v>83</v>
      </c>
      <c r="U142" s="97" t="s">
        <v>84</v>
      </c>
      <c r="V142" s="94" t="s">
        <v>62</v>
      </c>
      <c r="W142" s="98">
        <f>VLOOKUP(V142,'[8]MAPAS DE RIESGOS INHER Y RESID'!$E$16:$F$18,2,FALSE)</f>
        <v>0.9</v>
      </c>
      <c r="X142" s="99">
        <f>P142-(P142*W142)</f>
        <v>4.7999999999999972</v>
      </c>
      <c r="Y142" s="94" t="str">
        <f>IF(OR('[8]MAPAS DE RIESGOS INHER Y RESID'!$G$18='[8]MATRIZ DE RIESGOS DE SST'!X137,X142&lt;'[8]MAPAS DE RIESGOS INHER Y RESID'!$G$16+1),'[8]MAPAS DE RIESGOS INHER Y RESID'!$M$19,IF(OR('[8]MAPAS DE RIESGOS INHER Y RESID'!$H$17='[8]MATRIZ DE RIESGOS DE SST'!X137,X142&lt;'[8]MAPAS DE RIESGOS INHER Y RESID'!$I$18+1),'[8]MAPAS DE RIESGOS INHER Y RESID'!$M$18,IF(OR('[8]MAPAS DE RIESGOS INHER Y RESID'!$I$17='[8]MATRIZ DE RIESGOS DE SST'!X137,X142&lt;'[8]MAPAS DE RIESGOS INHER Y RESID'!$J$17+1),'[8]MAPAS DE RIESGOS INHER Y RESID'!$M$17,'[8]MAPAS DE RIESGOS INHER Y RESID'!$M$16)))</f>
        <v>BAJO</v>
      </c>
      <c r="Z142" s="141" t="s">
        <v>63</v>
      </c>
    </row>
    <row r="143" spans="1:26" ht="136.5" hidden="1" x14ac:dyDescent="0.2">
      <c r="A143" s="168"/>
      <c r="B143" s="90" t="s">
        <v>48</v>
      </c>
      <c r="C143" s="90"/>
      <c r="D143" s="90" t="s">
        <v>48</v>
      </c>
      <c r="E143" s="90" t="s">
        <v>48</v>
      </c>
      <c r="F143" s="90"/>
      <c r="G143" s="90"/>
      <c r="H143" s="173"/>
      <c r="I143" s="93" t="s">
        <v>87</v>
      </c>
      <c r="J143" s="110" t="s">
        <v>88</v>
      </c>
      <c r="K143" s="102" t="s">
        <v>73</v>
      </c>
      <c r="L143" s="94" t="s">
        <v>57</v>
      </c>
      <c r="M143" s="95">
        <f>VLOOKUP('MATRIZ DE RIESGOS'!L143,'MAPAS DE RIESGOS INHER Y RESID'!$E$3:$F$7,2,FALSE)</f>
        <v>3</v>
      </c>
      <c r="N143" s="94" t="s">
        <v>54</v>
      </c>
      <c r="O143" s="95">
        <f>VLOOKUP('MATRIZ DE RIESGOS'!N143,'MAPAS DE RIESGOS INHER Y RESID'!$O$3:$P$7,2,FALSE)</f>
        <v>16</v>
      </c>
      <c r="P143" s="95">
        <f t="shared" si="27"/>
        <v>48</v>
      </c>
      <c r="Q143" s="94" t="str">
        <f>IF(OR('MAPAS DE RIESGOS INHER Y RESID'!$G$7='MATRIZ DE RIESGOS'!P143,P143&lt;'MAPAS DE RIESGOS INHER Y RESID'!$G$3+1),'MAPAS DE RIESGOS INHER Y RESID'!$M$6,IF(OR('MAPAS DE RIESGOS INHER Y RESID'!$H$5='MATRIZ DE RIESGOS'!P143,P143&lt;'MAPAS DE RIESGOS INHER Y RESID'!$I$5+1),'MAPAS DE RIESGOS INHER Y RESID'!$M$5,IF(OR('MAPAS DE RIESGOS INHER Y RESID'!$I$4='MATRIZ DE RIESGOS'!P143,P143&lt;'MAPAS DE RIESGOS INHER Y RESID'!$J$4+1),'MAPAS DE RIESGOS INHER Y RESID'!$M$4,'MAPAS DE RIESGOS INHER Y RESID'!$M$3)))</f>
        <v>MODERADO</v>
      </c>
      <c r="R143" s="97" t="s">
        <v>69</v>
      </c>
      <c r="S143" s="93"/>
      <c r="T143" s="97" t="s">
        <v>89</v>
      </c>
      <c r="U143" s="97" t="s">
        <v>90</v>
      </c>
      <c r="V143" s="94" t="s">
        <v>62</v>
      </c>
      <c r="W143" s="98">
        <f>VLOOKUP(V143,'[8]MAPAS DE RIESGOS INHER Y RESID'!$E$16:$F$18,2,FALSE)</f>
        <v>0.9</v>
      </c>
      <c r="X143" s="99">
        <f t="shared" ref="X143:X174" si="28">P143-(P143*W143)</f>
        <v>4.7999999999999972</v>
      </c>
      <c r="Y143" s="94" t="str">
        <f>IF(OR('[8]MAPAS DE RIESGOS INHER Y RESID'!$G$18='[8]MATRIZ DE RIESGOS DE SST'!X138,X143&lt;'[8]MAPAS DE RIESGOS INHER Y RESID'!$G$16+1),'[8]MAPAS DE RIESGOS INHER Y RESID'!$M$19,IF(OR('[8]MAPAS DE RIESGOS INHER Y RESID'!$H$17='[8]MATRIZ DE RIESGOS DE SST'!X138,X143&lt;'[8]MAPAS DE RIESGOS INHER Y RESID'!$I$18+1),'[8]MAPAS DE RIESGOS INHER Y RESID'!$M$18,IF(OR('[8]MAPAS DE RIESGOS INHER Y RESID'!$I$17='[8]MATRIZ DE RIESGOS DE SST'!X138,X143&lt;'[8]MAPAS DE RIESGOS INHER Y RESID'!$J$17+1),'[8]MAPAS DE RIESGOS INHER Y RESID'!$M$17,'[8]MAPAS DE RIESGOS INHER Y RESID'!$M$16)))</f>
        <v>BAJO</v>
      </c>
      <c r="Z143" s="141" t="s">
        <v>63</v>
      </c>
    </row>
    <row r="144" spans="1:26" ht="151.5" hidden="1" x14ac:dyDescent="0.2">
      <c r="A144" s="168"/>
      <c r="B144" s="90" t="s">
        <v>48</v>
      </c>
      <c r="C144" s="90"/>
      <c r="D144" s="90" t="s">
        <v>48</v>
      </c>
      <c r="E144" s="90" t="s">
        <v>48</v>
      </c>
      <c r="F144" s="90"/>
      <c r="G144" s="90"/>
      <c r="H144" s="173"/>
      <c r="I144" s="91" t="s">
        <v>91</v>
      </c>
      <c r="J144" s="120" t="s">
        <v>339</v>
      </c>
      <c r="K144" s="109" t="s">
        <v>92</v>
      </c>
      <c r="L144" s="94" t="s">
        <v>57</v>
      </c>
      <c r="M144" s="95">
        <f>VLOOKUP('MATRIZ DE RIESGOS'!L144,'MAPAS DE RIESGOS INHER Y RESID'!$E$3:$F$7,2,FALSE)</f>
        <v>3</v>
      </c>
      <c r="N144" s="94" t="s">
        <v>54</v>
      </c>
      <c r="O144" s="95">
        <f>VLOOKUP('MATRIZ DE RIESGOS'!N144,'MAPAS DE RIESGOS INHER Y RESID'!$O$3:$P$7,2,FALSE)</f>
        <v>16</v>
      </c>
      <c r="P144" s="95">
        <f>+M144*O144</f>
        <v>48</v>
      </c>
      <c r="Q144" s="94" t="str">
        <f>IF(OR('MAPAS DE RIESGOS INHER Y RESID'!$G$7='MATRIZ DE RIESGOS'!P144,P144&lt;'MAPAS DE RIESGOS INHER Y RESID'!$G$3+1),'MAPAS DE RIESGOS INHER Y RESID'!$M$6,IF(OR('MAPAS DE RIESGOS INHER Y RESID'!$H$5='MATRIZ DE RIESGOS'!P144,P144&lt;'MAPAS DE RIESGOS INHER Y RESID'!$I$5+1),'MAPAS DE RIESGOS INHER Y RESID'!$M$5,IF(OR('MAPAS DE RIESGOS INHER Y RESID'!$I$4='MATRIZ DE RIESGOS'!P144,P144&lt;'MAPAS DE RIESGOS INHER Y RESID'!$J$4+1),'MAPAS DE RIESGOS INHER Y RESID'!$M$4,'MAPAS DE RIESGOS INHER Y RESID'!$M$3)))</f>
        <v>MODERADO</v>
      </c>
      <c r="R144" s="97" t="s">
        <v>93</v>
      </c>
      <c r="S144" s="97"/>
      <c r="T144" s="104" t="s">
        <v>94</v>
      </c>
      <c r="U144" s="97" t="s">
        <v>95</v>
      </c>
      <c r="V144" s="94" t="s">
        <v>62</v>
      </c>
      <c r="W144" s="98">
        <f>VLOOKUP(V144,'[8]MAPAS DE RIESGOS INHER Y RESID'!$E$16:$F$18,2,FALSE)</f>
        <v>0.9</v>
      </c>
      <c r="X144" s="99">
        <f t="shared" si="28"/>
        <v>4.7999999999999972</v>
      </c>
      <c r="Y144" s="94" t="str">
        <f>IF(OR('[8]MAPAS DE RIESGOS INHER Y RESID'!$G$18='[8]MATRIZ DE RIESGOS DE SST'!X139,X144&lt;'[8]MAPAS DE RIESGOS INHER Y RESID'!$G$16+1),'[8]MAPAS DE RIESGOS INHER Y RESID'!$M$19,IF(OR('[8]MAPAS DE RIESGOS INHER Y RESID'!$H$17='[8]MATRIZ DE RIESGOS DE SST'!X139,X144&lt;'[8]MAPAS DE RIESGOS INHER Y RESID'!$I$18+1),'[8]MAPAS DE RIESGOS INHER Y RESID'!$M$18,IF(OR('[8]MAPAS DE RIESGOS INHER Y RESID'!$I$17='[8]MATRIZ DE RIESGOS DE SST'!X139,X144&lt;'[8]MAPAS DE RIESGOS INHER Y RESID'!$J$17+1),'[8]MAPAS DE RIESGOS INHER Y RESID'!$M$17,'[8]MAPAS DE RIESGOS INHER Y RESID'!$M$16)))</f>
        <v>BAJO</v>
      </c>
      <c r="Z144" s="141" t="s">
        <v>63</v>
      </c>
    </row>
    <row r="145" spans="1:26" ht="151.5" hidden="1" x14ac:dyDescent="0.2">
      <c r="A145" s="168"/>
      <c r="B145" s="90" t="s">
        <v>48</v>
      </c>
      <c r="C145" s="90"/>
      <c r="D145" s="90" t="s">
        <v>48</v>
      </c>
      <c r="E145" s="90" t="s">
        <v>48</v>
      </c>
      <c r="F145" s="90"/>
      <c r="G145" s="90"/>
      <c r="H145" s="173"/>
      <c r="I145" s="91" t="s">
        <v>96</v>
      </c>
      <c r="J145" s="109" t="s">
        <v>97</v>
      </c>
      <c r="K145" s="102" t="s">
        <v>98</v>
      </c>
      <c r="L145" s="94" t="s">
        <v>57</v>
      </c>
      <c r="M145" s="95">
        <f>VLOOKUP('MATRIZ DE RIESGOS'!L145,'MAPAS DE RIESGOS INHER Y RESID'!$E$3:$F$7,2,FALSE)</f>
        <v>3</v>
      </c>
      <c r="N145" s="94" t="s">
        <v>54</v>
      </c>
      <c r="O145" s="95">
        <f>VLOOKUP('MATRIZ DE RIESGOS'!N145,'MAPAS DE RIESGOS INHER Y RESID'!$O$3:$P$7,2,FALSE)</f>
        <v>16</v>
      </c>
      <c r="P145" s="95">
        <f t="shared" ref="P145:P158" si="29">+M145*O145</f>
        <v>48</v>
      </c>
      <c r="Q145" s="94" t="str">
        <f>IF(OR('MAPAS DE RIESGOS INHER Y RESID'!$G$7='MATRIZ DE RIESGOS'!P145,P145&lt;'MAPAS DE RIESGOS INHER Y RESID'!$G$3+1),'MAPAS DE RIESGOS INHER Y RESID'!$M$6,IF(OR('MAPAS DE RIESGOS INHER Y RESID'!$H$5='MATRIZ DE RIESGOS'!P145,P145&lt;'MAPAS DE RIESGOS INHER Y RESID'!$I$5+1),'MAPAS DE RIESGOS INHER Y RESID'!$M$5,IF(OR('MAPAS DE RIESGOS INHER Y RESID'!$I$4='MATRIZ DE RIESGOS'!P145,P145&lt;'MAPAS DE RIESGOS INHER Y RESID'!$J$4+1),'MAPAS DE RIESGOS INHER Y RESID'!$M$4,'MAPAS DE RIESGOS INHER Y RESID'!$M$3)))</f>
        <v>MODERADO</v>
      </c>
      <c r="R145" s="97" t="s">
        <v>69</v>
      </c>
      <c r="S145" s="97"/>
      <c r="T145" s="104" t="s">
        <v>99</v>
      </c>
      <c r="U145" s="97" t="s">
        <v>100</v>
      </c>
      <c r="V145" s="94" t="s">
        <v>62</v>
      </c>
      <c r="W145" s="98">
        <f>VLOOKUP(V145,'[8]MAPAS DE RIESGOS INHER Y RESID'!$E$16:$F$18,2,FALSE)</f>
        <v>0.9</v>
      </c>
      <c r="X145" s="99">
        <f t="shared" si="28"/>
        <v>4.7999999999999972</v>
      </c>
      <c r="Y145" s="94" t="str">
        <f>IF(OR('[8]MAPAS DE RIESGOS INHER Y RESID'!$G$18='[8]MATRIZ DE RIESGOS DE SST'!X140,X145&lt;'[8]MAPAS DE RIESGOS INHER Y RESID'!$G$16+1),'[8]MAPAS DE RIESGOS INHER Y RESID'!$M$19,IF(OR('[8]MAPAS DE RIESGOS INHER Y RESID'!$H$17='[8]MATRIZ DE RIESGOS DE SST'!X140,X145&lt;'[8]MAPAS DE RIESGOS INHER Y RESID'!$I$18+1),'[8]MAPAS DE RIESGOS INHER Y RESID'!$M$18,IF(OR('[8]MAPAS DE RIESGOS INHER Y RESID'!$I$17='[8]MATRIZ DE RIESGOS DE SST'!X140,X145&lt;'[8]MAPAS DE RIESGOS INHER Y RESID'!$J$17+1),'[8]MAPAS DE RIESGOS INHER Y RESID'!$M$17,'[8]MAPAS DE RIESGOS INHER Y RESID'!$M$16)))</f>
        <v>BAJO</v>
      </c>
      <c r="Z145" s="141" t="s">
        <v>63</v>
      </c>
    </row>
    <row r="146" spans="1:26" ht="120" hidden="1" x14ac:dyDescent="0.2">
      <c r="A146" s="168"/>
      <c r="B146" s="90" t="s">
        <v>48</v>
      </c>
      <c r="C146" s="90"/>
      <c r="D146" s="90" t="s">
        <v>48</v>
      </c>
      <c r="E146" s="90" t="s">
        <v>48</v>
      </c>
      <c r="F146" s="90"/>
      <c r="G146" s="90"/>
      <c r="H146" s="173"/>
      <c r="I146" s="91" t="s">
        <v>108</v>
      </c>
      <c r="J146" s="101" t="s">
        <v>109</v>
      </c>
      <c r="K146" s="102" t="s">
        <v>110</v>
      </c>
      <c r="L146" s="94" t="s">
        <v>53</v>
      </c>
      <c r="M146" s="95">
        <f>VLOOKUP('MATRIZ DE RIESGOS'!L146,'MAPAS DE RIESGOS INHER Y RESID'!$E$3:$F$7,2,FALSE)</f>
        <v>2</v>
      </c>
      <c r="N146" s="94" t="s">
        <v>111</v>
      </c>
      <c r="O146" s="95">
        <f>VLOOKUP('MATRIZ DE RIESGOS'!N146,'MAPAS DE RIESGOS INHER Y RESID'!$O$3:$P$7,2,FALSE)</f>
        <v>4</v>
      </c>
      <c r="P146" s="95">
        <f t="shared" si="29"/>
        <v>8</v>
      </c>
      <c r="Q146" s="94" t="str">
        <f>IF(OR('MAPAS DE RIESGOS INHER Y RESID'!$G$7='MATRIZ DE RIESGOS'!P146,P146&lt;'MAPAS DE RIESGOS INHER Y RESID'!$G$3+1),'MAPAS DE RIESGOS INHER Y RESID'!$M$6,IF(OR('MAPAS DE RIESGOS INHER Y RESID'!$H$5='MATRIZ DE RIESGOS'!P146,P146&lt;'MAPAS DE RIESGOS INHER Y RESID'!$I$5+1),'MAPAS DE RIESGOS INHER Y RESID'!$M$5,IF(OR('MAPAS DE RIESGOS INHER Y RESID'!$I$4='MATRIZ DE RIESGOS'!P146,P146&lt;'MAPAS DE RIESGOS INHER Y RESID'!$J$4+1),'MAPAS DE RIESGOS INHER Y RESID'!$M$4,'MAPAS DE RIESGOS INHER Y RESID'!$M$3)))</f>
        <v>BAJO</v>
      </c>
      <c r="R146" s="97" t="s">
        <v>69</v>
      </c>
      <c r="S146" s="97" t="s">
        <v>112</v>
      </c>
      <c r="T146" s="97" t="s">
        <v>106</v>
      </c>
      <c r="U146" s="97" t="s">
        <v>113</v>
      </c>
      <c r="V146" s="94" t="s">
        <v>114</v>
      </c>
      <c r="W146" s="98">
        <f>VLOOKUP(V146,'[8]MAPAS DE RIESGOS INHER Y RESID'!$E$16:$F$18,2,FALSE)</f>
        <v>0.15</v>
      </c>
      <c r="X146" s="99">
        <f t="shared" si="28"/>
        <v>6.8</v>
      </c>
      <c r="Y146" s="94" t="str">
        <f>IF(OR('[8]MAPAS DE RIESGOS INHER Y RESID'!$G$18='[8]MATRIZ DE RIESGOS DE SST'!X141,X146&lt;'[8]MAPAS DE RIESGOS INHER Y RESID'!$G$16+1),'[8]MAPAS DE RIESGOS INHER Y RESID'!$M$19,IF(OR('[8]MAPAS DE RIESGOS INHER Y RESID'!$H$17='[8]MATRIZ DE RIESGOS DE SST'!X141,X146&lt;'[8]MAPAS DE RIESGOS INHER Y RESID'!$I$18+1),'[8]MAPAS DE RIESGOS INHER Y RESID'!$M$18,IF(OR('[8]MAPAS DE RIESGOS INHER Y RESID'!$I$17='[8]MATRIZ DE RIESGOS DE SST'!X141,X146&lt;'[8]MAPAS DE RIESGOS INHER Y RESID'!$J$17+1),'[8]MAPAS DE RIESGOS INHER Y RESID'!$M$17,'[8]MAPAS DE RIESGOS INHER Y RESID'!$M$16)))</f>
        <v>BAJO</v>
      </c>
      <c r="Z146" s="141" t="s">
        <v>63</v>
      </c>
    </row>
    <row r="147" spans="1:26" ht="121.5" hidden="1" x14ac:dyDescent="0.2">
      <c r="A147" s="168"/>
      <c r="B147" s="90" t="s">
        <v>48</v>
      </c>
      <c r="C147" s="90"/>
      <c r="D147" s="90" t="s">
        <v>48</v>
      </c>
      <c r="E147" s="90" t="s">
        <v>48</v>
      </c>
      <c r="F147" s="90"/>
      <c r="G147" s="90"/>
      <c r="H147" s="173"/>
      <c r="I147" s="91" t="s">
        <v>115</v>
      </c>
      <c r="J147" s="101" t="s">
        <v>116</v>
      </c>
      <c r="K147" s="102" t="s">
        <v>117</v>
      </c>
      <c r="L147" s="94" t="s">
        <v>53</v>
      </c>
      <c r="M147" s="95">
        <f>VLOOKUP('MATRIZ DE RIESGOS'!L147,'MAPAS DE RIESGOS INHER Y RESID'!$E$3:$F$7,2,FALSE)</f>
        <v>2</v>
      </c>
      <c r="N147" s="94" t="s">
        <v>111</v>
      </c>
      <c r="O147" s="95">
        <f>VLOOKUP('MATRIZ DE RIESGOS'!N147,'MAPAS DE RIESGOS INHER Y RESID'!$O$3:$P$7,2,FALSE)</f>
        <v>4</v>
      </c>
      <c r="P147" s="95">
        <f t="shared" si="29"/>
        <v>8</v>
      </c>
      <c r="Q147" s="94" t="str">
        <f>IF(OR('MAPAS DE RIESGOS INHER Y RESID'!$G$7='MATRIZ DE RIESGOS'!P147,P147&lt;'MAPAS DE RIESGOS INHER Y RESID'!$G$3+1),'MAPAS DE RIESGOS INHER Y RESID'!$M$6,IF(OR('MAPAS DE RIESGOS INHER Y RESID'!$H$5='MATRIZ DE RIESGOS'!P147,P147&lt;'MAPAS DE RIESGOS INHER Y RESID'!$I$5+1),'MAPAS DE RIESGOS INHER Y RESID'!$M$5,IF(OR('MAPAS DE RIESGOS INHER Y RESID'!$I$4='MATRIZ DE RIESGOS'!P147,P147&lt;'MAPAS DE RIESGOS INHER Y RESID'!$J$4+1),'MAPAS DE RIESGOS INHER Y RESID'!$M$4,'MAPAS DE RIESGOS INHER Y RESID'!$M$3)))</f>
        <v>BAJO</v>
      </c>
      <c r="R147" s="97" t="s">
        <v>69</v>
      </c>
      <c r="S147" s="97" t="s">
        <v>118</v>
      </c>
      <c r="T147" s="97" t="s">
        <v>119</v>
      </c>
      <c r="U147" s="97" t="s">
        <v>120</v>
      </c>
      <c r="V147" s="94" t="s">
        <v>57</v>
      </c>
      <c r="W147" s="98">
        <f>VLOOKUP(V147,'[8]MAPAS DE RIESGOS INHER Y RESID'!$E$16:$F$18,2,FALSE)</f>
        <v>0.4</v>
      </c>
      <c r="X147" s="99">
        <f t="shared" si="28"/>
        <v>4.8</v>
      </c>
      <c r="Y147" s="94" t="str">
        <f>IF(OR('[8]MAPAS DE RIESGOS INHER Y RESID'!$G$18='[8]MATRIZ DE RIESGOS DE SST'!X142,X147&lt;'[8]MAPAS DE RIESGOS INHER Y RESID'!$G$16+1),'[8]MAPAS DE RIESGOS INHER Y RESID'!$M$19,IF(OR('[8]MAPAS DE RIESGOS INHER Y RESID'!$H$17='[8]MATRIZ DE RIESGOS DE SST'!X142,X147&lt;'[8]MAPAS DE RIESGOS INHER Y RESID'!$I$18+1),'[8]MAPAS DE RIESGOS INHER Y RESID'!$M$18,IF(OR('[8]MAPAS DE RIESGOS INHER Y RESID'!$I$17='[8]MATRIZ DE RIESGOS DE SST'!X142,X147&lt;'[8]MAPAS DE RIESGOS INHER Y RESID'!$J$17+1),'[8]MAPAS DE RIESGOS INHER Y RESID'!$M$17,'[8]MAPAS DE RIESGOS INHER Y RESID'!$M$16)))</f>
        <v>BAJO</v>
      </c>
      <c r="Z147" s="141" t="s">
        <v>63</v>
      </c>
    </row>
    <row r="148" spans="1:26" ht="121.5" hidden="1" x14ac:dyDescent="0.2">
      <c r="A148" s="168"/>
      <c r="B148" s="90" t="s">
        <v>48</v>
      </c>
      <c r="C148" s="90"/>
      <c r="D148" s="90" t="s">
        <v>48</v>
      </c>
      <c r="E148" s="90" t="s">
        <v>48</v>
      </c>
      <c r="F148" s="90"/>
      <c r="G148" s="90"/>
      <c r="H148" s="173"/>
      <c r="I148" s="111" t="s">
        <v>121</v>
      </c>
      <c r="J148" s="110" t="s">
        <v>122</v>
      </c>
      <c r="K148" s="115" t="s">
        <v>123</v>
      </c>
      <c r="L148" s="94" t="s">
        <v>53</v>
      </c>
      <c r="M148" s="95">
        <f>VLOOKUP('MATRIZ DE RIESGOS'!L148,'MAPAS DE RIESGOS INHER Y RESID'!$E$3:$F$7,2,FALSE)</f>
        <v>2</v>
      </c>
      <c r="N148" s="94" t="s">
        <v>111</v>
      </c>
      <c r="O148" s="95">
        <f>VLOOKUP('MATRIZ DE RIESGOS'!N148,'MAPAS DE RIESGOS INHER Y RESID'!$O$3:$P$7,2,FALSE)</f>
        <v>4</v>
      </c>
      <c r="P148" s="95">
        <f t="shared" si="29"/>
        <v>8</v>
      </c>
      <c r="Q148" s="94" t="str">
        <f>IF(OR('MAPAS DE RIESGOS INHER Y RESID'!$G$7='MATRIZ DE RIESGOS'!P148,P148&lt;'MAPAS DE RIESGOS INHER Y RESID'!$G$3+1),'MAPAS DE RIESGOS INHER Y RESID'!$M$6,IF(OR('MAPAS DE RIESGOS INHER Y RESID'!$H$5='MATRIZ DE RIESGOS'!P148,P148&lt;'MAPAS DE RIESGOS INHER Y RESID'!$I$5+1),'MAPAS DE RIESGOS INHER Y RESID'!$M$5,IF(OR('MAPAS DE RIESGOS INHER Y RESID'!$I$4='MATRIZ DE RIESGOS'!P148,P148&lt;'MAPAS DE RIESGOS INHER Y RESID'!$J$4+1),'MAPAS DE RIESGOS INHER Y RESID'!$M$4,'MAPAS DE RIESGOS INHER Y RESID'!$M$3)))</f>
        <v>BAJO</v>
      </c>
      <c r="R148" s="97" t="s">
        <v>69</v>
      </c>
      <c r="S148" s="97"/>
      <c r="T148" s="97" t="s">
        <v>119</v>
      </c>
      <c r="U148" s="97" t="s">
        <v>120</v>
      </c>
      <c r="V148" s="94" t="s">
        <v>57</v>
      </c>
      <c r="W148" s="98">
        <f>VLOOKUP(V148,'[8]MAPAS DE RIESGOS INHER Y RESID'!$E$16:$F$18,2,FALSE)</f>
        <v>0.4</v>
      </c>
      <c r="X148" s="99">
        <f t="shared" si="28"/>
        <v>4.8</v>
      </c>
      <c r="Y148" s="94" t="str">
        <f>IF(OR('[8]MAPAS DE RIESGOS INHER Y RESID'!$G$18='[8]MATRIZ DE RIESGOS DE SST'!X143,X148&lt;'[8]MAPAS DE RIESGOS INHER Y RESID'!$G$16+1),'[8]MAPAS DE RIESGOS INHER Y RESID'!$M$19,IF(OR('[8]MAPAS DE RIESGOS INHER Y RESID'!$H$17='[8]MATRIZ DE RIESGOS DE SST'!X143,X148&lt;'[8]MAPAS DE RIESGOS INHER Y RESID'!$I$18+1),'[8]MAPAS DE RIESGOS INHER Y RESID'!$M$18,IF(OR('[8]MAPAS DE RIESGOS INHER Y RESID'!$I$17='[8]MATRIZ DE RIESGOS DE SST'!X143,X148&lt;'[8]MAPAS DE RIESGOS INHER Y RESID'!$J$17+1),'[8]MAPAS DE RIESGOS INHER Y RESID'!$M$17,'[8]MAPAS DE RIESGOS INHER Y RESID'!$M$16)))</f>
        <v>BAJO</v>
      </c>
      <c r="Z148" s="141" t="s">
        <v>63</v>
      </c>
    </row>
    <row r="149" spans="1:26" ht="151.5" hidden="1" x14ac:dyDescent="0.2">
      <c r="A149" s="168"/>
      <c r="B149" s="90" t="s">
        <v>48</v>
      </c>
      <c r="C149" s="90"/>
      <c r="D149" s="90" t="s">
        <v>48</v>
      </c>
      <c r="E149" s="90" t="s">
        <v>48</v>
      </c>
      <c r="F149" s="90"/>
      <c r="G149" s="90"/>
      <c r="H149" s="173"/>
      <c r="I149" s="111" t="s">
        <v>124</v>
      </c>
      <c r="J149" s="109" t="s">
        <v>125</v>
      </c>
      <c r="K149" s="109" t="s">
        <v>126</v>
      </c>
      <c r="L149" s="94" t="s">
        <v>53</v>
      </c>
      <c r="M149" s="95">
        <f>VLOOKUP('MATRIZ DE RIESGOS'!L149,'MAPAS DE RIESGOS INHER Y RESID'!$E$3:$F$7,2,FALSE)</f>
        <v>2</v>
      </c>
      <c r="N149" s="94" t="s">
        <v>54</v>
      </c>
      <c r="O149" s="95">
        <f>VLOOKUP('MATRIZ DE RIESGOS'!N149,'MAPAS DE RIESGOS INHER Y RESID'!$O$3:$P$7,2,FALSE)</f>
        <v>16</v>
      </c>
      <c r="P149" s="95">
        <f t="shared" si="29"/>
        <v>32</v>
      </c>
      <c r="Q149" s="94" t="str">
        <f>IF(OR('MAPAS DE RIESGOS INHER Y RESID'!$G$7='MATRIZ DE RIESGOS'!P149,P149&lt;'MAPAS DE RIESGOS INHER Y RESID'!$G$3+1),'MAPAS DE RIESGOS INHER Y RESID'!$M$6,IF(OR('MAPAS DE RIESGOS INHER Y RESID'!$H$5='MATRIZ DE RIESGOS'!P149,P149&lt;'MAPAS DE RIESGOS INHER Y RESID'!$I$5+1),'MAPAS DE RIESGOS INHER Y RESID'!$M$5,IF(OR('MAPAS DE RIESGOS INHER Y RESID'!$I$4='MATRIZ DE RIESGOS'!P149,P149&lt;'MAPAS DE RIESGOS INHER Y RESID'!$J$4+1),'MAPAS DE RIESGOS INHER Y RESID'!$M$4,'MAPAS DE RIESGOS INHER Y RESID'!$M$3)))</f>
        <v>MODERADO</v>
      </c>
      <c r="R149" s="97" t="s">
        <v>69</v>
      </c>
      <c r="S149" s="97"/>
      <c r="T149" s="97" t="s">
        <v>127</v>
      </c>
      <c r="U149" s="97" t="s">
        <v>128</v>
      </c>
      <c r="V149" s="94" t="s">
        <v>57</v>
      </c>
      <c r="W149" s="98">
        <f>VLOOKUP(V149,'[8]MAPAS DE RIESGOS INHER Y RESID'!$E$16:$F$18,2,FALSE)</f>
        <v>0.4</v>
      </c>
      <c r="X149" s="99">
        <f t="shared" si="28"/>
        <v>19.2</v>
      </c>
      <c r="Y149" s="94" t="str">
        <f>IF(OR('[8]MAPAS DE RIESGOS INHER Y RESID'!$G$18='[8]MATRIZ DE RIESGOS DE SST'!X144,X149&lt;'[8]MAPAS DE RIESGOS INHER Y RESID'!$G$16+1),'[8]MAPAS DE RIESGOS INHER Y RESID'!$M$19,IF(OR('[8]MAPAS DE RIESGOS INHER Y RESID'!$H$17='[8]MATRIZ DE RIESGOS DE SST'!X144,X149&lt;'[8]MAPAS DE RIESGOS INHER Y RESID'!$I$18+1),'[8]MAPAS DE RIESGOS INHER Y RESID'!$M$18,IF(OR('[8]MAPAS DE RIESGOS INHER Y RESID'!$I$17='[8]MATRIZ DE RIESGOS DE SST'!X144,X149&lt;'[8]MAPAS DE RIESGOS INHER Y RESID'!$J$17+1),'[8]MAPAS DE RIESGOS INHER Y RESID'!$M$17,'[8]MAPAS DE RIESGOS INHER Y RESID'!$M$16)))</f>
        <v>MODERADO</v>
      </c>
      <c r="Z149" s="141" t="s">
        <v>58</v>
      </c>
    </row>
    <row r="150" spans="1:26" ht="121.5" hidden="1" x14ac:dyDescent="0.2">
      <c r="A150" s="168"/>
      <c r="B150" s="90" t="s">
        <v>48</v>
      </c>
      <c r="C150" s="90"/>
      <c r="D150" s="90" t="s">
        <v>48</v>
      </c>
      <c r="E150" s="90" t="s">
        <v>48</v>
      </c>
      <c r="F150" s="90"/>
      <c r="G150" s="90"/>
      <c r="H150" s="173"/>
      <c r="I150" s="91" t="s">
        <v>129</v>
      </c>
      <c r="J150" s="101" t="s">
        <v>130</v>
      </c>
      <c r="K150" s="102" t="s">
        <v>131</v>
      </c>
      <c r="L150" s="94" t="s">
        <v>57</v>
      </c>
      <c r="M150" s="95">
        <f>VLOOKUP('MATRIZ DE RIESGOS'!L150,'MAPAS DE RIESGOS INHER Y RESID'!$E$3:$F$7,2,FALSE)</f>
        <v>3</v>
      </c>
      <c r="N150" s="94" t="s">
        <v>111</v>
      </c>
      <c r="O150" s="95">
        <f>VLOOKUP('MATRIZ DE RIESGOS'!N150,'MAPAS DE RIESGOS INHER Y RESID'!$O$3:$P$7,2,FALSE)</f>
        <v>4</v>
      </c>
      <c r="P150" s="95">
        <f t="shared" si="29"/>
        <v>12</v>
      </c>
      <c r="Q150" s="94" t="str">
        <f>IF(OR('MAPAS DE RIESGOS INHER Y RESID'!$G$7='MATRIZ DE RIESGOS'!P150,P150&lt;'MAPAS DE RIESGOS INHER Y RESID'!$G$3+1),'MAPAS DE RIESGOS INHER Y RESID'!$M$6,IF(OR('MAPAS DE RIESGOS INHER Y RESID'!$H$5='MATRIZ DE RIESGOS'!P150,P150&lt;'MAPAS DE RIESGOS INHER Y RESID'!$I$5+1),'MAPAS DE RIESGOS INHER Y RESID'!$M$5,IF(OR('MAPAS DE RIESGOS INHER Y RESID'!$I$4='MATRIZ DE RIESGOS'!P150,P150&lt;'MAPAS DE RIESGOS INHER Y RESID'!$J$4+1),'MAPAS DE RIESGOS INHER Y RESID'!$M$4,'MAPAS DE RIESGOS INHER Y RESID'!$M$3)))</f>
        <v>MODERADO</v>
      </c>
      <c r="R150" s="97" t="s">
        <v>69</v>
      </c>
      <c r="S150" s="97" t="s">
        <v>132</v>
      </c>
      <c r="T150" s="97" t="s">
        <v>133</v>
      </c>
      <c r="U150" s="97"/>
      <c r="V150" s="94" t="s">
        <v>57</v>
      </c>
      <c r="W150" s="98">
        <f>VLOOKUP(V150,'[8]MAPAS DE RIESGOS INHER Y RESID'!$E$16:$F$18,2,FALSE)</f>
        <v>0.4</v>
      </c>
      <c r="X150" s="99">
        <f t="shared" si="28"/>
        <v>7.1999999999999993</v>
      </c>
      <c r="Y150" s="94" t="str">
        <f>IF(OR('[8]MAPAS DE RIESGOS INHER Y RESID'!$G$18='[8]MATRIZ DE RIESGOS DE SST'!X145,X150&lt;'[8]MAPAS DE RIESGOS INHER Y RESID'!$G$16+1),'[8]MAPAS DE RIESGOS INHER Y RESID'!$M$19,IF(OR('[8]MAPAS DE RIESGOS INHER Y RESID'!$H$17='[8]MATRIZ DE RIESGOS DE SST'!X145,X150&lt;'[8]MAPAS DE RIESGOS INHER Y RESID'!$I$18+1),'[8]MAPAS DE RIESGOS INHER Y RESID'!$M$18,IF(OR('[8]MAPAS DE RIESGOS INHER Y RESID'!$I$17='[8]MATRIZ DE RIESGOS DE SST'!X145,X150&lt;'[8]MAPAS DE RIESGOS INHER Y RESID'!$J$17+1),'[8]MAPAS DE RIESGOS INHER Y RESID'!$M$17,'[8]MAPAS DE RIESGOS INHER Y RESID'!$M$16)))</f>
        <v>BAJO</v>
      </c>
      <c r="Z150" s="141" t="s">
        <v>58</v>
      </c>
    </row>
    <row r="151" spans="1:26" ht="180" hidden="1" x14ac:dyDescent="0.2">
      <c r="A151" s="168"/>
      <c r="B151" s="90" t="s">
        <v>48</v>
      </c>
      <c r="C151" s="90"/>
      <c r="D151" s="90" t="s">
        <v>48</v>
      </c>
      <c r="E151" s="90" t="s">
        <v>48</v>
      </c>
      <c r="F151" s="90"/>
      <c r="G151" s="90"/>
      <c r="H151" s="173"/>
      <c r="I151" s="91" t="s">
        <v>134</v>
      </c>
      <c r="J151" s="101" t="s">
        <v>135</v>
      </c>
      <c r="K151" s="102" t="s">
        <v>136</v>
      </c>
      <c r="L151" s="94" t="s">
        <v>53</v>
      </c>
      <c r="M151" s="95">
        <f>VLOOKUP('MATRIZ DE RIESGOS'!L151,'MAPAS DE RIESGOS INHER Y RESID'!$E$3:$F$7,2,FALSE)</f>
        <v>2</v>
      </c>
      <c r="N151" s="94" t="s">
        <v>54</v>
      </c>
      <c r="O151" s="95">
        <f>VLOOKUP('MATRIZ DE RIESGOS'!N151,'MAPAS DE RIESGOS INHER Y RESID'!$O$3:$P$7,2,FALSE)</f>
        <v>16</v>
      </c>
      <c r="P151" s="95">
        <f t="shared" si="29"/>
        <v>32</v>
      </c>
      <c r="Q151" s="94" t="str">
        <f>IF(OR('MAPAS DE RIESGOS INHER Y RESID'!$G$7='MATRIZ DE RIESGOS'!P151,P151&lt;'MAPAS DE RIESGOS INHER Y RESID'!$G$3+1),'MAPAS DE RIESGOS INHER Y RESID'!$M$6,IF(OR('MAPAS DE RIESGOS INHER Y RESID'!$H$5='MATRIZ DE RIESGOS'!P151,P151&lt;'MAPAS DE RIESGOS INHER Y RESID'!$I$5+1),'MAPAS DE RIESGOS INHER Y RESID'!$M$5,IF(OR('MAPAS DE RIESGOS INHER Y RESID'!$I$4='MATRIZ DE RIESGOS'!P151,P151&lt;'MAPAS DE RIESGOS INHER Y RESID'!$J$4+1),'MAPAS DE RIESGOS INHER Y RESID'!$M$4,'MAPAS DE RIESGOS INHER Y RESID'!$M$3)))</f>
        <v>MODERADO</v>
      </c>
      <c r="R151" s="112" t="s">
        <v>69</v>
      </c>
      <c r="S151" s="112" t="s">
        <v>137</v>
      </c>
      <c r="T151" s="97" t="s">
        <v>138</v>
      </c>
      <c r="U151" s="97" t="s">
        <v>139</v>
      </c>
      <c r="V151" s="94" t="s">
        <v>57</v>
      </c>
      <c r="W151" s="98">
        <f>VLOOKUP(V151,'[8]MAPAS DE RIESGOS INHER Y RESID'!$E$16:$F$18,2,FALSE)</f>
        <v>0.4</v>
      </c>
      <c r="X151" s="99">
        <f t="shared" si="28"/>
        <v>19.2</v>
      </c>
      <c r="Y151" s="94" t="str">
        <f>IF(OR('[8]MAPAS DE RIESGOS INHER Y RESID'!$G$18='[8]MATRIZ DE RIESGOS DE SST'!X146,X151&lt;'[8]MAPAS DE RIESGOS INHER Y RESID'!$G$16+1),'[8]MAPAS DE RIESGOS INHER Y RESID'!$M$19,IF(OR('[8]MAPAS DE RIESGOS INHER Y RESID'!$H$17='[8]MATRIZ DE RIESGOS DE SST'!X146,X151&lt;'[8]MAPAS DE RIESGOS INHER Y RESID'!$I$18+1),'[8]MAPAS DE RIESGOS INHER Y RESID'!$M$18,IF(OR('[8]MAPAS DE RIESGOS INHER Y RESID'!$I$17='[8]MATRIZ DE RIESGOS DE SST'!X146,X151&lt;'[8]MAPAS DE RIESGOS INHER Y RESID'!$J$17+1),'[8]MAPAS DE RIESGOS INHER Y RESID'!$M$17,'[8]MAPAS DE RIESGOS INHER Y RESID'!$M$16)))</f>
        <v>MODERADO</v>
      </c>
      <c r="Z151" s="141" t="s">
        <v>58</v>
      </c>
    </row>
    <row r="152" spans="1:26" ht="121.5" hidden="1" x14ac:dyDescent="0.2">
      <c r="A152" s="168"/>
      <c r="B152" s="90" t="s">
        <v>48</v>
      </c>
      <c r="C152" s="90"/>
      <c r="D152" s="90" t="s">
        <v>48</v>
      </c>
      <c r="E152" s="90" t="s">
        <v>48</v>
      </c>
      <c r="F152" s="90"/>
      <c r="G152" s="90"/>
      <c r="H152" s="173"/>
      <c r="I152" s="91" t="s">
        <v>140</v>
      </c>
      <c r="J152" s="109" t="s">
        <v>141</v>
      </c>
      <c r="K152" s="102" t="s">
        <v>142</v>
      </c>
      <c r="L152" s="94" t="s">
        <v>57</v>
      </c>
      <c r="M152" s="95">
        <f>VLOOKUP('MATRIZ DE RIESGOS'!L152,'MAPAS DE RIESGOS INHER Y RESID'!$E$3:$F$7,2,FALSE)</f>
        <v>3</v>
      </c>
      <c r="N152" s="94" t="s">
        <v>111</v>
      </c>
      <c r="O152" s="95">
        <f>VLOOKUP('MATRIZ DE RIESGOS'!N152,'MAPAS DE RIESGOS INHER Y RESID'!$O$3:$P$7,2,FALSE)</f>
        <v>4</v>
      </c>
      <c r="P152" s="95">
        <f t="shared" si="29"/>
        <v>12</v>
      </c>
      <c r="Q152" s="113" t="str">
        <f>IF(OR('MAPAS DE RIESGOS INHER Y RESID'!$G$7='MATRIZ DE RIESGOS'!P152,P152&lt;'MAPAS DE RIESGOS INHER Y RESID'!$G$3+1),'MAPAS DE RIESGOS INHER Y RESID'!$M$6,IF(OR('MAPAS DE RIESGOS INHER Y RESID'!$H$5='MATRIZ DE RIESGOS'!P152,P152&lt;'MAPAS DE RIESGOS INHER Y RESID'!$I$5+1),'MAPAS DE RIESGOS INHER Y RESID'!$M$5,IF(OR('MAPAS DE RIESGOS INHER Y RESID'!$I$4='MATRIZ DE RIESGOS'!P152,P152&lt;'MAPAS DE RIESGOS INHER Y RESID'!$J$4+1),'MAPAS DE RIESGOS INHER Y RESID'!$M$4,'MAPAS DE RIESGOS INHER Y RESID'!$M$3)))</f>
        <v>MODERADO</v>
      </c>
      <c r="R152" s="97" t="s">
        <v>69</v>
      </c>
      <c r="S152" s="97"/>
      <c r="T152" s="97" t="s">
        <v>74</v>
      </c>
      <c r="U152" s="97" t="s">
        <v>143</v>
      </c>
      <c r="V152" s="94" t="s">
        <v>57</v>
      </c>
      <c r="W152" s="98">
        <f>VLOOKUP(V152,'[8]MAPAS DE RIESGOS INHER Y RESID'!$E$16:$F$18,2,FALSE)</f>
        <v>0.4</v>
      </c>
      <c r="X152" s="99">
        <f t="shared" si="28"/>
        <v>7.1999999999999993</v>
      </c>
      <c r="Y152" s="94" t="str">
        <f>IF(OR('[8]MAPAS DE RIESGOS INHER Y RESID'!$G$18='[8]MATRIZ DE RIESGOS DE SST'!X147,X152&lt;'[8]MAPAS DE RIESGOS INHER Y RESID'!$G$16+1),'[8]MAPAS DE RIESGOS INHER Y RESID'!$M$19,IF(OR('[8]MAPAS DE RIESGOS INHER Y RESID'!$H$17='[8]MATRIZ DE RIESGOS DE SST'!X147,X152&lt;'[8]MAPAS DE RIESGOS INHER Y RESID'!$I$18+1),'[8]MAPAS DE RIESGOS INHER Y RESID'!$M$18,IF(OR('[8]MAPAS DE RIESGOS INHER Y RESID'!$I$17='[8]MATRIZ DE RIESGOS DE SST'!X147,X152&lt;'[8]MAPAS DE RIESGOS INHER Y RESID'!$J$17+1),'[8]MAPAS DE RIESGOS INHER Y RESID'!$M$17,'[8]MAPAS DE RIESGOS INHER Y RESID'!$M$16)))</f>
        <v>BAJO</v>
      </c>
      <c r="Z152" s="141" t="s">
        <v>58</v>
      </c>
    </row>
    <row r="153" spans="1:26" ht="165" hidden="1" x14ac:dyDescent="0.2">
      <c r="A153" s="168"/>
      <c r="B153" s="90" t="s">
        <v>48</v>
      </c>
      <c r="C153" s="90"/>
      <c r="D153" s="90" t="s">
        <v>48</v>
      </c>
      <c r="E153" s="90" t="s">
        <v>48</v>
      </c>
      <c r="F153" s="90"/>
      <c r="G153" s="90"/>
      <c r="H153" s="173"/>
      <c r="I153" s="91" t="s">
        <v>144</v>
      </c>
      <c r="J153" s="92" t="s">
        <v>145</v>
      </c>
      <c r="K153" s="93" t="s">
        <v>146</v>
      </c>
      <c r="L153" s="94" t="s">
        <v>57</v>
      </c>
      <c r="M153" s="95">
        <f>VLOOKUP('MATRIZ DE RIESGOS'!L153,'MAPAS DE RIESGOS INHER Y RESID'!$E$3:$F$7,2,FALSE)</f>
        <v>3</v>
      </c>
      <c r="N153" s="94" t="s">
        <v>111</v>
      </c>
      <c r="O153" s="95">
        <f>VLOOKUP('MATRIZ DE RIESGOS'!N153,'MAPAS DE RIESGOS INHER Y RESID'!$O$3:$P$7,2,FALSE)</f>
        <v>4</v>
      </c>
      <c r="P153" s="95">
        <f t="shared" si="29"/>
        <v>12</v>
      </c>
      <c r="Q153" s="96" t="str">
        <f>IF(OR('MAPAS DE RIESGOS INHER Y RESID'!$G$7='MATRIZ DE RIESGOS'!P153,P153&lt;'MAPAS DE RIESGOS INHER Y RESID'!$G$3+1),'MAPAS DE RIESGOS INHER Y RESID'!$M$6,IF(OR('MAPAS DE RIESGOS INHER Y RESID'!$H$5='MATRIZ DE RIESGOS'!P153,P153&lt;'MAPAS DE RIESGOS INHER Y RESID'!$I$5+1),'MAPAS DE RIESGOS INHER Y RESID'!$M$5,IF(OR('MAPAS DE RIESGOS INHER Y RESID'!$I$4='MATRIZ DE RIESGOS'!P153,P153&lt;'MAPAS DE RIESGOS INHER Y RESID'!$J$4+1),'MAPAS DE RIESGOS INHER Y RESID'!$M$4,'MAPAS DE RIESGOS INHER Y RESID'!$M$3)))</f>
        <v>MODERADO</v>
      </c>
      <c r="R153" s="97" t="s">
        <v>69</v>
      </c>
      <c r="S153" s="97"/>
      <c r="T153" s="97" t="s">
        <v>74</v>
      </c>
      <c r="U153" s="97" t="s">
        <v>143</v>
      </c>
      <c r="V153" s="94" t="s">
        <v>57</v>
      </c>
      <c r="W153" s="98">
        <f>VLOOKUP(V153,'[8]MAPAS DE RIESGOS INHER Y RESID'!$E$16:$F$18,2,FALSE)</f>
        <v>0.4</v>
      </c>
      <c r="X153" s="99">
        <f t="shared" si="28"/>
        <v>7.1999999999999993</v>
      </c>
      <c r="Y153" s="94" t="str">
        <f>IF(OR('[8]MAPAS DE RIESGOS INHER Y RESID'!$G$18='[8]MATRIZ DE RIESGOS DE SST'!X148,X153&lt;'[8]MAPAS DE RIESGOS INHER Y RESID'!$G$16+1),'[8]MAPAS DE RIESGOS INHER Y RESID'!$M$19,IF(OR('[8]MAPAS DE RIESGOS INHER Y RESID'!$H$17='[8]MATRIZ DE RIESGOS DE SST'!X148,X153&lt;'[8]MAPAS DE RIESGOS INHER Y RESID'!$I$18+1),'[8]MAPAS DE RIESGOS INHER Y RESID'!$M$18,IF(OR('[8]MAPAS DE RIESGOS INHER Y RESID'!$I$17='[8]MATRIZ DE RIESGOS DE SST'!X148,X153&lt;'[8]MAPAS DE RIESGOS INHER Y RESID'!$J$17+1),'[8]MAPAS DE RIESGOS INHER Y RESID'!$M$17,'[8]MAPAS DE RIESGOS INHER Y RESID'!$M$16)))</f>
        <v>BAJO</v>
      </c>
      <c r="Z153" s="141" t="s">
        <v>58</v>
      </c>
    </row>
    <row r="154" spans="1:26" ht="121.5" hidden="1" x14ac:dyDescent="0.2">
      <c r="A154" s="168"/>
      <c r="B154" s="90" t="s">
        <v>48</v>
      </c>
      <c r="C154" s="90"/>
      <c r="D154" s="90" t="s">
        <v>48</v>
      </c>
      <c r="E154" s="90" t="s">
        <v>48</v>
      </c>
      <c r="F154" s="90"/>
      <c r="G154" s="90"/>
      <c r="H154" s="173"/>
      <c r="I154" s="91" t="s">
        <v>147</v>
      </c>
      <c r="J154" s="101" t="s">
        <v>148</v>
      </c>
      <c r="K154" s="102" t="s">
        <v>146</v>
      </c>
      <c r="L154" s="103" t="s">
        <v>53</v>
      </c>
      <c r="M154" s="95">
        <f>VLOOKUP('MATRIZ DE RIESGOS'!L154,'MAPAS DE RIESGOS INHER Y RESID'!$E$3:$F$7,2,FALSE)</f>
        <v>2</v>
      </c>
      <c r="N154" s="94" t="s">
        <v>111</v>
      </c>
      <c r="O154" s="95">
        <f>VLOOKUP('MATRIZ DE RIESGOS'!N154,'MAPAS DE RIESGOS INHER Y RESID'!$O$3:$P$7,2,FALSE)</f>
        <v>4</v>
      </c>
      <c r="P154" s="95">
        <f t="shared" si="29"/>
        <v>8</v>
      </c>
      <c r="Q154" s="94" t="str">
        <f>IF(OR('MAPAS DE RIESGOS INHER Y RESID'!$G$7='MATRIZ DE RIESGOS'!P154,P154&lt;'MAPAS DE RIESGOS INHER Y RESID'!$G$3+1),'MAPAS DE RIESGOS INHER Y RESID'!$M$6,IF(OR('MAPAS DE RIESGOS INHER Y RESID'!$H$5='MATRIZ DE RIESGOS'!P154,P154&lt;'MAPAS DE RIESGOS INHER Y RESID'!$I$5+1),'MAPAS DE RIESGOS INHER Y RESID'!$M$5,IF(OR('MAPAS DE RIESGOS INHER Y RESID'!$I$4='MATRIZ DE RIESGOS'!P154,P154&lt;'MAPAS DE RIESGOS INHER Y RESID'!$J$4+1),'MAPAS DE RIESGOS INHER Y RESID'!$M$4,'MAPAS DE RIESGOS INHER Y RESID'!$M$3)))</f>
        <v>BAJO</v>
      </c>
      <c r="R154" s="93" t="s">
        <v>69</v>
      </c>
      <c r="S154" s="93"/>
      <c r="T154" s="104" t="s">
        <v>74</v>
      </c>
      <c r="U154" s="93" t="s">
        <v>143</v>
      </c>
      <c r="V154" s="94" t="s">
        <v>57</v>
      </c>
      <c r="W154" s="98">
        <f>VLOOKUP(V154,'[8]MAPAS DE RIESGOS INHER Y RESID'!$E$16:$F$18,2,FALSE)</f>
        <v>0.4</v>
      </c>
      <c r="X154" s="99">
        <f t="shared" si="28"/>
        <v>4.8</v>
      </c>
      <c r="Y154" s="94" t="str">
        <f>IF(OR('[8]MAPAS DE RIESGOS INHER Y RESID'!$G$18='[8]MATRIZ DE RIESGOS DE SST'!X149,X154&lt;'[8]MAPAS DE RIESGOS INHER Y RESID'!$G$16+1),'[8]MAPAS DE RIESGOS INHER Y RESID'!$M$19,IF(OR('[8]MAPAS DE RIESGOS INHER Y RESID'!$H$17='[8]MATRIZ DE RIESGOS DE SST'!X149,X154&lt;'[8]MAPAS DE RIESGOS INHER Y RESID'!$I$18+1),'[8]MAPAS DE RIESGOS INHER Y RESID'!$M$18,IF(OR('[8]MAPAS DE RIESGOS INHER Y RESID'!$I$17='[8]MATRIZ DE RIESGOS DE SST'!X149,X154&lt;'[8]MAPAS DE RIESGOS INHER Y RESID'!$J$17+1),'[8]MAPAS DE RIESGOS INHER Y RESID'!$M$17,'[8]MAPAS DE RIESGOS INHER Y RESID'!$M$16)))</f>
        <v>BAJO</v>
      </c>
      <c r="Z154" s="141" t="s">
        <v>58</v>
      </c>
    </row>
    <row r="155" spans="1:26" ht="150" hidden="1" x14ac:dyDescent="0.2">
      <c r="A155" s="168"/>
      <c r="B155" s="90" t="s">
        <v>48</v>
      </c>
      <c r="C155" s="90"/>
      <c r="D155" s="90" t="s">
        <v>48</v>
      </c>
      <c r="E155" s="90" t="s">
        <v>48</v>
      </c>
      <c r="F155" s="90"/>
      <c r="G155" s="90"/>
      <c r="H155" s="173"/>
      <c r="I155" s="91" t="s">
        <v>149</v>
      </c>
      <c r="J155" s="92" t="s">
        <v>150</v>
      </c>
      <c r="K155" s="93" t="s">
        <v>151</v>
      </c>
      <c r="L155" s="103" t="s">
        <v>57</v>
      </c>
      <c r="M155" s="95">
        <f>VLOOKUP('MATRIZ DE RIESGOS'!L155,'MAPAS DE RIESGOS INHER Y RESID'!$E$3:$F$7,2,FALSE)</f>
        <v>3</v>
      </c>
      <c r="N155" s="94" t="s">
        <v>54</v>
      </c>
      <c r="O155" s="95">
        <f>VLOOKUP('MATRIZ DE RIESGOS'!N155,'MAPAS DE RIESGOS INHER Y RESID'!$O$3:$P$7,2,FALSE)</f>
        <v>16</v>
      </c>
      <c r="P155" s="95">
        <f t="shared" si="29"/>
        <v>48</v>
      </c>
      <c r="Q155" s="94" t="str">
        <f>IF(OR('MAPAS DE RIESGOS INHER Y RESID'!$G$7='MATRIZ DE RIESGOS'!P155,P155&lt;'MAPAS DE RIESGOS INHER Y RESID'!$G$3+1),'MAPAS DE RIESGOS INHER Y RESID'!$M$6,IF(OR('MAPAS DE RIESGOS INHER Y RESID'!$H$5='MATRIZ DE RIESGOS'!P155,P155&lt;'MAPAS DE RIESGOS INHER Y RESID'!$I$5+1),'MAPAS DE RIESGOS INHER Y RESID'!$M$5,IF(OR('MAPAS DE RIESGOS INHER Y RESID'!$I$4='MATRIZ DE RIESGOS'!P155,P155&lt;'MAPAS DE RIESGOS INHER Y RESID'!$J$4+1),'MAPAS DE RIESGOS INHER Y RESID'!$M$4,'MAPAS DE RIESGOS INHER Y RESID'!$M$3)))</f>
        <v>MODERADO</v>
      </c>
      <c r="R155" s="93" t="s">
        <v>69</v>
      </c>
      <c r="S155" s="93" t="s">
        <v>152</v>
      </c>
      <c r="T155" s="97"/>
      <c r="U155" s="97"/>
      <c r="V155" s="94" t="s">
        <v>57</v>
      </c>
      <c r="W155" s="98">
        <f>VLOOKUP(V155,'[8]MAPAS DE RIESGOS INHER Y RESID'!$E$16:$F$18,2,FALSE)</f>
        <v>0.4</v>
      </c>
      <c r="X155" s="99">
        <f t="shared" si="28"/>
        <v>28.799999999999997</v>
      </c>
      <c r="Y155" s="94" t="str">
        <f>IF(OR('[8]MAPAS DE RIESGOS INHER Y RESID'!$G$18='[8]MATRIZ DE RIESGOS DE SST'!X150,X155&lt;'[8]MAPAS DE RIESGOS INHER Y RESID'!$G$16+1),'[8]MAPAS DE RIESGOS INHER Y RESID'!$M$19,IF(OR('[8]MAPAS DE RIESGOS INHER Y RESID'!$H$17='[8]MATRIZ DE RIESGOS DE SST'!X150,X155&lt;'[8]MAPAS DE RIESGOS INHER Y RESID'!$I$18+1),'[8]MAPAS DE RIESGOS INHER Y RESID'!$M$18,IF(OR('[8]MAPAS DE RIESGOS INHER Y RESID'!$I$17='[8]MATRIZ DE RIESGOS DE SST'!X150,X155&lt;'[8]MAPAS DE RIESGOS INHER Y RESID'!$J$17+1),'[8]MAPAS DE RIESGOS INHER Y RESID'!$M$17,'[8]MAPAS DE RIESGOS INHER Y RESID'!$M$16)))</f>
        <v>MODERADO</v>
      </c>
      <c r="Z155" s="141" t="s">
        <v>58</v>
      </c>
    </row>
    <row r="156" spans="1:26" ht="121.5" hidden="1" x14ac:dyDescent="0.2">
      <c r="A156" s="168"/>
      <c r="B156" s="90" t="s">
        <v>48</v>
      </c>
      <c r="C156" s="90"/>
      <c r="D156" s="90" t="s">
        <v>48</v>
      </c>
      <c r="E156" s="90" t="s">
        <v>48</v>
      </c>
      <c r="F156" s="90"/>
      <c r="G156" s="90"/>
      <c r="H156" s="173"/>
      <c r="I156" s="93" t="s">
        <v>153</v>
      </c>
      <c r="J156" s="92" t="s">
        <v>154</v>
      </c>
      <c r="K156" s="93" t="s">
        <v>151</v>
      </c>
      <c r="L156" s="103" t="s">
        <v>57</v>
      </c>
      <c r="M156" s="95">
        <f>VLOOKUP('MATRIZ DE RIESGOS'!L156,'MAPAS DE RIESGOS INHER Y RESID'!$E$3:$F$7,2,FALSE)</f>
        <v>3</v>
      </c>
      <c r="N156" s="94" t="s">
        <v>54</v>
      </c>
      <c r="O156" s="95">
        <f>VLOOKUP('MATRIZ DE RIESGOS'!N156,'MAPAS DE RIESGOS INHER Y RESID'!$O$3:$P$7,2,FALSE)</f>
        <v>16</v>
      </c>
      <c r="P156" s="95">
        <f t="shared" si="29"/>
        <v>48</v>
      </c>
      <c r="Q156" s="105" t="str">
        <f>IF(OR('MAPAS DE RIESGOS INHER Y RESID'!$G$7='MATRIZ DE RIESGOS'!P156,P156&lt;'MAPAS DE RIESGOS INHER Y RESID'!$G$3+1),'MAPAS DE RIESGOS INHER Y RESID'!$M$6,IF(OR('MAPAS DE RIESGOS INHER Y RESID'!$H$5='MATRIZ DE RIESGOS'!P156,P156&lt;'MAPAS DE RIESGOS INHER Y RESID'!$I$5+1),'MAPAS DE RIESGOS INHER Y RESID'!$M$5,IF(OR('MAPAS DE RIESGOS INHER Y RESID'!$I$4='MATRIZ DE RIESGOS'!P156,P156&lt;'MAPAS DE RIESGOS INHER Y RESID'!$J$4+1),'MAPAS DE RIESGOS INHER Y RESID'!$M$4,'MAPAS DE RIESGOS INHER Y RESID'!$M$3)))</f>
        <v>MODERADO</v>
      </c>
      <c r="R156" s="97" t="s">
        <v>69</v>
      </c>
      <c r="S156" s="97" t="s">
        <v>152</v>
      </c>
      <c r="T156" s="104"/>
      <c r="U156" s="97"/>
      <c r="V156" s="94" t="s">
        <v>57</v>
      </c>
      <c r="W156" s="98">
        <f>VLOOKUP(V156,'[8]MAPAS DE RIESGOS INHER Y RESID'!$E$16:$F$18,2,FALSE)</f>
        <v>0.4</v>
      </c>
      <c r="X156" s="99">
        <f t="shared" si="28"/>
        <v>28.799999999999997</v>
      </c>
      <c r="Y156" s="94" t="str">
        <f>IF(OR('[8]MAPAS DE RIESGOS INHER Y RESID'!$G$18='[8]MATRIZ DE RIESGOS DE SST'!X151,X156&lt;'[8]MAPAS DE RIESGOS INHER Y RESID'!$G$16+1),'[8]MAPAS DE RIESGOS INHER Y RESID'!$M$19,IF(OR('[8]MAPAS DE RIESGOS INHER Y RESID'!$H$17='[8]MATRIZ DE RIESGOS DE SST'!X151,X156&lt;'[8]MAPAS DE RIESGOS INHER Y RESID'!$I$18+1),'[8]MAPAS DE RIESGOS INHER Y RESID'!$M$18,IF(OR('[8]MAPAS DE RIESGOS INHER Y RESID'!$I$17='[8]MATRIZ DE RIESGOS DE SST'!X151,X156&lt;'[8]MAPAS DE RIESGOS INHER Y RESID'!$J$17+1),'[8]MAPAS DE RIESGOS INHER Y RESID'!$M$17,'[8]MAPAS DE RIESGOS INHER Y RESID'!$M$16)))</f>
        <v>MODERADO</v>
      </c>
      <c r="Z156" s="141" t="s">
        <v>58</v>
      </c>
    </row>
    <row r="157" spans="1:26" ht="151.5" hidden="1" x14ac:dyDescent="0.2">
      <c r="A157" s="168"/>
      <c r="B157" s="90" t="s">
        <v>48</v>
      </c>
      <c r="C157" s="90"/>
      <c r="D157" s="90" t="s">
        <v>48</v>
      </c>
      <c r="E157" s="90" t="s">
        <v>48</v>
      </c>
      <c r="F157" s="90"/>
      <c r="G157" s="90"/>
      <c r="H157" s="173"/>
      <c r="I157" s="93" t="s">
        <v>155</v>
      </c>
      <c r="J157" s="92" t="s">
        <v>156</v>
      </c>
      <c r="K157" s="93" t="s">
        <v>157</v>
      </c>
      <c r="L157" s="94" t="s">
        <v>57</v>
      </c>
      <c r="M157" s="95">
        <f>VLOOKUP('MATRIZ DE RIESGOS'!L157,'MAPAS DE RIESGOS INHER Y RESID'!$E$3:$F$7,2,FALSE)</f>
        <v>3</v>
      </c>
      <c r="N157" s="94" t="s">
        <v>54</v>
      </c>
      <c r="O157" s="95">
        <f>VLOOKUP('MATRIZ DE RIESGOS'!N157,'MAPAS DE RIESGOS INHER Y RESID'!$O$3:$P$7,2,FALSE)</f>
        <v>16</v>
      </c>
      <c r="P157" s="95">
        <f t="shared" si="29"/>
        <v>48</v>
      </c>
      <c r="Q157" s="94" t="str">
        <f>IF(OR('MAPAS DE RIESGOS INHER Y RESID'!$G$7='MATRIZ DE RIESGOS'!P157,P157&lt;'MAPAS DE RIESGOS INHER Y RESID'!$G$3+1),'MAPAS DE RIESGOS INHER Y RESID'!$M$6,IF(OR('MAPAS DE RIESGOS INHER Y RESID'!$H$5='MATRIZ DE RIESGOS'!P157,P157&lt;'MAPAS DE RIESGOS INHER Y RESID'!$I$5+1),'MAPAS DE RIESGOS INHER Y RESID'!$M$5,IF(OR('MAPAS DE RIESGOS INHER Y RESID'!$I$4='MATRIZ DE RIESGOS'!P157,P157&lt;'MAPAS DE RIESGOS INHER Y RESID'!$J$4+1),'MAPAS DE RIESGOS INHER Y RESID'!$M$4,'MAPAS DE RIESGOS INHER Y RESID'!$M$3)))</f>
        <v>MODERADO</v>
      </c>
      <c r="R157" s="93" t="s">
        <v>69</v>
      </c>
      <c r="S157" s="93"/>
      <c r="T157" s="97" t="s">
        <v>158</v>
      </c>
      <c r="U157" s="97" t="s">
        <v>159</v>
      </c>
      <c r="V157" s="94" t="s">
        <v>57</v>
      </c>
      <c r="W157" s="98">
        <f>VLOOKUP(V157,'[8]MAPAS DE RIESGOS INHER Y RESID'!$E$16:$F$18,2,FALSE)</f>
        <v>0.4</v>
      </c>
      <c r="X157" s="99">
        <f t="shared" si="28"/>
        <v>28.799999999999997</v>
      </c>
      <c r="Y157" s="94" t="str">
        <f>IF(OR('[8]MAPAS DE RIESGOS INHER Y RESID'!$G$18='[8]MATRIZ DE RIESGOS DE SST'!X152,X157&lt;'[8]MAPAS DE RIESGOS INHER Y RESID'!$G$16+1),'[8]MAPAS DE RIESGOS INHER Y RESID'!$M$19,IF(OR('[8]MAPAS DE RIESGOS INHER Y RESID'!$H$17='[8]MATRIZ DE RIESGOS DE SST'!X152,X157&lt;'[8]MAPAS DE RIESGOS INHER Y RESID'!$I$18+1),'[8]MAPAS DE RIESGOS INHER Y RESID'!$M$18,IF(OR('[8]MAPAS DE RIESGOS INHER Y RESID'!$I$17='[8]MATRIZ DE RIESGOS DE SST'!X152,X157&lt;'[8]MAPAS DE RIESGOS INHER Y RESID'!$J$17+1),'[8]MAPAS DE RIESGOS INHER Y RESID'!$M$17,'[8]MAPAS DE RIESGOS INHER Y RESID'!$M$16)))</f>
        <v>MODERADO</v>
      </c>
      <c r="Z157" s="141" t="s">
        <v>58</v>
      </c>
    </row>
    <row r="158" spans="1:26" ht="285" hidden="1" x14ac:dyDescent="0.2">
      <c r="A158" s="168"/>
      <c r="B158" s="90" t="s">
        <v>48</v>
      </c>
      <c r="C158" s="90"/>
      <c r="D158" s="90" t="s">
        <v>48</v>
      </c>
      <c r="E158" s="90" t="s">
        <v>48</v>
      </c>
      <c r="F158" s="90"/>
      <c r="G158" s="90"/>
      <c r="H158" s="173"/>
      <c r="I158" s="93" t="s">
        <v>160</v>
      </c>
      <c r="J158" s="92" t="s">
        <v>161</v>
      </c>
      <c r="K158" s="102" t="s">
        <v>157</v>
      </c>
      <c r="L158" s="94" t="s">
        <v>57</v>
      </c>
      <c r="M158" s="95">
        <f>VLOOKUP('MATRIZ DE RIESGOS'!L158,'MAPAS DE RIESGOS INHER Y RESID'!$E$3:$F$7,2,FALSE)</f>
        <v>3</v>
      </c>
      <c r="N158" s="94" t="s">
        <v>54</v>
      </c>
      <c r="O158" s="95">
        <f>VLOOKUP('MATRIZ DE RIESGOS'!N158,'MAPAS DE RIESGOS INHER Y RESID'!$O$3:$P$7,2,FALSE)</f>
        <v>16</v>
      </c>
      <c r="P158" s="95">
        <f t="shared" si="29"/>
        <v>48</v>
      </c>
      <c r="Q158" s="94" t="str">
        <f>IF(OR('MAPAS DE RIESGOS INHER Y RESID'!$G$7='MATRIZ DE RIESGOS'!P158,P158&lt;'MAPAS DE RIESGOS INHER Y RESID'!$G$3+1),'MAPAS DE RIESGOS INHER Y RESID'!$M$6,IF(OR('MAPAS DE RIESGOS INHER Y RESID'!$H$5='MATRIZ DE RIESGOS'!P158,P158&lt;'MAPAS DE RIESGOS INHER Y RESID'!$I$5+1),'MAPAS DE RIESGOS INHER Y RESID'!$M$5,IF(OR('MAPAS DE RIESGOS INHER Y RESID'!$I$4='MATRIZ DE RIESGOS'!P158,P158&lt;'MAPAS DE RIESGOS INHER Y RESID'!$J$4+1),'MAPAS DE RIESGOS INHER Y RESID'!$M$4,'MAPAS DE RIESGOS INHER Y RESID'!$M$3)))</f>
        <v>MODERADO</v>
      </c>
      <c r="R158" s="93" t="s">
        <v>69</v>
      </c>
      <c r="S158" s="93"/>
      <c r="T158" s="106" t="s">
        <v>158</v>
      </c>
      <c r="U158" s="97" t="s">
        <v>159</v>
      </c>
      <c r="V158" s="94" t="s">
        <v>57</v>
      </c>
      <c r="W158" s="98">
        <f>VLOOKUP(V158,'[8]MAPAS DE RIESGOS INHER Y RESID'!$E$16:$F$18,2,FALSE)</f>
        <v>0.4</v>
      </c>
      <c r="X158" s="99">
        <f t="shared" si="28"/>
        <v>28.799999999999997</v>
      </c>
      <c r="Y158" s="94" t="str">
        <f>IF(OR('[8]MAPAS DE RIESGOS INHER Y RESID'!$G$18='[8]MATRIZ DE RIESGOS DE SST'!X153,X158&lt;'[8]MAPAS DE RIESGOS INHER Y RESID'!$G$16+1),'[8]MAPAS DE RIESGOS INHER Y RESID'!$M$19,IF(OR('[8]MAPAS DE RIESGOS INHER Y RESID'!$H$17='[8]MATRIZ DE RIESGOS DE SST'!X153,X158&lt;'[8]MAPAS DE RIESGOS INHER Y RESID'!$I$18+1),'[8]MAPAS DE RIESGOS INHER Y RESID'!$M$18,IF(OR('[8]MAPAS DE RIESGOS INHER Y RESID'!$I$17='[8]MATRIZ DE RIESGOS DE SST'!X153,X158&lt;'[8]MAPAS DE RIESGOS INHER Y RESID'!$J$17+1),'[8]MAPAS DE RIESGOS INHER Y RESID'!$M$17,'[8]MAPAS DE RIESGOS INHER Y RESID'!$M$16)))</f>
        <v>MODERADO</v>
      </c>
      <c r="Z158" s="141" t="s">
        <v>58</v>
      </c>
    </row>
    <row r="159" spans="1:26" ht="409.5" hidden="1" x14ac:dyDescent="0.2">
      <c r="A159" s="168"/>
      <c r="B159" s="90" t="s">
        <v>48</v>
      </c>
      <c r="C159" s="90"/>
      <c r="D159" s="90" t="s">
        <v>48</v>
      </c>
      <c r="E159" s="90" t="s">
        <v>48</v>
      </c>
      <c r="F159" s="90"/>
      <c r="G159" s="90"/>
      <c r="H159" s="173"/>
      <c r="I159" s="91" t="s">
        <v>162</v>
      </c>
      <c r="J159" s="101" t="s">
        <v>163</v>
      </c>
      <c r="K159" s="93" t="s">
        <v>157</v>
      </c>
      <c r="L159" s="94" t="s">
        <v>57</v>
      </c>
      <c r="M159" s="95">
        <f>VLOOKUP('MATRIZ DE RIESGOS'!L159,'MAPAS DE RIESGOS INHER Y RESID'!$E$3:$F$7,2,FALSE)</f>
        <v>3</v>
      </c>
      <c r="N159" s="94" t="s">
        <v>54</v>
      </c>
      <c r="O159" s="95">
        <f>VLOOKUP('MATRIZ DE RIESGOS'!N159,'MAPAS DE RIESGOS INHER Y RESID'!$O$3:$P$7,2,FALSE)</f>
        <v>16</v>
      </c>
      <c r="P159" s="95">
        <f>M159*O159</f>
        <v>48</v>
      </c>
      <c r="Q159" s="94" t="str">
        <f>IF(OR('MAPAS DE RIESGOS INHER Y RESID'!$G$7='MATRIZ DE RIESGOS'!P159,P159&lt;'MAPAS DE RIESGOS INHER Y RESID'!$G$3+1),'MAPAS DE RIESGOS INHER Y RESID'!$M$6,IF(OR('MAPAS DE RIESGOS INHER Y RESID'!$H$5='MATRIZ DE RIESGOS'!P159,P159&lt;'MAPAS DE RIESGOS INHER Y RESID'!$I$5+1),'MAPAS DE RIESGOS INHER Y RESID'!$M$5,IF(OR('MAPAS DE RIESGOS INHER Y RESID'!$I$4='MATRIZ DE RIESGOS'!P159,P159&lt;'MAPAS DE RIESGOS INHER Y RESID'!$J$4+1),'MAPAS DE RIESGOS INHER Y RESID'!$M$4,'MAPAS DE RIESGOS INHER Y RESID'!$M$3)))</f>
        <v>MODERADO</v>
      </c>
      <c r="R159" s="93" t="s">
        <v>69</v>
      </c>
      <c r="S159" s="93"/>
      <c r="T159" s="97" t="s">
        <v>158</v>
      </c>
      <c r="U159" s="97" t="s">
        <v>159</v>
      </c>
      <c r="V159" s="94" t="s">
        <v>57</v>
      </c>
      <c r="W159" s="98">
        <f>VLOOKUP(V159,'[8]MAPAS DE RIESGOS INHER Y RESID'!$E$16:$F$18,2,FALSE)</f>
        <v>0.4</v>
      </c>
      <c r="X159" s="99">
        <f t="shared" si="28"/>
        <v>28.799999999999997</v>
      </c>
      <c r="Y159" s="94" t="str">
        <f>IF(OR('[8]MAPAS DE RIESGOS INHER Y RESID'!$G$18='[8]MATRIZ DE RIESGOS DE SST'!X154,X159&lt;'[8]MAPAS DE RIESGOS INHER Y RESID'!$G$16+1),'[8]MAPAS DE RIESGOS INHER Y RESID'!$M$19,IF(OR('[8]MAPAS DE RIESGOS INHER Y RESID'!$H$17='[8]MATRIZ DE RIESGOS DE SST'!X154,X159&lt;'[8]MAPAS DE RIESGOS INHER Y RESID'!$I$18+1),'[8]MAPAS DE RIESGOS INHER Y RESID'!$M$18,IF(OR('[8]MAPAS DE RIESGOS INHER Y RESID'!$I$17='[8]MATRIZ DE RIESGOS DE SST'!X154,X159&lt;'[8]MAPAS DE RIESGOS INHER Y RESID'!$J$17+1),'[8]MAPAS DE RIESGOS INHER Y RESID'!$M$17,'[8]MAPAS DE RIESGOS INHER Y RESID'!$M$16)))</f>
        <v>MODERADO</v>
      </c>
      <c r="Z159" s="141" t="s">
        <v>58</v>
      </c>
    </row>
    <row r="160" spans="1:26" ht="210" hidden="1" x14ac:dyDescent="0.2">
      <c r="A160" s="168"/>
      <c r="B160" s="90" t="s">
        <v>48</v>
      </c>
      <c r="C160" s="90"/>
      <c r="D160" s="90" t="s">
        <v>48</v>
      </c>
      <c r="E160" s="90" t="s">
        <v>48</v>
      </c>
      <c r="F160" s="90"/>
      <c r="G160" s="90"/>
      <c r="H160" s="173"/>
      <c r="I160" s="91" t="s">
        <v>164</v>
      </c>
      <c r="J160" s="101" t="s">
        <v>165</v>
      </c>
      <c r="K160" s="93" t="s">
        <v>157</v>
      </c>
      <c r="L160" s="94" t="s">
        <v>57</v>
      </c>
      <c r="M160" s="95">
        <f>VLOOKUP('MATRIZ DE RIESGOS'!L160,'MAPAS DE RIESGOS INHER Y RESID'!$E$3:$F$7,2,FALSE)</f>
        <v>3</v>
      </c>
      <c r="N160" s="94" t="s">
        <v>54</v>
      </c>
      <c r="O160" s="95">
        <f>VLOOKUP('MATRIZ DE RIESGOS'!N160,'MAPAS DE RIESGOS INHER Y RESID'!$O$3:$P$7,2,FALSE)</f>
        <v>16</v>
      </c>
      <c r="P160" s="95">
        <f>+M160*O160</f>
        <v>48</v>
      </c>
      <c r="Q160" s="94" t="str">
        <f>IF(OR('MAPAS DE RIESGOS INHER Y RESID'!$G$7='MATRIZ DE RIESGOS'!P160,P160&lt;'MAPAS DE RIESGOS INHER Y RESID'!$G$3+1),'MAPAS DE RIESGOS INHER Y RESID'!$M$6,IF(OR('MAPAS DE RIESGOS INHER Y RESID'!$H$5='MATRIZ DE RIESGOS'!P160,P160&lt;'MAPAS DE RIESGOS INHER Y RESID'!$I$5+1),'MAPAS DE RIESGOS INHER Y RESID'!$M$5,IF(OR('MAPAS DE RIESGOS INHER Y RESID'!$I$4='MATRIZ DE RIESGOS'!P160,P160&lt;'MAPAS DE RIESGOS INHER Y RESID'!$J$4+1),'MAPAS DE RIESGOS INHER Y RESID'!$M$4,'MAPAS DE RIESGOS INHER Y RESID'!$M$3)))</f>
        <v>MODERADO</v>
      </c>
      <c r="R160" s="93" t="s">
        <v>69</v>
      </c>
      <c r="S160" s="93"/>
      <c r="T160" s="97" t="s">
        <v>158</v>
      </c>
      <c r="U160" s="97" t="s">
        <v>159</v>
      </c>
      <c r="V160" s="94" t="s">
        <v>57</v>
      </c>
      <c r="W160" s="98">
        <f>VLOOKUP(V160,'[8]MAPAS DE RIESGOS INHER Y RESID'!$E$16:$F$18,2,FALSE)</f>
        <v>0.4</v>
      </c>
      <c r="X160" s="99">
        <f t="shared" si="28"/>
        <v>28.799999999999997</v>
      </c>
      <c r="Y160" s="94" t="str">
        <f>IF(OR('[8]MAPAS DE RIESGOS INHER Y RESID'!$G$18='[8]MATRIZ DE RIESGOS DE SST'!X155,X160&lt;'[8]MAPAS DE RIESGOS INHER Y RESID'!$G$16+1),'[8]MAPAS DE RIESGOS INHER Y RESID'!$M$19,IF(OR('[8]MAPAS DE RIESGOS INHER Y RESID'!$H$17='[8]MATRIZ DE RIESGOS DE SST'!X155,X160&lt;'[8]MAPAS DE RIESGOS INHER Y RESID'!$I$18+1),'[8]MAPAS DE RIESGOS INHER Y RESID'!$M$18,IF(OR('[8]MAPAS DE RIESGOS INHER Y RESID'!$I$17='[8]MATRIZ DE RIESGOS DE SST'!X155,X160&lt;'[8]MAPAS DE RIESGOS INHER Y RESID'!$J$17+1),'[8]MAPAS DE RIESGOS INHER Y RESID'!$M$17,'[8]MAPAS DE RIESGOS INHER Y RESID'!$M$16)))</f>
        <v>MODERADO</v>
      </c>
      <c r="Z160" s="141" t="s">
        <v>58</v>
      </c>
    </row>
    <row r="161" spans="1:26" ht="135" hidden="1" x14ac:dyDescent="0.2">
      <c r="A161" s="168"/>
      <c r="B161" s="90" t="s">
        <v>48</v>
      </c>
      <c r="C161" s="90"/>
      <c r="D161" s="90" t="s">
        <v>48</v>
      </c>
      <c r="E161" s="90" t="s">
        <v>48</v>
      </c>
      <c r="F161" s="90"/>
      <c r="G161" s="90"/>
      <c r="H161" s="173"/>
      <c r="I161" s="107" t="s">
        <v>166</v>
      </c>
      <c r="J161" s="107" t="s">
        <v>167</v>
      </c>
      <c r="K161" s="102" t="s">
        <v>157</v>
      </c>
      <c r="L161" s="94" t="s">
        <v>57</v>
      </c>
      <c r="M161" s="95">
        <f>VLOOKUP('MATRIZ DE RIESGOS'!L161,'MAPAS DE RIESGOS INHER Y RESID'!$E$3:$F$7,2,FALSE)</f>
        <v>3</v>
      </c>
      <c r="N161" s="94" t="s">
        <v>54</v>
      </c>
      <c r="O161" s="95">
        <f>VLOOKUP('MATRIZ DE RIESGOS'!N161,'MAPAS DE RIESGOS INHER Y RESID'!$O$3:$P$7,2,FALSE)</f>
        <v>16</v>
      </c>
      <c r="P161" s="95">
        <f>M161*O161</f>
        <v>48</v>
      </c>
      <c r="Q161" s="94" t="str">
        <f>IF(OR('MAPAS DE RIESGOS INHER Y RESID'!$G$7='MATRIZ DE RIESGOS'!P161,P161&lt;'MAPAS DE RIESGOS INHER Y RESID'!$G$3+1),'MAPAS DE RIESGOS INHER Y RESID'!$M$6,IF(OR('MAPAS DE RIESGOS INHER Y RESID'!$H$5='MATRIZ DE RIESGOS'!P161,P161&lt;'MAPAS DE RIESGOS INHER Y RESID'!$I$5+1),'MAPAS DE RIESGOS INHER Y RESID'!$M$5,IF(OR('MAPAS DE RIESGOS INHER Y RESID'!$I$4='MATRIZ DE RIESGOS'!P161,P161&lt;'MAPAS DE RIESGOS INHER Y RESID'!$J$4+1),'MAPAS DE RIESGOS INHER Y RESID'!$M$4,'MAPAS DE RIESGOS INHER Y RESID'!$M$3)))</f>
        <v>MODERADO</v>
      </c>
      <c r="R161" s="93" t="s">
        <v>69</v>
      </c>
      <c r="S161" s="97"/>
      <c r="T161" s="97" t="s">
        <v>158</v>
      </c>
      <c r="U161" s="97" t="s">
        <v>159</v>
      </c>
      <c r="V161" s="94" t="s">
        <v>57</v>
      </c>
      <c r="W161" s="98">
        <f>VLOOKUP(V161,'[8]MAPAS DE RIESGOS INHER Y RESID'!$E$16:$F$18,2,FALSE)</f>
        <v>0.4</v>
      </c>
      <c r="X161" s="99">
        <f t="shared" si="28"/>
        <v>28.799999999999997</v>
      </c>
      <c r="Y161" s="94" t="str">
        <f>IF(OR('[8]MAPAS DE RIESGOS INHER Y RESID'!$G$18='[8]MATRIZ DE RIESGOS DE SST'!X156,X161&lt;'[8]MAPAS DE RIESGOS INHER Y RESID'!$G$16+1),'[8]MAPAS DE RIESGOS INHER Y RESID'!$M$19,IF(OR('[8]MAPAS DE RIESGOS INHER Y RESID'!$H$17='[8]MATRIZ DE RIESGOS DE SST'!X156,X161&lt;'[8]MAPAS DE RIESGOS INHER Y RESID'!$I$18+1),'[8]MAPAS DE RIESGOS INHER Y RESID'!$M$18,IF(OR('[8]MAPAS DE RIESGOS INHER Y RESID'!$I$17='[8]MATRIZ DE RIESGOS DE SST'!X156,X161&lt;'[8]MAPAS DE RIESGOS INHER Y RESID'!$J$17+1),'[8]MAPAS DE RIESGOS INHER Y RESID'!$M$17,'[8]MAPAS DE RIESGOS INHER Y RESID'!$M$16)))</f>
        <v>MODERADO</v>
      </c>
      <c r="Z161" s="141" t="s">
        <v>58</v>
      </c>
    </row>
    <row r="162" spans="1:26" ht="195" hidden="1" x14ac:dyDescent="0.2">
      <c r="A162" s="168"/>
      <c r="B162" s="90" t="s">
        <v>48</v>
      </c>
      <c r="C162" s="90"/>
      <c r="D162" s="90" t="s">
        <v>48</v>
      </c>
      <c r="E162" s="90" t="s">
        <v>48</v>
      </c>
      <c r="F162" s="90"/>
      <c r="G162" s="90"/>
      <c r="H162" s="173"/>
      <c r="I162" s="108" t="s">
        <v>168</v>
      </c>
      <c r="J162" s="108" t="s">
        <v>345</v>
      </c>
      <c r="K162" s="108" t="s">
        <v>169</v>
      </c>
      <c r="L162" s="94" t="s">
        <v>57</v>
      </c>
      <c r="M162" s="95">
        <f>VLOOKUP('MATRIZ DE RIESGOS'!L162,'MAPAS DE RIESGOS INHER Y RESID'!$E$3:$F$7,2,FALSE)</f>
        <v>3</v>
      </c>
      <c r="N162" s="94" t="s">
        <v>111</v>
      </c>
      <c r="O162" s="95">
        <f>VLOOKUP('MATRIZ DE RIESGOS'!N162,'MAPAS DE RIESGOS INHER Y RESID'!$O$3:$P$7,2,FALSE)</f>
        <v>4</v>
      </c>
      <c r="P162" s="95">
        <f t="shared" ref="P162" si="30">+M162*O162</f>
        <v>12</v>
      </c>
      <c r="Q162" s="94" t="str">
        <f>IF(OR('MAPAS DE RIESGOS INHER Y RESID'!$G$7='MATRIZ DE RIESGOS'!P162,P162&lt;'MAPAS DE RIESGOS INHER Y RESID'!$G$3+1),'MAPAS DE RIESGOS INHER Y RESID'!$M$6,IF(OR('MAPAS DE RIESGOS INHER Y RESID'!$H$5='MATRIZ DE RIESGOS'!P162,P162&lt;'MAPAS DE RIESGOS INHER Y RESID'!$I$5+1),'MAPAS DE RIESGOS INHER Y RESID'!$M$5,IF(OR('MAPAS DE RIESGOS INHER Y RESID'!$I$4='MATRIZ DE RIESGOS'!P162,P162&lt;'MAPAS DE RIESGOS INHER Y RESID'!$J$4+1),'MAPAS DE RIESGOS INHER Y RESID'!$M$4,'MAPAS DE RIESGOS INHER Y RESID'!$M$3)))</f>
        <v>MODERADO</v>
      </c>
      <c r="R162" s="97" t="s">
        <v>69</v>
      </c>
      <c r="S162" s="93"/>
      <c r="T162" s="97" t="s">
        <v>170</v>
      </c>
      <c r="U162" s="97" t="s">
        <v>171</v>
      </c>
      <c r="V162" s="94" t="s">
        <v>62</v>
      </c>
      <c r="W162" s="98">
        <f>VLOOKUP(V162,'[8]MAPAS DE RIESGOS INHER Y RESID'!$E$16:$F$18,2,FALSE)</f>
        <v>0.9</v>
      </c>
      <c r="X162" s="99">
        <f t="shared" si="28"/>
        <v>1.1999999999999993</v>
      </c>
      <c r="Y162" s="94" t="str">
        <f>IF(OR('[8]MAPAS DE RIESGOS INHER Y RESID'!$G$18='[8]MATRIZ DE RIESGOS DE SST'!X157,X162&lt;'[8]MAPAS DE RIESGOS INHER Y RESID'!$G$16+1),'[8]MAPAS DE RIESGOS INHER Y RESID'!$M$19,IF(OR('[8]MAPAS DE RIESGOS INHER Y RESID'!$H$17='[8]MATRIZ DE RIESGOS DE SST'!X157,X162&lt;'[8]MAPAS DE RIESGOS INHER Y RESID'!$I$18+1),'[8]MAPAS DE RIESGOS INHER Y RESID'!$M$18,IF(OR('[8]MAPAS DE RIESGOS INHER Y RESID'!$I$17='[8]MATRIZ DE RIESGOS DE SST'!X157,X162&lt;'[8]MAPAS DE RIESGOS INHER Y RESID'!$J$17+1),'[8]MAPAS DE RIESGOS INHER Y RESID'!$M$17,'[8]MAPAS DE RIESGOS INHER Y RESID'!$M$16)))</f>
        <v>BAJO</v>
      </c>
      <c r="Z162" s="141" t="s">
        <v>63</v>
      </c>
    </row>
    <row r="163" spans="1:26" ht="105" hidden="1" x14ac:dyDescent="0.2">
      <c r="A163" s="168"/>
      <c r="B163" s="90" t="s">
        <v>48</v>
      </c>
      <c r="C163" s="90"/>
      <c r="D163" s="90" t="s">
        <v>48</v>
      </c>
      <c r="E163" s="90" t="s">
        <v>48</v>
      </c>
      <c r="F163" s="90"/>
      <c r="G163" s="90"/>
      <c r="H163" s="173"/>
      <c r="I163" s="93" t="s">
        <v>172</v>
      </c>
      <c r="J163" s="109" t="s">
        <v>173</v>
      </c>
      <c r="K163" s="93" t="s">
        <v>98</v>
      </c>
      <c r="L163" s="94" t="s">
        <v>53</v>
      </c>
      <c r="M163" s="95">
        <f>VLOOKUP('MATRIZ DE RIESGOS'!L163,'MAPAS DE RIESGOS INHER Y RESID'!$E$3:$F$7,2,FALSE)</f>
        <v>2</v>
      </c>
      <c r="N163" s="94" t="s">
        <v>111</v>
      </c>
      <c r="O163" s="95">
        <f>VLOOKUP('MATRIZ DE RIESGOS'!N163,'MAPAS DE RIESGOS INHER Y RESID'!$O$3:$P$7,2,FALSE)</f>
        <v>4</v>
      </c>
      <c r="P163" s="95">
        <f>+M163*O163</f>
        <v>8</v>
      </c>
      <c r="Q163" s="94" t="str">
        <f>IF(OR('MAPAS DE RIESGOS INHER Y RESID'!$G$7='MATRIZ DE RIESGOS'!P163,P163&lt;'MAPAS DE RIESGOS INHER Y RESID'!$G$3+1),'MAPAS DE RIESGOS INHER Y RESID'!$M$6,IF(OR('MAPAS DE RIESGOS INHER Y RESID'!$H$5='MATRIZ DE RIESGOS'!P163,P163&lt;'MAPAS DE RIESGOS INHER Y RESID'!$I$5+1),'MAPAS DE RIESGOS INHER Y RESID'!$M$5,IF(OR('MAPAS DE RIESGOS INHER Y RESID'!$I$4='MATRIZ DE RIESGOS'!P163,P163&lt;'MAPAS DE RIESGOS INHER Y RESID'!$J$4+1),'MAPAS DE RIESGOS INHER Y RESID'!$M$4,'MAPAS DE RIESGOS INHER Y RESID'!$M$3)))</f>
        <v>BAJO</v>
      </c>
      <c r="R163" s="97" t="s">
        <v>69</v>
      </c>
      <c r="S163" s="93"/>
      <c r="T163" s="97"/>
      <c r="U163" s="97" t="s">
        <v>174</v>
      </c>
      <c r="V163" s="94" t="s">
        <v>57</v>
      </c>
      <c r="W163" s="98">
        <f>VLOOKUP(V163,'[8]MAPAS DE RIESGOS INHER Y RESID'!$E$16:$F$18,2,FALSE)</f>
        <v>0.4</v>
      </c>
      <c r="X163" s="99">
        <f t="shared" si="28"/>
        <v>4.8</v>
      </c>
      <c r="Y163" s="94" t="str">
        <f>IF(OR('[8]MAPAS DE RIESGOS INHER Y RESID'!$G$18='[8]MATRIZ DE RIESGOS DE SST'!X158,X163&lt;'[8]MAPAS DE RIESGOS INHER Y RESID'!$G$16+1),'[8]MAPAS DE RIESGOS INHER Y RESID'!$M$19,IF(OR('[8]MAPAS DE RIESGOS INHER Y RESID'!$H$17='[8]MATRIZ DE RIESGOS DE SST'!X158,X163&lt;'[8]MAPAS DE RIESGOS INHER Y RESID'!$I$18+1),'[8]MAPAS DE RIESGOS INHER Y RESID'!$M$18,IF(OR('[8]MAPAS DE RIESGOS INHER Y RESID'!$I$17='[8]MATRIZ DE RIESGOS DE SST'!X158,X163&lt;'[8]MAPAS DE RIESGOS INHER Y RESID'!$J$17+1),'[8]MAPAS DE RIESGOS INHER Y RESID'!$M$17,'[8]MAPAS DE RIESGOS INHER Y RESID'!$M$16)))</f>
        <v>BAJO</v>
      </c>
      <c r="Z163" s="141" t="s">
        <v>58</v>
      </c>
    </row>
    <row r="164" spans="1:26" ht="285" hidden="1" x14ac:dyDescent="0.2">
      <c r="A164" s="168"/>
      <c r="B164" s="90" t="s">
        <v>48</v>
      </c>
      <c r="C164" s="90"/>
      <c r="D164" s="90" t="s">
        <v>48</v>
      </c>
      <c r="E164" s="90" t="s">
        <v>48</v>
      </c>
      <c r="F164" s="90"/>
      <c r="G164" s="90"/>
      <c r="H164" s="173"/>
      <c r="I164" s="93" t="s">
        <v>175</v>
      </c>
      <c r="J164" s="101" t="s">
        <v>338</v>
      </c>
      <c r="K164" s="109" t="s">
        <v>176</v>
      </c>
      <c r="L164" s="94" t="s">
        <v>57</v>
      </c>
      <c r="M164" s="95">
        <f>VLOOKUP('MATRIZ DE RIESGOS'!L164,'MAPAS DE RIESGOS INHER Y RESID'!$E$3:$F$7,2,FALSE)</f>
        <v>3</v>
      </c>
      <c r="N164" s="94" t="s">
        <v>54</v>
      </c>
      <c r="O164" s="95">
        <f>VLOOKUP('MATRIZ DE RIESGOS'!N164,'MAPAS DE RIESGOS INHER Y RESID'!$O$3:$P$7,2,FALSE)</f>
        <v>16</v>
      </c>
      <c r="P164" s="95">
        <f t="shared" ref="P164:P168" si="31">+M164*O164</f>
        <v>48</v>
      </c>
      <c r="Q164" s="94" t="str">
        <f>IF(OR('MAPAS DE RIESGOS INHER Y RESID'!$G$7='MATRIZ DE RIESGOS'!P164,P164&lt;'MAPAS DE RIESGOS INHER Y RESID'!$G$3+1),'MAPAS DE RIESGOS INHER Y RESID'!$M$6,IF(OR('MAPAS DE RIESGOS INHER Y RESID'!$H$5='MATRIZ DE RIESGOS'!P164,P164&lt;'MAPAS DE RIESGOS INHER Y RESID'!$I$5+1),'MAPAS DE RIESGOS INHER Y RESID'!$M$5,IF(OR('MAPAS DE RIESGOS INHER Y RESID'!$I$4='MATRIZ DE RIESGOS'!P164,P164&lt;'MAPAS DE RIESGOS INHER Y RESID'!$J$4+1),'MAPAS DE RIESGOS INHER Y RESID'!$M$4,'MAPAS DE RIESGOS INHER Y RESID'!$M$3)))</f>
        <v>MODERADO</v>
      </c>
      <c r="R164" s="97" t="s">
        <v>69</v>
      </c>
      <c r="S164" s="93"/>
      <c r="T164" s="97" t="s">
        <v>177</v>
      </c>
      <c r="U164" s="97" t="s">
        <v>178</v>
      </c>
      <c r="V164" s="94" t="s">
        <v>57</v>
      </c>
      <c r="W164" s="98">
        <f>VLOOKUP(V164,'[8]MAPAS DE RIESGOS INHER Y RESID'!$E$16:$F$18,2,FALSE)</f>
        <v>0.4</v>
      </c>
      <c r="X164" s="99">
        <f t="shared" si="28"/>
        <v>28.799999999999997</v>
      </c>
      <c r="Y164" s="94" t="e">
        <f>IF(OR('[8]MAPAS DE RIESGOS INHER Y RESID'!$G$18='[8]MATRIZ DE RIESGOS DE SST'!X159,X164&lt;'[8]MAPAS DE RIESGOS INHER Y RESID'!$G$16+1),'[8]MAPAS DE RIESGOS INHER Y RESID'!$M$19,IF(OR('[8]MAPAS DE RIESGOS INHER Y RESID'!$H$17='[8]MATRIZ DE RIESGOS DE SST'!X159,X164&lt;'[8]MAPAS DE RIESGOS INHER Y RESID'!$I$18+1),'[8]MAPAS DE RIESGOS INHER Y RESID'!$M$18,IF(OR('[8]MAPAS DE RIESGOS INHER Y RESID'!$I$17='[8]MATRIZ DE RIESGOS DE SST'!X159,X164&lt;'[8]MAPAS DE RIESGOS INHER Y RESID'!$J$17+1),'[8]MAPAS DE RIESGOS INHER Y RESID'!$M$17,'[8]MAPAS DE RIESGOS INHER Y RESID'!$M$16)))</f>
        <v>#REF!</v>
      </c>
      <c r="Z164" s="141" t="s">
        <v>58</v>
      </c>
    </row>
    <row r="165" spans="1:26" ht="300" hidden="1" x14ac:dyDescent="0.2">
      <c r="A165" s="168"/>
      <c r="B165" s="90" t="s">
        <v>48</v>
      </c>
      <c r="C165" s="90"/>
      <c r="D165" s="90" t="s">
        <v>48</v>
      </c>
      <c r="E165" s="90" t="s">
        <v>48</v>
      </c>
      <c r="F165" s="90"/>
      <c r="G165" s="90"/>
      <c r="H165" s="173"/>
      <c r="I165" s="93" t="s">
        <v>179</v>
      </c>
      <c r="J165" s="101" t="s">
        <v>180</v>
      </c>
      <c r="K165" s="93" t="s">
        <v>181</v>
      </c>
      <c r="L165" s="94" t="s">
        <v>57</v>
      </c>
      <c r="M165" s="95">
        <f>VLOOKUP('MATRIZ DE RIESGOS'!L165,'MAPAS DE RIESGOS INHER Y RESID'!$E$3:$F$7,2,FALSE)</f>
        <v>3</v>
      </c>
      <c r="N165" s="94" t="s">
        <v>54</v>
      </c>
      <c r="O165" s="95">
        <f>VLOOKUP('MATRIZ DE RIESGOS'!N165,'MAPAS DE RIESGOS INHER Y RESID'!$O$3:$P$7,2,FALSE)</f>
        <v>16</v>
      </c>
      <c r="P165" s="95">
        <f t="shared" si="31"/>
        <v>48</v>
      </c>
      <c r="Q165" s="94" t="str">
        <f>IF(OR('MAPAS DE RIESGOS INHER Y RESID'!$G$7='MATRIZ DE RIESGOS'!P165,P165&lt;'MAPAS DE RIESGOS INHER Y RESID'!$G$3+1),'MAPAS DE RIESGOS INHER Y RESID'!$M$6,IF(OR('MAPAS DE RIESGOS INHER Y RESID'!$H$5='MATRIZ DE RIESGOS'!P165,P165&lt;'MAPAS DE RIESGOS INHER Y RESID'!$I$5+1),'MAPAS DE RIESGOS INHER Y RESID'!$M$5,IF(OR('MAPAS DE RIESGOS INHER Y RESID'!$I$4='MATRIZ DE RIESGOS'!P165,P165&lt;'MAPAS DE RIESGOS INHER Y RESID'!$J$4+1),'MAPAS DE RIESGOS INHER Y RESID'!$M$4,'MAPAS DE RIESGOS INHER Y RESID'!$M$3)))</f>
        <v>MODERADO</v>
      </c>
      <c r="R165" s="97" t="s">
        <v>69</v>
      </c>
      <c r="S165" s="93"/>
      <c r="T165" s="97"/>
      <c r="U165" s="97" t="s">
        <v>182</v>
      </c>
      <c r="V165" s="94" t="s">
        <v>57</v>
      </c>
      <c r="W165" s="98">
        <f>VLOOKUP(V165,'[8]MAPAS DE RIESGOS INHER Y RESID'!$E$16:$F$18,2,FALSE)</f>
        <v>0.4</v>
      </c>
      <c r="X165" s="99">
        <f t="shared" si="28"/>
        <v>28.799999999999997</v>
      </c>
      <c r="Y165" s="94" t="e">
        <f>IF(OR('[8]MAPAS DE RIESGOS INHER Y RESID'!$G$18='[8]MATRIZ DE RIESGOS DE SST'!X160,X165&lt;'[8]MAPAS DE RIESGOS INHER Y RESID'!$G$16+1),'[8]MAPAS DE RIESGOS INHER Y RESID'!$M$19,IF(OR('[8]MAPAS DE RIESGOS INHER Y RESID'!$H$17='[8]MATRIZ DE RIESGOS DE SST'!X160,X165&lt;'[8]MAPAS DE RIESGOS INHER Y RESID'!$I$18+1),'[8]MAPAS DE RIESGOS INHER Y RESID'!$M$18,IF(OR('[8]MAPAS DE RIESGOS INHER Y RESID'!$I$17='[8]MATRIZ DE RIESGOS DE SST'!X160,X165&lt;'[8]MAPAS DE RIESGOS INHER Y RESID'!$J$17+1),'[8]MAPAS DE RIESGOS INHER Y RESID'!$M$17,'[8]MAPAS DE RIESGOS INHER Y RESID'!$M$16)))</f>
        <v>#REF!</v>
      </c>
      <c r="Z165" s="141" t="s">
        <v>58</v>
      </c>
    </row>
    <row r="166" spans="1:26" ht="330" hidden="1" x14ac:dyDescent="0.2">
      <c r="A166" s="168"/>
      <c r="B166" s="90" t="s">
        <v>48</v>
      </c>
      <c r="C166" s="90"/>
      <c r="D166" s="90" t="s">
        <v>48</v>
      </c>
      <c r="E166" s="90" t="s">
        <v>48</v>
      </c>
      <c r="F166" s="90"/>
      <c r="G166" s="90"/>
      <c r="H166" s="173"/>
      <c r="I166" s="91" t="s">
        <v>183</v>
      </c>
      <c r="J166" s="110" t="s">
        <v>184</v>
      </c>
      <c r="K166" s="93" t="s">
        <v>181</v>
      </c>
      <c r="L166" s="94" t="s">
        <v>57</v>
      </c>
      <c r="M166" s="95">
        <f>VLOOKUP('MATRIZ DE RIESGOS'!L166,'MAPAS DE RIESGOS INHER Y RESID'!$E$3:$F$7,2,FALSE)</f>
        <v>3</v>
      </c>
      <c r="N166" s="94" t="s">
        <v>54</v>
      </c>
      <c r="O166" s="95">
        <f>VLOOKUP('MATRIZ DE RIESGOS'!N166,'MAPAS DE RIESGOS INHER Y RESID'!$O$3:$P$7,2,FALSE)</f>
        <v>16</v>
      </c>
      <c r="P166" s="95">
        <f t="shared" si="31"/>
        <v>48</v>
      </c>
      <c r="Q166" s="94" t="str">
        <f>IF(OR('MAPAS DE RIESGOS INHER Y RESID'!$G$7='MATRIZ DE RIESGOS'!P166,P166&lt;'MAPAS DE RIESGOS INHER Y RESID'!$G$3+1),'MAPAS DE RIESGOS INHER Y RESID'!$M$6,IF(OR('MAPAS DE RIESGOS INHER Y RESID'!$H$5='MATRIZ DE RIESGOS'!P166,P166&lt;'MAPAS DE RIESGOS INHER Y RESID'!$I$5+1),'MAPAS DE RIESGOS INHER Y RESID'!$M$5,IF(OR('MAPAS DE RIESGOS INHER Y RESID'!$I$4='MATRIZ DE RIESGOS'!P166,P166&lt;'MAPAS DE RIESGOS INHER Y RESID'!$J$4+1),'MAPAS DE RIESGOS INHER Y RESID'!$M$4,'MAPAS DE RIESGOS INHER Y RESID'!$M$3)))</f>
        <v>MODERADO</v>
      </c>
      <c r="R166" s="97" t="s">
        <v>69</v>
      </c>
      <c r="S166" s="93" t="s">
        <v>185</v>
      </c>
      <c r="T166" s="97"/>
      <c r="U166" s="97" t="s">
        <v>182</v>
      </c>
      <c r="V166" s="94" t="s">
        <v>57</v>
      </c>
      <c r="W166" s="98">
        <f>VLOOKUP(V166,'[8]MAPAS DE RIESGOS INHER Y RESID'!$E$16:$F$18,2,FALSE)</f>
        <v>0.4</v>
      </c>
      <c r="X166" s="99">
        <f t="shared" si="28"/>
        <v>28.799999999999997</v>
      </c>
      <c r="Y166" s="94" t="e">
        <f>IF(OR('[8]MAPAS DE RIESGOS INHER Y RESID'!$G$18='[8]MATRIZ DE RIESGOS DE SST'!X161,X166&lt;'[8]MAPAS DE RIESGOS INHER Y RESID'!$G$16+1),'[8]MAPAS DE RIESGOS INHER Y RESID'!$M$19,IF(OR('[8]MAPAS DE RIESGOS INHER Y RESID'!$H$17='[8]MATRIZ DE RIESGOS DE SST'!X161,X166&lt;'[8]MAPAS DE RIESGOS INHER Y RESID'!$I$18+1),'[8]MAPAS DE RIESGOS INHER Y RESID'!$M$18,IF(OR('[8]MAPAS DE RIESGOS INHER Y RESID'!$I$17='[8]MATRIZ DE RIESGOS DE SST'!X161,X166&lt;'[8]MAPAS DE RIESGOS INHER Y RESID'!$J$17+1),'[8]MAPAS DE RIESGOS INHER Y RESID'!$M$17,'[8]MAPAS DE RIESGOS INHER Y RESID'!$M$16)))</f>
        <v>#REF!</v>
      </c>
      <c r="Z166" s="141" t="s">
        <v>58</v>
      </c>
    </row>
    <row r="167" spans="1:26" ht="195" hidden="1" x14ac:dyDescent="0.2">
      <c r="A167" s="168"/>
      <c r="B167" s="90" t="s">
        <v>48</v>
      </c>
      <c r="C167" s="90"/>
      <c r="D167" s="90" t="s">
        <v>48</v>
      </c>
      <c r="E167" s="90" t="s">
        <v>48</v>
      </c>
      <c r="F167" s="90"/>
      <c r="G167" s="90"/>
      <c r="H167" s="173"/>
      <c r="I167" s="109" t="s">
        <v>186</v>
      </c>
      <c r="J167" s="110" t="s">
        <v>187</v>
      </c>
      <c r="K167" s="102" t="s">
        <v>181</v>
      </c>
      <c r="L167" s="94" t="s">
        <v>57</v>
      </c>
      <c r="M167" s="95">
        <f>VLOOKUP('MATRIZ DE RIESGOS'!L167,'MAPAS DE RIESGOS INHER Y RESID'!$E$3:$F$7,2,FALSE)</f>
        <v>3</v>
      </c>
      <c r="N167" s="94" t="s">
        <v>54</v>
      </c>
      <c r="O167" s="95">
        <f>VLOOKUP('MATRIZ DE RIESGOS'!N167,'MAPAS DE RIESGOS INHER Y RESID'!$O$3:$P$7,2,FALSE)</f>
        <v>16</v>
      </c>
      <c r="P167" s="95">
        <f t="shared" si="31"/>
        <v>48</v>
      </c>
      <c r="Q167" s="94" t="str">
        <f>IF(OR('MAPAS DE RIESGOS INHER Y RESID'!$G$7='MATRIZ DE RIESGOS'!P167,P167&lt;'MAPAS DE RIESGOS INHER Y RESID'!$G$3+1),'MAPAS DE RIESGOS INHER Y RESID'!$M$6,IF(OR('MAPAS DE RIESGOS INHER Y RESID'!$H$5='MATRIZ DE RIESGOS'!P167,P167&lt;'MAPAS DE RIESGOS INHER Y RESID'!$I$5+1),'MAPAS DE RIESGOS INHER Y RESID'!$M$5,IF(OR('MAPAS DE RIESGOS INHER Y RESID'!$I$4='MATRIZ DE RIESGOS'!P167,P167&lt;'MAPAS DE RIESGOS INHER Y RESID'!$J$4+1),'MAPAS DE RIESGOS INHER Y RESID'!$M$4,'MAPAS DE RIESGOS INHER Y RESID'!$M$3)))</f>
        <v>MODERADO</v>
      </c>
      <c r="R167" s="97" t="s">
        <v>69</v>
      </c>
      <c r="S167" s="93"/>
      <c r="T167" s="97"/>
      <c r="U167" s="97" t="s">
        <v>188</v>
      </c>
      <c r="V167" s="94" t="s">
        <v>57</v>
      </c>
      <c r="W167" s="98">
        <f>VLOOKUP(V167,'[8]MAPAS DE RIESGOS INHER Y RESID'!$E$16:$F$18,2,FALSE)</f>
        <v>0.4</v>
      </c>
      <c r="X167" s="99">
        <f t="shared" si="28"/>
        <v>28.799999999999997</v>
      </c>
      <c r="Y167" s="94" t="e">
        <f>IF(OR('[8]MAPAS DE RIESGOS INHER Y RESID'!$G$18='[8]MATRIZ DE RIESGOS DE SST'!X162,X167&lt;'[8]MAPAS DE RIESGOS INHER Y RESID'!$G$16+1),'[8]MAPAS DE RIESGOS INHER Y RESID'!$M$19,IF(OR('[8]MAPAS DE RIESGOS INHER Y RESID'!$H$17='[8]MATRIZ DE RIESGOS DE SST'!X162,X167&lt;'[8]MAPAS DE RIESGOS INHER Y RESID'!$I$18+1),'[8]MAPAS DE RIESGOS INHER Y RESID'!$M$18,IF(OR('[8]MAPAS DE RIESGOS INHER Y RESID'!$I$17='[8]MATRIZ DE RIESGOS DE SST'!X162,X167&lt;'[8]MAPAS DE RIESGOS INHER Y RESID'!$J$17+1),'[8]MAPAS DE RIESGOS INHER Y RESID'!$M$17,'[8]MAPAS DE RIESGOS INHER Y RESID'!$M$16)))</f>
        <v>#REF!</v>
      </c>
      <c r="Z167" s="141" t="s">
        <v>58</v>
      </c>
    </row>
    <row r="168" spans="1:26" ht="180" hidden="1" x14ac:dyDescent="0.2">
      <c r="A168" s="168"/>
      <c r="B168" s="90" t="s">
        <v>48</v>
      </c>
      <c r="C168" s="90"/>
      <c r="D168" s="90" t="s">
        <v>48</v>
      </c>
      <c r="E168" s="90" t="s">
        <v>48</v>
      </c>
      <c r="F168" s="90"/>
      <c r="G168" s="90"/>
      <c r="H168" s="173"/>
      <c r="I168" s="93" t="s">
        <v>189</v>
      </c>
      <c r="J168" s="110" t="s">
        <v>190</v>
      </c>
      <c r="K168" s="102" t="s">
        <v>181</v>
      </c>
      <c r="L168" s="94" t="s">
        <v>57</v>
      </c>
      <c r="M168" s="95">
        <f>VLOOKUP('MATRIZ DE RIESGOS'!L168,'MAPAS DE RIESGOS INHER Y RESID'!$E$3:$F$7,2,FALSE)</f>
        <v>3</v>
      </c>
      <c r="N168" s="94" t="s">
        <v>54</v>
      </c>
      <c r="O168" s="95">
        <f>VLOOKUP('MATRIZ DE RIESGOS'!N168,'MAPAS DE RIESGOS INHER Y RESID'!$O$3:$P$7,2,FALSE)</f>
        <v>16</v>
      </c>
      <c r="P168" s="95">
        <f t="shared" si="31"/>
        <v>48</v>
      </c>
      <c r="Q168" s="94" t="str">
        <f>IF(OR('MAPAS DE RIESGOS INHER Y RESID'!$G$7='MATRIZ DE RIESGOS'!P168,P168&lt;'MAPAS DE RIESGOS INHER Y RESID'!$G$3+1),'MAPAS DE RIESGOS INHER Y RESID'!$M$6,IF(OR('MAPAS DE RIESGOS INHER Y RESID'!$H$5='MATRIZ DE RIESGOS'!P168,P168&lt;'MAPAS DE RIESGOS INHER Y RESID'!$I$5+1),'MAPAS DE RIESGOS INHER Y RESID'!$M$5,IF(OR('MAPAS DE RIESGOS INHER Y RESID'!$I$4='MATRIZ DE RIESGOS'!P168,P168&lt;'MAPAS DE RIESGOS INHER Y RESID'!$J$4+1),'MAPAS DE RIESGOS INHER Y RESID'!$M$4,'MAPAS DE RIESGOS INHER Y RESID'!$M$3)))</f>
        <v>MODERADO</v>
      </c>
      <c r="R168" s="97" t="s">
        <v>69</v>
      </c>
      <c r="S168" s="93"/>
      <c r="T168" s="97"/>
      <c r="U168" s="97" t="s">
        <v>188</v>
      </c>
      <c r="V168" s="94" t="s">
        <v>57</v>
      </c>
      <c r="W168" s="98">
        <f>VLOOKUP(V168,'[8]MAPAS DE RIESGOS INHER Y RESID'!$E$16:$F$18,2,FALSE)</f>
        <v>0.4</v>
      </c>
      <c r="X168" s="99">
        <f t="shared" si="28"/>
        <v>28.799999999999997</v>
      </c>
      <c r="Y168" s="94" t="e">
        <f>IF(OR('[8]MAPAS DE RIESGOS INHER Y RESID'!$G$18='[8]MATRIZ DE RIESGOS DE SST'!X163,X168&lt;'[8]MAPAS DE RIESGOS INHER Y RESID'!$G$16+1),'[8]MAPAS DE RIESGOS INHER Y RESID'!$M$19,IF(OR('[8]MAPAS DE RIESGOS INHER Y RESID'!$H$17='[8]MATRIZ DE RIESGOS DE SST'!X163,X168&lt;'[8]MAPAS DE RIESGOS INHER Y RESID'!$I$18+1),'[8]MAPAS DE RIESGOS INHER Y RESID'!$M$18,IF(OR('[8]MAPAS DE RIESGOS INHER Y RESID'!$I$17='[8]MATRIZ DE RIESGOS DE SST'!X163,X168&lt;'[8]MAPAS DE RIESGOS INHER Y RESID'!$J$17+1),'[8]MAPAS DE RIESGOS INHER Y RESID'!$M$17,'[8]MAPAS DE RIESGOS INHER Y RESID'!$M$16)))</f>
        <v>#REF!</v>
      </c>
      <c r="Z168" s="141" t="s">
        <v>58</v>
      </c>
    </row>
    <row r="169" spans="1:26" ht="409.5" hidden="1" x14ac:dyDescent="0.2">
      <c r="A169" s="168"/>
      <c r="B169" s="90" t="s">
        <v>48</v>
      </c>
      <c r="C169" s="90"/>
      <c r="D169" s="90" t="s">
        <v>48</v>
      </c>
      <c r="E169" s="90" t="s">
        <v>48</v>
      </c>
      <c r="F169" s="90"/>
      <c r="G169" s="90"/>
      <c r="H169" s="173"/>
      <c r="I169" s="91" t="s">
        <v>191</v>
      </c>
      <c r="J169" s="120" t="s">
        <v>349</v>
      </c>
      <c r="K169" s="109" t="s">
        <v>192</v>
      </c>
      <c r="L169" s="94" t="s">
        <v>57</v>
      </c>
      <c r="M169" s="95">
        <f>VLOOKUP('MATRIZ DE RIESGOS'!L169,'MAPAS DE RIESGOS INHER Y RESID'!$E$3:$F$7,2,FALSE)</f>
        <v>3</v>
      </c>
      <c r="N169" s="94" t="s">
        <v>54</v>
      </c>
      <c r="O169" s="95">
        <f>VLOOKUP('MATRIZ DE RIESGOS'!N169,'MAPAS DE RIESGOS INHER Y RESID'!$O$3:$P$7,2,FALSE)</f>
        <v>16</v>
      </c>
      <c r="P169" s="95">
        <f>+M169*O169</f>
        <v>48</v>
      </c>
      <c r="Q169" s="94" t="str">
        <f>IF(OR('MAPAS DE RIESGOS INHER Y RESID'!$G$7='MATRIZ DE RIESGOS'!P169,P169&lt;'MAPAS DE RIESGOS INHER Y RESID'!$G$3+1),'MAPAS DE RIESGOS INHER Y RESID'!$M$6,IF(OR('MAPAS DE RIESGOS INHER Y RESID'!$H$5='MATRIZ DE RIESGOS'!P169,P169&lt;'MAPAS DE RIESGOS INHER Y RESID'!$I$5+1),'MAPAS DE RIESGOS INHER Y RESID'!$M$5,IF(OR('MAPAS DE RIESGOS INHER Y RESID'!$I$4='MATRIZ DE RIESGOS'!P169,P169&lt;'MAPAS DE RIESGOS INHER Y RESID'!$J$4+1),'MAPAS DE RIESGOS INHER Y RESID'!$M$4,'MAPAS DE RIESGOS INHER Y RESID'!$M$3)))</f>
        <v>MODERADO</v>
      </c>
      <c r="R169" s="97" t="s">
        <v>193</v>
      </c>
      <c r="S169" s="97" t="s">
        <v>194</v>
      </c>
      <c r="T169" s="104"/>
      <c r="U169" s="97" t="s">
        <v>195</v>
      </c>
      <c r="V169" s="94" t="s">
        <v>62</v>
      </c>
      <c r="W169" s="98">
        <f>VLOOKUP(V169,'[8]MAPAS DE RIESGOS INHER Y RESID'!$E$16:$F$18,2,FALSE)</f>
        <v>0.9</v>
      </c>
      <c r="X169" s="99">
        <f t="shared" si="28"/>
        <v>4.7999999999999972</v>
      </c>
      <c r="Y169" s="94" t="e">
        <f>IF(OR('[8]MAPAS DE RIESGOS INHER Y RESID'!$G$18='[8]MATRIZ DE RIESGOS DE SST'!X164,X169&lt;'[8]MAPAS DE RIESGOS INHER Y RESID'!$G$16+1),'[8]MAPAS DE RIESGOS INHER Y RESID'!$M$19,IF(OR('[8]MAPAS DE RIESGOS INHER Y RESID'!$H$17='[8]MATRIZ DE RIESGOS DE SST'!X164,X169&lt;'[8]MAPAS DE RIESGOS INHER Y RESID'!$I$18+1),'[8]MAPAS DE RIESGOS INHER Y RESID'!$M$18,IF(OR('[8]MAPAS DE RIESGOS INHER Y RESID'!$I$17='[8]MATRIZ DE RIESGOS DE SST'!X164,X169&lt;'[8]MAPAS DE RIESGOS INHER Y RESID'!$J$17+1),'[8]MAPAS DE RIESGOS INHER Y RESID'!$M$17,'[8]MAPAS DE RIESGOS INHER Y RESID'!$M$16)))</f>
        <v>#REF!</v>
      </c>
      <c r="Z169" s="141" t="s">
        <v>63</v>
      </c>
    </row>
    <row r="170" spans="1:26" ht="120" hidden="1" x14ac:dyDescent="0.2">
      <c r="A170" s="168"/>
      <c r="B170" s="90" t="s">
        <v>48</v>
      </c>
      <c r="C170" s="90"/>
      <c r="D170" s="90" t="s">
        <v>48</v>
      </c>
      <c r="E170" s="90" t="s">
        <v>48</v>
      </c>
      <c r="F170" s="90"/>
      <c r="G170" s="90"/>
      <c r="H170" s="173"/>
      <c r="I170" s="91" t="s">
        <v>196</v>
      </c>
      <c r="J170" s="102" t="s">
        <v>197</v>
      </c>
      <c r="K170" s="102" t="s">
        <v>198</v>
      </c>
      <c r="L170" s="94" t="s">
        <v>53</v>
      </c>
      <c r="M170" s="95">
        <f>VLOOKUP('MATRIZ DE RIESGOS'!L170,'MAPAS DE RIESGOS INHER Y RESID'!$E$3:$F$7,2,FALSE)</f>
        <v>2</v>
      </c>
      <c r="N170" s="94" t="s">
        <v>111</v>
      </c>
      <c r="O170" s="95">
        <f>VLOOKUP('MATRIZ DE RIESGOS'!N170,'MAPAS DE RIESGOS INHER Y RESID'!$O$3:$P$7,2,FALSE)</f>
        <v>4</v>
      </c>
      <c r="P170" s="95">
        <f t="shared" ref="P170:P174" si="32">+M170*O170</f>
        <v>8</v>
      </c>
      <c r="Q170" s="94" t="str">
        <f>IF(OR('MAPAS DE RIESGOS INHER Y RESID'!$G$7='MATRIZ DE RIESGOS'!P170,P170&lt;'MAPAS DE RIESGOS INHER Y RESID'!$G$3+1),'MAPAS DE RIESGOS INHER Y RESID'!$M$6,IF(OR('MAPAS DE RIESGOS INHER Y RESID'!$H$5='MATRIZ DE RIESGOS'!P170,P170&lt;'MAPAS DE RIESGOS INHER Y RESID'!$I$5+1),'MAPAS DE RIESGOS INHER Y RESID'!$M$5,IF(OR('MAPAS DE RIESGOS INHER Y RESID'!$I$4='MATRIZ DE RIESGOS'!P170,P170&lt;'MAPAS DE RIESGOS INHER Y RESID'!$J$4+1),'MAPAS DE RIESGOS INHER Y RESID'!$M$4,'MAPAS DE RIESGOS INHER Y RESID'!$M$3)))</f>
        <v>BAJO</v>
      </c>
      <c r="R170" s="97"/>
      <c r="S170" s="97"/>
      <c r="T170" s="104"/>
      <c r="U170" s="97" t="s">
        <v>199</v>
      </c>
      <c r="V170" s="94" t="s">
        <v>62</v>
      </c>
      <c r="W170" s="98">
        <f>VLOOKUP(V170,'[8]MAPAS DE RIESGOS INHER Y RESID'!$E$16:$F$18,2,FALSE)</f>
        <v>0.9</v>
      </c>
      <c r="X170" s="99">
        <f t="shared" si="28"/>
        <v>0.79999999999999982</v>
      </c>
      <c r="Y170" s="94" t="e">
        <f>IF(OR('[8]MAPAS DE RIESGOS INHER Y RESID'!$G$18='[8]MATRIZ DE RIESGOS DE SST'!X165,X170&lt;'[8]MAPAS DE RIESGOS INHER Y RESID'!$G$16+1),'[8]MAPAS DE RIESGOS INHER Y RESID'!$M$19,IF(OR('[8]MAPAS DE RIESGOS INHER Y RESID'!$H$17='[8]MATRIZ DE RIESGOS DE SST'!X165,X170&lt;'[8]MAPAS DE RIESGOS INHER Y RESID'!$I$18+1),'[8]MAPAS DE RIESGOS INHER Y RESID'!$M$18,IF(OR('[8]MAPAS DE RIESGOS INHER Y RESID'!$I$17='[8]MATRIZ DE RIESGOS DE SST'!X165,X170&lt;'[8]MAPAS DE RIESGOS INHER Y RESID'!$J$17+1),'[8]MAPAS DE RIESGOS INHER Y RESID'!$M$17,'[8]MAPAS DE RIESGOS INHER Y RESID'!$M$16)))</f>
        <v>#REF!</v>
      </c>
      <c r="Z170" s="141" t="s">
        <v>63</v>
      </c>
    </row>
    <row r="171" spans="1:26" ht="120" hidden="1" x14ac:dyDescent="0.2">
      <c r="A171" s="168"/>
      <c r="B171" s="90" t="s">
        <v>48</v>
      </c>
      <c r="C171" s="90"/>
      <c r="D171" s="90" t="s">
        <v>48</v>
      </c>
      <c r="E171" s="90" t="s">
        <v>48</v>
      </c>
      <c r="F171" s="90"/>
      <c r="G171" s="90"/>
      <c r="H171" s="173"/>
      <c r="I171" s="91" t="s">
        <v>200</v>
      </c>
      <c r="J171" s="101" t="s">
        <v>201</v>
      </c>
      <c r="K171" s="102" t="s">
        <v>202</v>
      </c>
      <c r="L171" s="94" t="s">
        <v>53</v>
      </c>
      <c r="M171" s="95">
        <f>VLOOKUP('MATRIZ DE RIESGOS'!L171,'MAPAS DE RIESGOS INHER Y RESID'!$E$3:$F$7,2,FALSE)</f>
        <v>2</v>
      </c>
      <c r="N171" s="94" t="s">
        <v>111</v>
      </c>
      <c r="O171" s="95">
        <f>VLOOKUP('MATRIZ DE RIESGOS'!N171,'MAPAS DE RIESGOS INHER Y RESID'!$O$3:$P$7,2,FALSE)</f>
        <v>4</v>
      </c>
      <c r="P171" s="95">
        <f t="shared" si="32"/>
        <v>8</v>
      </c>
      <c r="Q171" s="94" t="str">
        <f>IF(OR('MAPAS DE RIESGOS INHER Y RESID'!$G$7='MATRIZ DE RIESGOS'!P171,P171&lt;'MAPAS DE RIESGOS INHER Y RESID'!$G$3+1),'MAPAS DE RIESGOS INHER Y RESID'!$M$6,IF(OR('MAPAS DE RIESGOS INHER Y RESID'!$H$5='MATRIZ DE RIESGOS'!P171,P171&lt;'MAPAS DE RIESGOS INHER Y RESID'!$I$5+1),'MAPAS DE RIESGOS INHER Y RESID'!$M$5,IF(OR('MAPAS DE RIESGOS INHER Y RESID'!$I$4='MATRIZ DE RIESGOS'!P171,P171&lt;'MAPAS DE RIESGOS INHER Y RESID'!$J$4+1),'MAPAS DE RIESGOS INHER Y RESID'!$M$4,'MAPAS DE RIESGOS INHER Y RESID'!$M$3)))</f>
        <v>BAJO</v>
      </c>
      <c r="R171" s="97"/>
      <c r="S171" s="97"/>
      <c r="T171" s="97"/>
      <c r="U171" s="97" t="s">
        <v>199</v>
      </c>
      <c r="V171" s="94" t="s">
        <v>62</v>
      </c>
      <c r="W171" s="98">
        <f>VLOOKUP(V171,'[8]MAPAS DE RIESGOS INHER Y RESID'!$E$16:$F$18,2,FALSE)</f>
        <v>0.9</v>
      </c>
      <c r="X171" s="99">
        <f t="shared" si="28"/>
        <v>0.79999999999999982</v>
      </c>
      <c r="Y171" s="94" t="e">
        <f>IF(OR('[8]MAPAS DE RIESGOS INHER Y RESID'!$G$18='[8]MATRIZ DE RIESGOS DE SST'!X166,X171&lt;'[8]MAPAS DE RIESGOS INHER Y RESID'!$G$16+1),'[8]MAPAS DE RIESGOS INHER Y RESID'!$M$19,IF(OR('[8]MAPAS DE RIESGOS INHER Y RESID'!$H$17='[8]MATRIZ DE RIESGOS DE SST'!X166,X171&lt;'[8]MAPAS DE RIESGOS INHER Y RESID'!$I$18+1),'[8]MAPAS DE RIESGOS INHER Y RESID'!$M$18,IF(OR('[8]MAPAS DE RIESGOS INHER Y RESID'!$I$17='[8]MATRIZ DE RIESGOS DE SST'!X166,X171&lt;'[8]MAPAS DE RIESGOS INHER Y RESID'!$J$17+1),'[8]MAPAS DE RIESGOS INHER Y RESID'!$M$17,'[8]MAPAS DE RIESGOS INHER Y RESID'!$M$16)))</f>
        <v>#REF!</v>
      </c>
      <c r="Z171" s="141" t="s">
        <v>63</v>
      </c>
    </row>
    <row r="172" spans="1:26" ht="120" hidden="1" x14ac:dyDescent="0.2">
      <c r="A172" s="168"/>
      <c r="B172" s="90" t="s">
        <v>48</v>
      </c>
      <c r="C172" s="90"/>
      <c r="D172" s="90" t="s">
        <v>48</v>
      </c>
      <c r="E172" s="90" t="s">
        <v>48</v>
      </c>
      <c r="F172" s="90"/>
      <c r="G172" s="90"/>
      <c r="H172" s="173"/>
      <c r="I172" s="91" t="s">
        <v>203</v>
      </c>
      <c r="J172" s="101" t="s">
        <v>201</v>
      </c>
      <c r="K172" s="102" t="s">
        <v>204</v>
      </c>
      <c r="L172" s="94" t="s">
        <v>53</v>
      </c>
      <c r="M172" s="95">
        <f>VLOOKUP('MATRIZ DE RIESGOS'!L172,'MAPAS DE RIESGOS INHER Y RESID'!$E$3:$F$7,2,FALSE)</f>
        <v>2</v>
      </c>
      <c r="N172" s="94" t="s">
        <v>111</v>
      </c>
      <c r="O172" s="95">
        <f>VLOOKUP('MATRIZ DE RIESGOS'!N172,'MAPAS DE RIESGOS INHER Y RESID'!$O$3:$P$7,2,FALSE)</f>
        <v>4</v>
      </c>
      <c r="P172" s="95">
        <f t="shared" si="32"/>
        <v>8</v>
      </c>
      <c r="Q172" s="94" t="str">
        <f>IF(OR('MAPAS DE RIESGOS INHER Y RESID'!$G$7='MATRIZ DE RIESGOS'!P172,P172&lt;'MAPAS DE RIESGOS INHER Y RESID'!$G$3+1),'MAPAS DE RIESGOS INHER Y RESID'!$M$6,IF(OR('MAPAS DE RIESGOS INHER Y RESID'!$H$5='MATRIZ DE RIESGOS'!P172,P172&lt;'MAPAS DE RIESGOS INHER Y RESID'!$I$5+1),'MAPAS DE RIESGOS INHER Y RESID'!$M$5,IF(OR('MAPAS DE RIESGOS INHER Y RESID'!$I$4='MATRIZ DE RIESGOS'!P172,P172&lt;'MAPAS DE RIESGOS INHER Y RESID'!$J$4+1),'MAPAS DE RIESGOS INHER Y RESID'!$M$4,'MAPAS DE RIESGOS INHER Y RESID'!$M$3)))</f>
        <v>BAJO</v>
      </c>
      <c r="R172" s="97"/>
      <c r="S172" s="97"/>
      <c r="T172" s="97"/>
      <c r="U172" s="97" t="s">
        <v>199</v>
      </c>
      <c r="V172" s="94" t="s">
        <v>62</v>
      </c>
      <c r="W172" s="98">
        <f>VLOOKUP(V172,'[8]MAPAS DE RIESGOS INHER Y RESID'!$E$16:$F$18,2,FALSE)</f>
        <v>0.9</v>
      </c>
      <c r="X172" s="99">
        <f t="shared" si="28"/>
        <v>0.79999999999999982</v>
      </c>
      <c r="Y172" s="94" t="e">
        <f>IF(OR('[8]MAPAS DE RIESGOS INHER Y RESID'!$G$18='[8]MATRIZ DE RIESGOS DE SST'!X167,X172&lt;'[8]MAPAS DE RIESGOS INHER Y RESID'!$G$16+1),'[8]MAPAS DE RIESGOS INHER Y RESID'!$M$19,IF(OR('[8]MAPAS DE RIESGOS INHER Y RESID'!$H$17='[8]MATRIZ DE RIESGOS DE SST'!X167,X172&lt;'[8]MAPAS DE RIESGOS INHER Y RESID'!$I$18+1),'[8]MAPAS DE RIESGOS INHER Y RESID'!$M$18,IF(OR('[8]MAPAS DE RIESGOS INHER Y RESID'!$I$17='[8]MATRIZ DE RIESGOS DE SST'!X167,X172&lt;'[8]MAPAS DE RIESGOS INHER Y RESID'!$J$17+1),'[8]MAPAS DE RIESGOS INHER Y RESID'!$M$17,'[8]MAPAS DE RIESGOS INHER Y RESID'!$M$16)))</f>
        <v>#REF!</v>
      </c>
      <c r="Z172" s="141" t="s">
        <v>63</v>
      </c>
    </row>
    <row r="173" spans="1:26" ht="120" hidden="1" x14ac:dyDescent="0.2">
      <c r="A173" s="168"/>
      <c r="B173" s="90" t="s">
        <v>48</v>
      </c>
      <c r="C173" s="90"/>
      <c r="D173" s="90" t="s">
        <v>48</v>
      </c>
      <c r="E173" s="90" t="s">
        <v>48</v>
      </c>
      <c r="F173" s="90"/>
      <c r="G173" s="90"/>
      <c r="H173" s="173"/>
      <c r="I173" s="111" t="s">
        <v>205</v>
      </c>
      <c r="J173" s="109" t="s">
        <v>206</v>
      </c>
      <c r="K173" s="109" t="s">
        <v>207</v>
      </c>
      <c r="L173" s="94" t="s">
        <v>53</v>
      </c>
      <c r="M173" s="95">
        <f>VLOOKUP('MATRIZ DE RIESGOS'!L173,'MAPAS DE RIESGOS INHER Y RESID'!$E$3:$F$7,2,FALSE)</f>
        <v>2</v>
      </c>
      <c r="N173" s="94" t="s">
        <v>111</v>
      </c>
      <c r="O173" s="95">
        <f>VLOOKUP('MATRIZ DE RIESGOS'!N173,'MAPAS DE RIESGOS INHER Y RESID'!$O$3:$P$7,2,FALSE)</f>
        <v>4</v>
      </c>
      <c r="P173" s="95">
        <f t="shared" si="32"/>
        <v>8</v>
      </c>
      <c r="Q173" s="94" t="str">
        <f>IF(OR('MAPAS DE RIESGOS INHER Y RESID'!$G$7='MATRIZ DE RIESGOS'!P173,P173&lt;'MAPAS DE RIESGOS INHER Y RESID'!$G$3+1),'MAPAS DE RIESGOS INHER Y RESID'!$M$6,IF(OR('MAPAS DE RIESGOS INHER Y RESID'!$H$5='MATRIZ DE RIESGOS'!P173,P173&lt;'MAPAS DE RIESGOS INHER Y RESID'!$I$5+1),'MAPAS DE RIESGOS INHER Y RESID'!$M$5,IF(OR('MAPAS DE RIESGOS INHER Y RESID'!$I$4='MATRIZ DE RIESGOS'!P173,P173&lt;'MAPAS DE RIESGOS INHER Y RESID'!$J$4+1),'MAPAS DE RIESGOS INHER Y RESID'!$M$4,'MAPAS DE RIESGOS INHER Y RESID'!$M$3)))</f>
        <v>BAJO</v>
      </c>
      <c r="R173" s="97"/>
      <c r="S173" s="97"/>
      <c r="T173" s="97"/>
      <c r="U173" s="97" t="s">
        <v>199</v>
      </c>
      <c r="V173" s="94" t="s">
        <v>62</v>
      </c>
      <c r="W173" s="98">
        <f>VLOOKUP(V173,'[8]MAPAS DE RIESGOS INHER Y RESID'!$E$16:$F$18,2,FALSE)</f>
        <v>0.9</v>
      </c>
      <c r="X173" s="99">
        <f t="shared" si="28"/>
        <v>0.79999999999999982</v>
      </c>
      <c r="Y173" s="94" t="e">
        <f>IF(OR('[8]MAPAS DE RIESGOS INHER Y RESID'!$G$18='[8]MATRIZ DE RIESGOS DE SST'!X168,X173&lt;'[8]MAPAS DE RIESGOS INHER Y RESID'!$G$16+1),'[8]MAPAS DE RIESGOS INHER Y RESID'!$M$19,IF(OR('[8]MAPAS DE RIESGOS INHER Y RESID'!$H$17='[8]MATRIZ DE RIESGOS DE SST'!X168,X173&lt;'[8]MAPAS DE RIESGOS INHER Y RESID'!$I$18+1),'[8]MAPAS DE RIESGOS INHER Y RESID'!$M$18,IF(OR('[8]MAPAS DE RIESGOS INHER Y RESID'!$I$17='[8]MATRIZ DE RIESGOS DE SST'!X168,X173&lt;'[8]MAPAS DE RIESGOS INHER Y RESID'!$J$17+1),'[8]MAPAS DE RIESGOS INHER Y RESID'!$M$17,'[8]MAPAS DE RIESGOS INHER Y RESID'!$M$16)))</f>
        <v>#REF!</v>
      </c>
      <c r="Z173" s="141" t="s">
        <v>63</v>
      </c>
    </row>
    <row r="174" spans="1:26" ht="120" hidden="1" x14ac:dyDescent="0.2">
      <c r="A174" s="168"/>
      <c r="B174" s="90" t="s">
        <v>48</v>
      </c>
      <c r="C174" s="90"/>
      <c r="D174" s="90" t="s">
        <v>48</v>
      </c>
      <c r="E174" s="90" t="s">
        <v>48</v>
      </c>
      <c r="F174" s="90"/>
      <c r="G174" s="90"/>
      <c r="H174" s="174"/>
      <c r="I174" s="111" t="s">
        <v>208</v>
      </c>
      <c r="J174" s="109" t="s">
        <v>206</v>
      </c>
      <c r="K174" s="109" t="s">
        <v>207</v>
      </c>
      <c r="L174" s="94" t="s">
        <v>53</v>
      </c>
      <c r="M174" s="95">
        <f>VLOOKUP('MATRIZ DE RIESGOS'!L174,'MAPAS DE RIESGOS INHER Y RESID'!$E$3:$F$7,2,FALSE)</f>
        <v>2</v>
      </c>
      <c r="N174" s="94" t="s">
        <v>111</v>
      </c>
      <c r="O174" s="95">
        <f>VLOOKUP('MATRIZ DE RIESGOS'!N174,'MAPAS DE RIESGOS INHER Y RESID'!$O$3:$P$7,2,FALSE)</f>
        <v>4</v>
      </c>
      <c r="P174" s="95">
        <f t="shared" si="32"/>
        <v>8</v>
      </c>
      <c r="Q174" s="94" t="str">
        <f>IF(OR('MAPAS DE RIESGOS INHER Y RESID'!$G$7='MATRIZ DE RIESGOS'!P174,P174&lt;'MAPAS DE RIESGOS INHER Y RESID'!$G$3+1),'MAPAS DE RIESGOS INHER Y RESID'!$M$6,IF(OR('MAPAS DE RIESGOS INHER Y RESID'!$H$5='MATRIZ DE RIESGOS'!P174,P174&lt;'MAPAS DE RIESGOS INHER Y RESID'!$I$5+1),'MAPAS DE RIESGOS INHER Y RESID'!$M$5,IF(OR('MAPAS DE RIESGOS INHER Y RESID'!$I$4='MATRIZ DE RIESGOS'!P174,P174&lt;'MAPAS DE RIESGOS INHER Y RESID'!$J$4+1),'MAPAS DE RIESGOS INHER Y RESID'!$M$4,'MAPAS DE RIESGOS INHER Y RESID'!$M$3)))</f>
        <v>BAJO</v>
      </c>
      <c r="R174" s="97"/>
      <c r="S174" s="97"/>
      <c r="T174" s="97"/>
      <c r="U174" s="97" t="s">
        <v>199</v>
      </c>
      <c r="V174" s="94" t="s">
        <v>62</v>
      </c>
      <c r="W174" s="98">
        <f>VLOOKUP(V174,'[8]MAPAS DE RIESGOS INHER Y RESID'!$E$16:$F$18,2,FALSE)</f>
        <v>0.9</v>
      </c>
      <c r="X174" s="99">
        <f t="shared" si="28"/>
        <v>0.79999999999999982</v>
      </c>
      <c r="Y174" s="94" t="e">
        <f>IF(OR('[8]MAPAS DE RIESGOS INHER Y RESID'!$G$18='[8]MATRIZ DE RIESGOS DE SST'!X169,X174&lt;'[8]MAPAS DE RIESGOS INHER Y RESID'!$G$16+1),'[8]MAPAS DE RIESGOS INHER Y RESID'!$M$19,IF(OR('[8]MAPAS DE RIESGOS INHER Y RESID'!$H$17='[8]MATRIZ DE RIESGOS DE SST'!X169,X174&lt;'[8]MAPAS DE RIESGOS INHER Y RESID'!$I$18+1),'[8]MAPAS DE RIESGOS INHER Y RESID'!$M$18,IF(OR('[8]MAPAS DE RIESGOS INHER Y RESID'!$I$17='[8]MATRIZ DE RIESGOS DE SST'!X169,X174&lt;'[8]MAPAS DE RIESGOS INHER Y RESID'!$J$17+1),'[8]MAPAS DE RIESGOS INHER Y RESID'!$M$17,'[8]MAPAS DE RIESGOS INHER Y RESID'!$M$16)))</f>
        <v>#REF!</v>
      </c>
      <c r="Z174" s="141" t="s">
        <v>63</v>
      </c>
    </row>
    <row r="175" spans="1:26" ht="78.75" hidden="1" customHeight="1" x14ac:dyDescent="0.2">
      <c r="A175" s="154" t="s">
        <v>212</v>
      </c>
      <c r="B175" s="90" t="s">
        <v>48</v>
      </c>
      <c r="C175" s="90"/>
      <c r="D175" s="90" t="s">
        <v>48</v>
      </c>
      <c r="E175" s="90" t="s">
        <v>48</v>
      </c>
      <c r="F175" s="90"/>
      <c r="G175" s="90"/>
      <c r="H175" s="155" t="s">
        <v>213</v>
      </c>
      <c r="I175" s="101" t="s">
        <v>64</v>
      </c>
      <c r="J175" s="101" t="s">
        <v>65</v>
      </c>
      <c r="K175" s="101" t="s">
        <v>66</v>
      </c>
      <c r="L175" s="94" t="s">
        <v>57</v>
      </c>
      <c r="M175" s="95">
        <f>VLOOKUP('MATRIZ DE RIESGOS'!L175,'MAPAS DE RIESGOS INHER Y RESID'!$E$3:$F$7,2,FALSE)</f>
        <v>3</v>
      </c>
      <c r="N175" s="94" t="s">
        <v>54</v>
      </c>
      <c r="O175" s="95">
        <f>VLOOKUP('MATRIZ DE RIESGOS'!N175,'MAPAS DE RIESGOS INHER Y RESID'!$O$3:$P$7,2,FALSE)</f>
        <v>16</v>
      </c>
      <c r="P175" s="95">
        <f t="shared" ref="P175:P204" si="33">+M175*O175</f>
        <v>48</v>
      </c>
      <c r="Q175" s="94" t="str">
        <f>IF(OR('MAPAS DE RIESGOS INHER Y RESID'!$G$7='MATRIZ DE RIESGOS'!P175,P175&lt;'MAPAS DE RIESGOS INHER Y RESID'!$G$3+1),'MAPAS DE RIESGOS INHER Y RESID'!$M$6,IF(OR('MAPAS DE RIESGOS INHER Y RESID'!$H$5='MATRIZ DE RIESGOS'!P175,P175&lt;'MAPAS DE RIESGOS INHER Y RESID'!$I$5+1),'MAPAS DE RIESGOS INHER Y RESID'!$M$5,IF(OR('MAPAS DE RIESGOS INHER Y RESID'!$I$4='MATRIZ DE RIESGOS'!P175,P175&lt;'MAPAS DE RIESGOS INHER Y RESID'!$J$4+1),'MAPAS DE RIESGOS INHER Y RESID'!$M$4,'MAPAS DE RIESGOS INHER Y RESID'!$M$3)))</f>
        <v>MODERADO</v>
      </c>
      <c r="R175" s="126"/>
      <c r="S175" s="126"/>
      <c r="T175" s="101" t="s">
        <v>67</v>
      </c>
      <c r="U175" s="101"/>
      <c r="V175" s="94" t="s">
        <v>57</v>
      </c>
      <c r="W175" s="98">
        <f>VLOOKUP(V175,'[8]MAPAS DE RIESGOS INHER Y RESID'!$E$16:$F$18,2,FALSE)</f>
        <v>0.4</v>
      </c>
      <c r="X175" s="99">
        <f t="shared" ref="X175:X204" si="34">P175-(P175*W175)</f>
        <v>28.799999999999997</v>
      </c>
      <c r="Y175" s="94" t="e">
        <f>IF(OR('[8]MAPAS DE RIESGOS INHER Y RESID'!$G$18='[8]MATRIZ DE RIESGOS DE SST'!X170,X175&lt;'[8]MAPAS DE RIESGOS INHER Y RESID'!$G$16+1),'[8]MAPAS DE RIESGOS INHER Y RESID'!$M$19,IF(OR('[8]MAPAS DE RIESGOS INHER Y RESID'!$H$17='[8]MATRIZ DE RIESGOS DE SST'!X170,X175&lt;'[8]MAPAS DE RIESGOS INHER Y RESID'!$I$18+1),'[8]MAPAS DE RIESGOS INHER Y RESID'!$M$18,IF(OR('[8]MAPAS DE RIESGOS INHER Y RESID'!$I$17='[8]MATRIZ DE RIESGOS DE SST'!X170,X175&lt;'[8]MAPAS DE RIESGOS INHER Y RESID'!$J$17+1),'[8]MAPAS DE RIESGOS INHER Y RESID'!$M$17,'[8]MAPAS DE RIESGOS INHER Y RESID'!$M$16)))</f>
        <v>#REF!</v>
      </c>
      <c r="Z175" s="141" t="s">
        <v>63</v>
      </c>
    </row>
    <row r="176" spans="1:26" ht="120" hidden="1" x14ac:dyDescent="0.2">
      <c r="A176" s="154"/>
      <c r="B176" s="90" t="s">
        <v>48</v>
      </c>
      <c r="C176" s="90"/>
      <c r="D176" s="90" t="s">
        <v>48</v>
      </c>
      <c r="E176" s="90" t="s">
        <v>48</v>
      </c>
      <c r="F176" s="90"/>
      <c r="G176" s="90"/>
      <c r="H176" s="155"/>
      <c r="I176" s="101" t="s">
        <v>59</v>
      </c>
      <c r="J176" s="101" t="s">
        <v>214</v>
      </c>
      <c r="K176" s="101" t="s">
        <v>52</v>
      </c>
      <c r="L176" s="94" t="s">
        <v>57</v>
      </c>
      <c r="M176" s="95">
        <f>VLOOKUP('MATRIZ DE RIESGOS'!L176,'MAPAS DE RIESGOS INHER Y RESID'!$E$3:$F$7,2,FALSE)</f>
        <v>3</v>
      </c>
      <c r="N176" s="94" t="s">
        <v>111</v>
      </c>
      <c r="O176" s="95">
        <f>VLOOKUP('MATRIZ DE RIESGOS'!N176,'MAPAS DE RIESGOS INHER Y RESID'!$O$3:$P$7,2,FALSE)</f>
        <v>4</v>
      </c>
      <c r="P176" s="95">
        <f t="shared" si="33"/>
        <v>12</v>
      </c>
      <c r="Q176" s="94" t="str">
        <f>IF(OR('MAPAS DE RIESGOS INHER Y RESID'!$G$7='MATRIZ DE RIESGOS'!P176,P176&lt;'MAPAS DE RIESGOS INHER Y RESID'!$G$3+1),'MAPAS DE RIESGOS INHER Y RESID'!$M$6,IF(OR('MAPAS DE RIESGOS INHER Y RESID'!$H$5='MATRIZ DE RIESGOS'!P176,P176&lt;'MAPAS DE RIESGOS INHER Y RESID'!$I$5+1),'MAPAS DE RIESGOS INHER Y RESID'!$M$5,IF(OR('MAPAS DE RIESGOS INHER Y RESID'!$I$4='MATRIZ DE RIESGOS'!P176,P176&lt;'MAPAS DE RIESGOS INHER Y RESID'!$J$4+1),'MAPAS DE RIESGOS INHER Y RESID'!$M$4,'MAPAS DE RIESGOS INHER Y RESID'!$M$3)))</f>
        <v>MODERADO</v>
      </c>
      <c r="R176" s="125" t="s">
        <v>69</v>
      </c>
      <c r="S176" s="125" t="s">
        <v>69</v>
      </c>
      <c r="T176" s="124"/>
      <c r="U176" s="124" t="s">
        <v>61</v>
      </c>
      <c r="V176" s="94" t="s">
        <v>62</v>
      </c>
      <c r="W176" s="98">
        <f>VLOOKUP(V176,'[8]MAPAS DE RIESGOS INHER Y RESID'!$E$16:$F$18,2,FALSE)</f>
        <v>0.9</v>
      </c>
      <c r="X176" s="99">
        <f t="shared" si="34"/>
        <v>1.1999999999999993</v>
      </c>
      <c r="Y176" s="94" t="e">
        <f>IF(OR('[8]MAPAS DE RIESGOS INHER Y RESID'!$G$18='[8]MATRIZ DE RIESGOS DE SST'!X171,X176&lt;'[8]MAPAS DE RIESGOS INHER Y RESID'!$G$16+1),'[8]MAPAS DE RIESGOS INHER Y RESID'!$M$19,IF(OR('[8]MAPAS DE RIESGOS INHER Y RESID'!$H$17='[8]MATRIZ DE RIESGOS DE SST'!X171,X176&lt;'[8]MAPAS DE RIESGOS INHER Y RESID'!$I$18+1),'[8]MAPAS DE RIESGOS INHER Y RESID'!$M$18,IF(OR('[8]MAPAS DE RIESGOS INHER Y RESID'!$I$17='[8]MATRIZ DE RIESGOS DE SST'!X171,X176&lt;'[8]MAPAS DE RIESGOS INHER Y RESID'!$J$17+1),'[8]MAPAS DE RIESGOS INHER Y RESID'!$M$17,'[8]MAPAS DE RIESGOS INHER Y RESID'!$M$16)))</f>
        <v>#REF!</v>
      </c>
      <c r="Z176" s="141" t="s">
        <v>63</v>
      </c>
    </row>
    <row r="177" spans="1:26" ht="120" hidden="1" x14ac:dyDescent="0.2">
      <c r="A177" s="154"/>
      <c r="B177" s="90" t="s">
        <v>48</v>
      </c>
      <c r="C177" s="90"/>
      <c r="D177" s="90" t="s">
        <v>48</v>
      </c>
      <c r="E177" s="90" t="s">
        <v>48</v>
      </c>
      <c r="F177" s="90"/>
      <c r="G177" s="90"/>
      <c r="H177" s="155"/>
      <c r="I177" s="101" t="s">
        <v>72</v>
      </c>
      <c r="J177" s="101" t="s">
        <v>341</v>
      </c>
      <c r="K177" s="101" t="s">
        <v>73</v>
      </c>
      <c r="L177" s="94" t="s">
        <v>53</v>
      </c>
      <c r="M177" s="95">
        <f>VLOOKUP('MATRIZ DE RIESGOS'!L177,'MAPAS DE RIESGOS INHER Y RESID'!$E$3:$F$7,2,FALSE)</f>
        <v>2</v>
      </c>
      <c r="N177" s="94" t="s">
        <v>111</v>
      </c>
      <c r="O177" s="95">
        <f>VLOOKUP('MATRIZ DE RIESGOS'!N177,'MAPAS DE RIESGOS INHER Y RESID'!$O$3:$P$7,2,FALSE)</f>
        <v>4</v>
      </c>
      <c r="P177" s="95">
        <f t="shared" si="33"/>
        <v>8</v>
      </c>
      <c r="Q177" s="94" t="str">
        <f>IF(OR('MAPAS DE RIESGOS INHER Y RESID'!$G$7='MATRIZ DE RIESGOS'!P177,P177&lt;'MAPAS DE RIESGOS INHER Y RESID'!$G$3+1),'MAPAS DE RIESGOS INHER Y RESID'!$M$6,IF(OR('MAPAS DE RIESGOS INHER Y RESID'!$H$5='MATRIZ DE RIESGOS'!P177,P177&lt;'MAPAS DE RIESGOS INHER Y RESID'!$I$5+1),'MAPAS DE RIESGOS INHER Y RESID'!$M$5,IF(OR('MAPAS DE RIESGOS INHER Y RESID'!$I$4='MATRIZ DE RIESGOS'!P177,P177&lt;'MAPAS DE RIESGOS INHER Y RESID'!$J$4+1),'MAPAS DE RIESGOS INHER Y RESID'!$M$4,'MAPAS DE RIESGOS INHER Y RESID'!$M$3)))</f>
        <v>BAJO</v>
      </c>
      <c r="R177" s="125" t="s">
        <v>69</v>
      </c>
      <c r="S177" s="124"/>
      <c r="T177" s="120" t="s">
        <v>74</v>
      </c>
      <c r="U177" s="120" t="s">
        <v>75</v>
      </c>
      <c r="V177" s="94" t="s">
        <v>62</v>
      </c>
      <c r="W177" s="98">
        <f>VLOOKUP(V177,'[8]MAPAS DE RIESGOS INHER Y RESID'!$E$16:$F$18,2,FALSE)</f>
        <v>0.9</v>
      </c>
      <c r="X177" s="99">
        <f t="shared" si="34"/>
        <v>0.79999999999999982</v>
      </c>
      <c r="Y177" s="94" t="e">
        <f>IF(OR('[8]MAPAS DE RIESGOS INHER Y RESID'!$G$18='[8]MATRIZ DE RIESGOS DE SST'!X172,X177&lt;'[8]MAPAS DE RIESGOS INHER Y RESID'!$G$16+1),'[8]MAPAS DE RIESGOS INHER Y RESID'!$M$19,IF(OR('[8]MAPAS DE RIESGOS INHER Y RESID'!$H$17='[8]MATRIZ DE RIESGOS DE SST'!X172,X177&lt;'[8]MAPAS DE RIESGOS INHER Y RESID'!$I$18+1),'[8]MAPAS DE RIESGOS INHER Y RESID'!$M$18,IF(OR('[8]MAPAS DE RIESGOS INHER Y RESID'!$I$17='[8]MATRIZ DE RIESGOS DE SST'!X172,X177&lt;'[8]MAPAS DE RIESGOS INHER Y RESID'!$J$17+1),'[8]MAPAS DE RIESGOS INHER Y RESID'!$M$17,'[8]MAPAS DE RIESGOS INHER Y RESID'!$M$16)))</f>
        <v>#REF!</v>
      </c>
      <c r="Z177" s="141" t="s">
        <v>63</v>
      </c>
    </row>
    <row r="178" spans="1:26" ht="120" hidden="1" x14ac:dyDescent="0.2">
      <c r="A178" s="154"/>
      <c r="B178" s="90" t="s">
        <v>48</v>
      </c>
      <c r="C178" s="90"/>
      <c r="D178" s="90" t="s">
        <v>48</v>
      </c>
      <c r="E178" s="90" t="s">
        <v>48</v>
      </c>
      <c r="F178" s="90"/>
      <c r="G178" s="90"/>
      <c r="H178" s="155"/>
      <c r="I178" s="101" t="s">
        <v>76</v>
      </c>
      <c r="J178" s="101" t="s">
        <v>77</v>
      </c>
      <c r="K178" s="101" t="s">
        <v>78</v>
      </c>
      <c r="L178" s="94" t="s">
        <v>53</v>
      </c>
      <c r="M178" s="95">
        <f>VLOOKUP('MATRIZ DE RIESGOS'!L178,'MAPAS DE RIESGOS INHER Y RESID'!$E$3:$F$7,2,FALSE)</f>
        <v>2</v>
      </c>
      <c r="N178" s="94" t="s">
        <v>111</v>
      </c>
      <c r="O178" s="95">
        <f>VLOOKUP('MATRIZ DE RIESGOS'!N178,'MAPAS DE RIESGOS INHER Y RESID'!$O$3:$P$7,2,FALSE)</f>
        <v>4</v>
      </c>
      <c r="P178" s="95">
        <f t="shared" si="33"/>
        <v>8</v>
      </c>
      <c r="Q178" s="94" t="str">
        <f>IF(OR('MAPAS DE RIESGOS INHER Y RESID'!$G$7='MATRIZ DE RIESGOS'!P178,P178&lt;'MAPAS DE RIESGOS INHER Y RESID'!$G$3+1),'MAPAS DE RIESGOS INHER Y RESID'!$M$6,IF(OR('MAPAS DE RIESGOS INHER Y RESID'!$H$5='MATRIZ DE RIESGOS'!P178,P178&lt;'MAPAS DE RIESGOS INHER Y RESID'!$I$5+1),'MAPAS DE RIESGOS INHER Y RESID'!$M$5,IF(OR('MAPAS DE RIESGOS INHER Y RESID'!$I$4='MATRIZ DE RIESGOS'!P178,P178&lt;'MAPAS DE RIESGOS INHER Y RESID'!$J$4+1),'MAPAS DE RIESGOS INHER Y RESID'!$M$4,'MAPAS DE RIESGOS INHER Y RESID'!$M$3)))</f>
        <v>BAJO</v>
      </c>
      <c r="R178" s="125"/>
      <c r="S178" s="125"/>
      <c r="T178" s="120" t="s">
        <v>74</v>
      </c>
      <c r="U178" s="120" t="s">
        <v>75</v>
      </c>
      <c r="V178" s="94" t="s">
        <v>62</v>
      </c>
      <c r="W178" s="98">
        <f>VLOOKUP(V178,'[8]MAPAS DE RIESGOS INHER Y RESID'!$E$16:$F$18,2,FALSE)</f>
        <v>0.9</v>
      </c>
      <c r="X178" s="99">
        <f t="shared" si="34"/>
        <v>0.79999999999999982</v>
      </c>
      <c r="Y178" s="94" t="e">
        <f>IF(OR('[8]MAPAS DE RIESGOS INHER Y RESID'!$G$18='[8]MATRIZ DE RIESGOS DE SST'!X173,X178&lt;'[8]MAPAS DE RIESGOS INHER Y RESID'!$G$16+1),'[8]MAPAS DE RIESGOS INHER Y RESID'!$M$19,IF(OR('[8]MAPAS DE RIESGOS INHER Y RESID'!$H$17='[8]MATRIZ DE RIESGOS DE SST'!X173,X178&lt;'[8]MAPAS DE RIESGOS INHER Y RESID'!$I$18+1),'[8]MAPAS DE RIESGOS INHER Y RESID'!$M$18,IF(OR('[8]MAPAS DE RIESGOS INHER Y RESID'!$I$17='[8]MATRIZ DE RIESGOS DE SST'!X173,X178&lt;'[8]MAPAS DE RIESGOS INHER Y RESID'!$J$17+1),'[8]MAPAS DE RIESGOS INHER Y RESID'!$M$17,'[8]MAPAS DE RIESGOS INHER Y RESID'!$M$16)))</f>
        <v>#REF!</v>
      </c>
      <c r="Z178" s="141" t="s">
        <v>63</v>
      </c>
    </row>
    <row r="179" spans="1:26" ht="135" hidden="1" x14ac:dyDescent="0.2">
      <c r="A179" s="154"/>
      <c r="B179" s="90" t="s">
        <v>48</v>
      </c>
      <c r="C179" s="90"/>
      <c r="D179" s="90" t="s">
        <v>48</v>
      </c>
      <c r="E179" s="90" t="s">
        <v>48</v>
      </c>
      <c r="F179" s="90"/>
      <c r="G179" s="90"/>
      <c r="H179" s="155"/>
      <c r="I179" s="101" t="s">
        <v>87</v>
      </c>
      <c r="J179" s="101" t="s">
        <v>215</v>
      </c>
      <c r="K179" s="101" t="s">
        <v>73</v>
      </c>
      <c r="L179" s="94" t="s">
        <v>53</v>
      </c>
      <c r="M179" s="95">
        <f>VLOOKUP('MATRIZ DE RIESGOS'!L179,'MAPAS DE RIESGOS INHER Y RESID'!$E$3:$F$7,2,FALSE)</f>
        <v>2</v>
      </c>
      <c r="N179" s="94" t="s">
        <v>111</v>
      </c>
      <c r="O179" s="95">
        <f>VLOOKUP('MATRIZ DE RIESGOS'!N179,'MAPAS DE RIESGOS INHER Y RESID'!$O$3:$P$7,2,FALSE)</f>
        <v>4</v>
      </c>
      <c r="P179" s="95">
        <f t="shared" si="33"/>
        <v>8</v>
      </c>
      <c r="Q179" s="94" t="str">
        <f>IF(OR('MAPAS DE RIESGOS INHER Y RESID'!$G$7='MATRIZ DE RIESGOS'!P179,P179&lt;'MAPAS DE RIESGOS INHER Y RESID'!$G$3+1),'MAPAS DE RIESGOS INHER Y RESID'!$M$6,IF(OR('MAPAS DE RIESGOS INHER Y RESID'!$H$5='MATRIZ DE RIESGOS'!P179,P179&lt;'MAPAS DE RIESGOS INHER Y RESID'!$I$5+1),'MAPAS DE RIESGOS INHER Y RESID'!$M$5,IF(OR('MAPAS DE RIESGOS INHER Y RESID'!$I$4='MATRIZ DE RIESGOS'!P179,P179&lt;'MAPAS DE RIESGOS INHER Y RESID'!$J$4+1),'MAPAS DE RIESGOS INHER Y RESID'!$M$4,'MAPAS DE RIESGOS INHER Y RESID'!$M$3)))</f>
        <v>BAJO</v>
      </c>
      <c r="R179" s="125"/>
      <c r="S179" s="125"/>
      <c r="T179" s="120" t="s">
        <v>89</v>
      </c>
      <c r="U179" s="120" t="s">
        <v>90</v>
      </c>
      <c r="V179" s="94" t="s">
        <v>62</v>
      </c>
      <c r="W179" s="98">
        <f>VLOOKUP(V179,'[8]MAPAS DE RIESGOS INHER Y RESID'!$E$16:$F$18,2,FALSE)</f>
        <v>0.9</v>
      </c>
      <c r="X179" s="99">
        <f t="shared" si="34"/>
        <v>0.79999999999999982</v>
      </c>
      <c r="Y179" s="94" t="e">
        <f>IF(OR('[8]MAPAS DE RIESGOS INHER Y RESID'!$G$18='[8]MATRIZ DE RIESGOS DE SST'!X174,X179&lt;'[8]MAPAS DE RIESGOS INHER Y RESID'!$G$16+1),'[8]MAPAS DE RIESGOS INHER Y RESID'!$M$19,IF(OR('[8]MAPAS DE RIESGOS INHER Y RESID'!$H$17='[8]MATRIZ DE RIESGOS DE SST'!X174,X179&lt;'[8]MAPAS DE RIESGOS INHER Y RESID'!$I$18+1),'[8]MAPAS DE RIESGOS INHER Y RESID'!$M$18,IF(OR('[8]MAPAS DE RIESGOS INHER Y RESID'!$I$17='[8]MATRIZ DE RIESGOS DE SST'!X174,X179&lt;'[8]MAPAS DE RIESGOS INHER Y RESID'!$J$17+1),'[8]MAPAS DE RIESGOS INHER Y RESID'!$M$17,'[8]MAPAS DE RIESGOS INHER Y RESID'!$M$16)))</f>
        <v>#REF!</v>
      </c>
      <c r="Z179" s="141" t="s">
        <v>63</v>
      </c>
    </row>
    <row r="180" spans="1:26" ht="120" hidden="1" x14ac:dyDescent="0.2">
      <c r="A180" s="154"/>
      <c r="B180" s="90" t="s">
        <v>48</v>
      </c>
      <c r="C180" s="90"/>
      <c r="D180" s="90" t="s">
        <v>48</v>
      </c>
      <c r="E180" s="90" t="s">
        <v>48</v>
      </c>
      <c r="F180" s="90"/>
      <c r="G180" s="90"/>
      <c r="H180" s="155"/>
      <c r="I180" s="101" t="s">
        <v>79</v>
      </c>
      <c r="J180" s="101" t="s">
        <v>80</v>
      </c>
      <c r="K180" s="101" t="s">
        <v>73</v>
      </c>
      <c r="L180" s="94" t="s">
        <v>53</v>
      </c>
      <c r="M180" s="95">
        <f>VLOOKUP('MATRIZ DE RIESGOS'!L180,'MAPAS DE RIESGOS INHER Y RESID'!$E$3:$F$7,2,FALSE)</f>
        <v>2</v>
      </c>
      <c r="N180" s="94" t="s">
        <v>111</v>
      </c>
      <c r="O180" s="95">
        <f>VLOOKUP('MATRIZ DE RIESGOS'!N180,'MAPAS DE RIESGOS INHER Y RESID'!$O$3:$P$7,2,FALSE)</f>
        <v>4</v>
      </c>
      <c r="P180" s="95">
        <f t="shared" si="33"/>
        <v>8</v>
      </c>
      <c r="Q180" s="94" t="str">
        <f>IF(OR('MAPAS DE RIESGOS INHER Y RESID'!$G$7='MATRIZ DE RIESGOS'!P180,P180&lt;'MAPAS DE RIESGOS INHER Y RESID'!$G$3+1),'MAPAS DE RIESGOS INHER Y RESID'!$M$6,IF(OR('MAPAS DE RIESGOS INHER Y RESID'!$H$5='MATRIZ DE RIESGOS'!P180,P180&lt;'MAPAS DE RIESGOS INHER Y RESID'!$I$5+1),'MAPAS DE RIESGOS INHER Y RESID'!$M$5,IF(OR('MAPAS DE RIESGOS INHER Y RESID'!$I$4='MATRIZ DE RIESGOS'!P180,P180&lt;'MAPAS DE RIESGOS INHER Y RESID'!$J$4+1),'MAPAS DE RIESGOS INHER Y RESID'!$M$4,'MAPAS DE RIESGOS INHER Y RESID'!$M$3)))</f>
        <v>BAJO</v>
      </c>
      <c r="R180" s="125" t="s">
        <v>69</v>
      </c>
      <c r="S180" s="125" t="s">
        <v>69</v>
      </c>
      <c r="T180" s="120" t="s">
        <v>74</v>
      </c>
      <c r="U180" s="120" t="s">
        <v>75</v>
      </c>
      <c r="V180" s="94" t="s">
        <v>62</v>
      </c>
      <c r="W180" s="98">
        <f>VLOOKUP(V180,'[8]MAPAS DE RIESGOS INHER Y RESID'!$E$16:$F$18,2,FALSE)</f>
        <v>0.9</v>
      </c>
      <c r="X180" s="99">
        <f t="shared" si="34"/>
        <v>0.79999999999999982</v>
      </c>
      <c r="Y180" s="94" t="e">
        <f>IF(OR('[8]MAPAS DE RIESGOS INHER Y RESID'!$G$18='[8]MATRIZ DE RIESGOS DE SST'!X175,X180&lt;'[8]MAPAS DE RIESGOS INHER Y RESID'!$G$16+1),'[8]MAPAS DE RIESGOS INHER Y RESID'!$M$19,IF(OR('[8]MAPAS DE RIESGOS INHER Y RESID'!$H$17='[8]MATRIZ DE RIESGOS DE SST'!X175,X180&lt;'[8]MAPAS DE RIESGOS INHER Y RESID'!$I$18+1),'[8]MAPAS DE RIESGOS INHER Y RESID'!$M$18,IF(OR('[8]MAPAS DE RIESGOS INHER Y RESID'!$I$17='[8]MATRIZ DE RIESGOS DE SST'!X175,X180&lt;'[8]MAPAS DE RIESGOS INHER Y RESID'!$J$17+1),'[8]MAPAS DE RIESGOS INHER Y RESID'!$M$17,'[8]MAPAS DE RIESGOS INHER Y RESID'!$M$16)))</f>
        <v>#REF!</v>
      </c>
      <c r="Z180" s="141" t="s">
        <v>63</v>
      </c>
    </row>
    <row r="181" spans="1:26" ht="120" hidden="1" x14ac:dyDescent="0.2">
      <c r="A181" s="154"/>
      <c r="B181" s="90" t="s">
        <v>48</v>
      </c>
      <c r="C181" s="90"/>
      <c r="D181" s="90" t="s">
        <v>48</v>
      </c>
      <c r="E181" s="90" t="s">
        <v>48</v>
      </c>
      <c r="F181" s="90"/>
      <c r="G181" s="90"/>
      <c r="H181" s="155"/>
      <c r="I181" s="101" t="s">
        <v>196</v>
      </c>
      <c r="J181" s="101" t="s">
        <v>197</v>
      </c>
      <c r="K181" s="101" t="s">
        <v>198</v>
      </c>
      <c r="L181" s="94" t="s">
        <v>53</v>
      </c>
      <c r="M181" s="95">
        <f>VLOOKUP('MATRIZ DE RIESGOS'!L181,'MAPAS DE RIESGOS INHER Y RESID'!$E$3:$F$7,2,FALSE)</f>
        <v>2</v>
      </c>
      <c r="N181" s="94" t="s">
        <v>111</v>
      </c>
      <c r="O181" s="95">
        <f>VLOOKUP('MATRIZ DE RIESGOS'!N181,'MAPAS DE RIESGOS INHER Y RESID'!$O$3:$P$7,2,FALSE)</f>
        <v>4</v>
      </c>
      <c r="P181" s="95">
        <f t="shared" si="33"/>
        <v>8</v>
      </c>
      <c r="Q181" s="94" t="str">
        <f>IF(OR('MAPAS DE RIESGOS INHER Y RESID'!$G$7='MATRIZ DE RIESGOS'!P181,P181&lt;'MAPAS DE RIESGOS INHER Y RESID'!$G$3+1),'MAPAS DE RIESGOS INHER Y RESID'!$M$6,IF(OR('MAPAS DE RIESGOS INHER Y RESID'!$H$5='MATRIZ DE RIESGOS'!P181,P181&lt;'MAPAS DE RIESGOS INHER Y RESID'!$I$5+1),'MAPAS DE RIESGOS INHER Y RESID'!$M$5,IF(OR('MAPAS DE RIESGOS INHER Y RESID'!$I$4='MATRIZ DE RIESGOS'!P181,P181&lt;'MAPAS DE RIESGOS INHER Y RESID'!$J$4+1),'MAPAS DE RIESGOS INHER Y RESID'!$M$4,'MAPAS DE RIESGOS INHER Y RESID'!$M$3)))</f>
        <v>BAJO</v>
      </c>
      <c r="R181" s="125"/>
      <c r="S181" s="125"/>
      <c r="T181" s="124"/>
      <c r="U181" s="120" t="s">
        <v>199</v>
      </c>
      <c r="V181" s="94" t="s">
        <v>62</v>
      </c>
      <c r="W181" s="98">
        <f>VLOOKUP(V181,'[8]MAPAS DE RIESGOS INHER Y RESID'!$E$16:$F$18,2,FALSE)</f>
        <v>0.9</v>
      </c>
      <c r="X181" s="99">
        <f t="shared" si="34"/>
        <v>0.79999999999999982</v>
      </c>
      <c r="Y181" s="94" t="e">
        <f>IF(OR('[8]MAPAS DE RIESGOS INHER Y RESID'!$G$18='[8]MATRIZ DE RIESGOS DE SST'!X176,X181&lt;'[8]MAPAS DE RIESGOS INHER Y RESID'!$G$16+1),'[8]MAPAS DE RIESGOS INHER Y RESID'!$M$19,IF(OR('[8]MAPAS DE RIESGOS INHER Y RESID'!$H$17='[8]MATRIZ DE RIESGOS DE SST'!X176,X181&lt;'[8]MAPAS DE RIESGOS INHER Y RESID'!$I$18+1),'[8]MAPAS DE RIESGOS INHER Y RESID'!$M$18,IF(OR('[8]MAPAS DE RIESGOS INHER Y RESID'!$I$17='[8]MATRIZ DE RIESGOS DE SST'!X176,X181&lt;'[8]MAPAS DE RIESGOS INHER Y RESID'!$J$17+1),'[8]MAPAS DE RIESGOS INHER Y RESID'!$M$17,'[8]MAPAS DE RIESGOS INHER Y RESID'!$M$16)))</f>
        <v>#REF!</v>
      </c>
      <c r="Z181" s="141" t="s">
        <v>63</v>
      </c>
    </row>
    <row r="182" spans="1:26" ht="120" hidden="1" x14ac:dyDescent="0.2">
      <c r="A182" s="154"/>
      <c r="B182" s="90" t="s">
        <v>48</v>
      </c>
      <c r="C182" s="90"/>
      <c r="D182" s="90" t="s">
        <v>48</v>
      </c>
      <c r="E182" s="90" t="s">
        <v>48</v>
      </c>
      <c r="F182" s="90"/>
      <c r="G182" s="90"/>
      <c r="H182" s="155"/>
      <c r="I182" s="101" t="s">
        <v>216</v>
      </c>
      <c r="J182" s="101" t="s">
        <v>197</v>
      </c>
      <c r="K182" s="101" t="s">
        <v>198</v>
      </c>
      <c r="L182" s="94" t="s">
        <v>53</v>
      </c>
      <c r="M182" s="95">
        <f>VLOOKUP('MATRIZ DE RIESGOS'!L182,'MAPAS DE RIESGOS INHER Y RESID'!$E$3:$F$7,2,FALSE)</f>
        <v>2</v>
      </c>
      <c r="N182" s="94" t="s">
        <v>111</v>
      </c>
      <c r="O182" s="95">
        <f>VLOOKUP('MATRIZ DE RIESGOS'!N182,'MAPAS DE RIESGOS INHER Y RESID'!$O$3:$P$7,2,FALSE)</f>
        <v>4</v>
      </c>
      <c r="P182" s="95">
        <f t="shared" si="33"/>
        <v>8</v>
      </c>
      <c r="Q182" s="94" t="str">
        <f>IF(OR('MAPAS DE RIESGOS INHER Y RESID'!$G$7='MATRIZ DE RIESGOS'!P182,P182&lt;'MAPAS DE RIESGOS INHER Y RESID'!$G$3+1),'MAPAS DE RIESGOS INHER Y RESID'!$M$6,IF(OR('MAPAS DE RIESGOS INHER Y RESID'!$H$5='MATRIZ DE RIESGOS'!P182,P182&lt;'MAPAS DE RIESGOS INHER Y RESID'!$I$5+1),'MAPAS DE RIESGOS INHER Y RESID'!$M$5,IF(OR('MAPAS DE RIESGOS INHER Y RESID'!$I$4='MATRIZ DE RIESGOS'!P182,P182&lt;'MAPAS DE RIESGOS INHER Y RESID'!$J$4+1),'MAPAS DE RIESGOS INHER Y RESID'!$M$4,'MAPAS DE RIESGOS INHER Y RESID'!$M$3)))</f>
        <v>BAJO</v>
      </c>
      <c r="R182" s="125"/>
      <c r="S182" s="124"/>
      <c r="T182" s="124"/>
      <c r="U182" s="124" t="s">
        <v>217</v>
      </c>
      <c r="V182" s="94" t="s">
        <v>62</v>
      </c>
      <c r="W182" s="98">
        <f>VLOOKUP(V182,'[8]MAPAS DE RIESGOS INHER Y RESID'!$E$16:$F$18,2,FALSE)</f>
        <v>0.9</v>
      </c>
      <c r="X182" s="99">
        <f t="shared" si="34"/>
        <v>0.79999999999999982</v>
      </c>
      <c r="Y182" s="94" t="e">
        <f>IF(OR('[8]MAPAS DE RIESGOS INHER Y RESID'!$G$18='[8]MATRIZ DE RIESGOS DE SST'!X177,X182&lt;'[8]MAPAS DE RIESGOS INHER Y RESID'!$G$16+1),'[8]MAPAS DE RIESGOS INHER Y RESID'!$M$19,IF(OR('[8]MAPAS DE RIESGOS INHER Y RESID'!$H$17='[8]MATRIZ DE RIESGOS DE SST'!X177,X182&lt;'[8]MAPAS DE RIESGOS INHER Y RESID'!$I$18+1),'[8]MAPAS DE RIESGOS INHER Y RESID'!$M$18,IF(OR('[8]MAPAS DE RIESGOS INHER Y RESID'!$I$17='[8]MATRIZ DE RIESGOS DE SST'!X177,X182&lt;'[8]MAPAS DE RIESGOS INHER Y RESID'!$J$17+1),'[8]MAPAS DE RIESGOS INHER Y RESID'!$M$17,'[8]MAPAS DE RIESGOS INHER Y RESID'!$M$16)))</f>
        <v>#REF!</v>
      </c>
      <c r="Z182" s="141" t="s">
        <v>63</v>
      </c>
    </row>
    <row r="183" spans="1:26" ht="120" hidden="1" x14ac:dyDescent="0.2">
      <c r="A183" s="154"/>
      <c r="B183" s="90" t="s">
        <v>48</v>
      </c>
      <c r="C183" s="90"/>
      <c r="D183" s="90" t="s">
        <v>48</v>
      </c>
      <c r="E183" s="90" t="s">
        <v>48</v>
      </c>
      <c r="F183" s="90"/>
      <c r="G183" s="90"/>
      <c r="H183" s="155"/>
      <c r="I183" s="101" t="s">
        <v>200</v>
      </c>
      <c r="J183" s="101" t="s">
        <v>201</v>
      </c>
      <c r="K183" s="101" t="s">
        <v>202</v>
      </c>
      <c r="L183" s="94" t="s">
        <v>53</v>
      </c>
      <c r="M183" s="95">
        <f>VLOOKUP('MATRIZ DE RIESGOS'!L183,'MAPAS DE RIESGOS INHER Y RESID'!$E$3:$F$7,2,FALSE)</f>
        <v>2</v>
      </c>
      <c r="N183" s="94" t="s">
        <v>111</v>
      </c>
      <c r="O183" s="95">
        <f>VLOOKUP('MATRIZ DE RIESGOS'!N183,'MAPAS DE RIESGOS INHER Y RESID'!$O$3:$P$7,2,FALSE)</f>
        <v>4</v>
      </c>
      <c r="P183" s="95">
        <f t="shared" si="33"/>
        <v>8</v>
      </c>
      <c r="Q183" s="94" t="str">
        <f>IF(OR('MAPAS DE RIESGOS INHER Y RESID'!$G$7='MATRIZ DE RIESGOS'!P183,P183&lt;'MAPAS DE RIESGOS INHER Y RESID'!$G$3+1),'MAPAS DE RIESGOS INHER Y RESID'!$M$6,IF(OR('MAPAS DE RIESGOS INHER Y RESID'!$H$5='MATRIZ DE RIESGOS'!P183,P183&lt;'MAPAS DE RIESGOS INHER Y RESID'!$I$5+1),'MAPAS DE RIESGOS INHER Y RESID'!$M$5,IF(OR('MAPAS DE RIESGOS INHER Y RESID'!$I$4='MATRIZ DE RIESGOS'!P183,P183&lt;'MAPAS DE RIESGOS INHER Y RESID'!$J$4+1),'MAPAS DE RIESGOS INHER Y RESID'!$M$4,'MAPAS DE RIESGOS INHER Y RESID'!$M$3)))</f>
        <v>BAJO</v>
      </c>
      <c r="R183" s="125"/>
      <c r="S183" s="125"/>
      <c r="T183" s="124"/>
      <c r="U183" s="120" t="s">
        <v>199</v>
      </c>
      <c r="V183" s="94" t="s">
        <v>62</v>
      </c>
      <c r="W183" s="98">
        <f>VLOOKUP(V183,'[8]MAPAS DE RIESGOS INHER Y RESID'!$E$16:$F$18,2,FALSE)</f>
        <v>0.9</v>
      </c>
      <c r="X183" s="99">
        <f t="shared" si="34"/>
        <v>0.79999999999999982</v>
      </c>
      <c r="Y183" s="94" t="e">
        <f>IF(OR('[8]MAPAS DE RIESGOS INHER Y RESID'!$G$18='[8]MATRIZ DE RIESGOS DE SST'!X178,X183&lt;'[8]MAPAS DE RIESGOS INHER Y RESID'!$G$16+1),'[8]MAPAS DE RIESGOS INHER Y RESID'!$M$19,IF(OR('[8]MAPAS DE RIESGOS INHER Y RESID'!$H$17='[8]MATRIZ DE RIESGOS DE SST'!X178,X183&lt;'[8]MAPAS DE RIESGOS INHER Y RESID'!$I$18+1),'[8]MAPAS DE RIESGOS INHER Y RESID'!$M$18,IF(OR('[8]MAPAS DE RIESGOS INHER Y RESID'!$I$17='[8]MATRIZ DE RIESGOS DE SST'!X178,X183&lt;'[8]MAPAS DE RIESGOS INHER Y RESID'!$J$17+1),'[8]MAPAS DE RIESGOS INHER Y RESID'!$M$17,'[8]MAPAS DE RIESGOS INHER Y RESID'!$M$16)))</f>
        <v>#REF!</v>
      </c>
      <c r="Z183" s="141" t="s">
        <v>63</v>
      </c>
    </row>
    <row r="184" spans="1:26" ht="120" hidden="1" x14ac:dyDescent="0.2">
      <c r="A184" s="154"/>
      <c r="B184" s="90" t="s">
        <v>48</v>
      </c>
      <c r="C184" s="90"/>
      <c r="D184" s="90" t="s">
        <v>48</v>
      </c>
      <c r="E184" s="90" t="s">
        <v>48</v>
      </c>
      <c r="F184" s="90"/>
      <c r="G184" s="90"/>
      <c r="H184" s="155"/>
      <c r="I184" s="101" t="s">
        <v>203</v>
      </c>
      <c r="J184" s="101" t="s">
        <v>201</v>
      </c>
      <c r="K184" s="101" t="s">
        <v>204</v>
      </c>
      <c r="L184" s="94" t="s">
        <v>53</v>
      </c>
      <c r="M184" s="95">
        <f>VLOOKUP('MATRIZ DE RIESGOS'!L184,'MAPAS DE RIESGOS INHER Y RESID'!$E$3:$F$7,2,FALSE)</f>
        <v>2</v>
      </c>
      <c r="N184" s="94" t="s">
        <v>54</v>
      </c>
      <c r="O184" s="95">
        <f>VLOOKUP('MATRIZ DE RIESGOS'!N184,'MAPAS DE RIESGOS INHER Y RESID'!$O$3:$P$7,2,FALSE)</f>
        <v>16</v>
      </c>
      <c r="P184" s="95">
        <f t="shared" si="33"/>
        <v>32</v>
      </c>
      <c r="Q184" s="94" t="str">
        <f>IF(OR('MAPAS DE RIESGOS INHER Y RESID'!$G$7='MATRIZ DE RIESGOS'!P184,P184&lt;'MAPAS DE RIESGOS INHER Y RESID'!$G$3+1),'MAPAS DE RIESGOS INHER Y RESID'!$M$6,IF(OR('MAPAS DE RIESGOS INHER Y RESID'!$H$5='MATRIZ DE RIESGOS'!P184,P184&lt;'MAPAS DE RIESGOS INHER Y RESID'!$I$5+1),'MAPAS DE RIESGOS INHER Y RESID'!$M$5,IF(OR('MAPAS DE RIESGOS INHER Y RESID'!$I$4='MATRIZ DE RIESGOS'!P184,P184&lt;'MAPAS DE RIESGOS INHER Y RESID'!$J$4+1),'MAPAS DE RIESGOS INHER Y RESID'!$M$4,'MAPAS DE RIESGOS INHER Y RESID'!$M$3)))</f>
        <v>MODERADO</v>
      </c>
      <c r="R184" s="125"/>
      <c r="S184" s="124"/>
      <c r="T184" s="124"/>
      <c r="U184" s="120" t="s">
        <v>199</v>
      </c>
      <c r="V184" s="94" t="s">
        <v>62</v>
      </c>
      <c r="W184" s="98">
        <f>VLOOKUP(V184,'[8]MAPAS DE RIESGOS INHER Y RESID'!$E$16:$F$18,2,FALSE)</f>
        <v>0.9</v>
      </c>
      <c r="X184" s="99">
        <f t="shared" si="34"/>
        <v>3.1999999999999993</v>
      </c>
      <c r="Y184" s="94" t="e">
        <f>IF(OR('[8]MAPAS DE RIESGOS INHER Y RESID'!$G$18='[8]MATRIZ DE RIESGOS DE SST'!X179,X184&lt;'[8]MAPAS DE RIESGOS INHER Y RESID'!$G$16+1),'[8]MAPAS DE RIESGOS INHER Y RESID'!$M$19,IF(OR('[8]MAPAS DE RIESGOS INHER Y RESID'!$H$17='[8]MATRIZ DE RIESGOS DE SST'!X179,X184&lt;'[8]MAPAS DE RIESGOS INHER Y RESID'!$I$18+1),'[8]MAPAS DE RIESGOS INHER Y RESID'!$M$18,IF(OR('[8]MAPAS DE RIESGOS INHER Y RESID'!$I$17='[8]MATRIZ DE RIESGOS DE SST'!X179,X184&lt;'[8]MAPAS DE RIESGOS INHER Y RESID'!$J$17+1),'[8]MAPAS DE RIESGOS INHER Y RESID'!$M$17,'[8]MAPAS DE RIESGOS INHER Y RESID'!$M$16)))</f>
        <v>#REF!</v>
      </c>
      <c r="Z184" s="141" t="s">
        <v>63</v>
      </c>
    </row>
    <row r="185" spans="1:26" ht="120" hidden="1" x14ac:dyDescent="0.2">
      <c r="A185" s="154"/>
      <c r="B185" s="90" t="s">
        <v>48</v>
      </c>
      <c r="C185" s="90"/>
      <c r="D185" s="90" t="s">
        <v>48</v>
      </c>
      <c r="E185" s="90" t="s">
        <v>48</v>
      </c>
      <c r="F185" s="90"/>
      <c r="G185" s="90"/>
      <c r="H185" s="155"/>
      <c r="I185" s="101" t="s">
        <v>208</v>
      </c>
      <c r="J185" s="101" t="s">
        <v>206</v>
      </c>
      <c r="K185" s="101" t="s">
        <v>207</v>
      </c>
      <c r="L185" s="94" t="s">
        <v>53</v>
      </c>
      <c r="M185" s="95">
        <f>VLOOKUP('MATRIZ DE RIESGOS'!L185,'MAPAS DE RIESGOS INHER Y RESID'!$E$3:$F$7,2,FALSE)</f>
        <v>2</v>
      </c>
      <c r="N185" s="94" t="s">
        <v>54</v>
      </c>
      <c r="O185" s="95">
        <f>VLOOKUP('MATRIZ DE RIESGOS'!N185,'MAPAS DE RIESGOS INHER Y RESID'!$O$3:$P$7,2,FALSE)</f>
        <v>16</v>
      </c>
      <c r="P185" s="95">
        <f t="shared" si="33"/>
        <v>32</v>
      </c>
      <c r="Q185" s="94" t="str">
        <f>IF(OR('MAPAS DE RIESGOS INHER Y RESID'!$G$7='MATRIZ DE RIESGOS'!P185,P185&lt;'MAPAS DE RIESGOS INHER Y RESID'!$G$3+1),'MAPAS DE RIESGOS INHER Y RESID'!$M$6,IF(OR('MAPAS DE RIESGOS INHER Y RESID'!$H$5='MATRIZ DE RIESGOS'!P185,P185&lt;'MAPAS DE RIESGOS INHER Y RESID'!$I$5+1),'MAPAS DE RIESGOS INHER Y RESID'!$M$5,IF(OR('MAPAS DE RIESGOS INHER Y RESID'!$I$4='MATRIZ DE RIESGOS'!P185,P185&lt;'MAPAS DE RIESGOS INHER Y RESID'!$J$4+1),'MAPAS DE RIESGOS INHER Y RESID'!$M$4,'MAPAS DE RIESGOS INHER Y RESID'!$M$3)))</f>
        <v>MODERADO</v>
      </c>
      <c r="R185" s="125"/>
      <c r="S185" s="125"/>
      <c r="T185" s="124"/>
      <c r="U185" s="120" t="s">
        <v>199</v>
      </c>
      <c r="V185" s="94" t="s">
        <v>62</v>
      </c>
      <c r="W185" s="98">
        <f>VLOOKUP(V185,'[8]MAPAS DE RIESGOS INHER Y RESID'!$E$16:$F$18,2,FALSE)</f>
        <v>0.9</v>
      </c>
      <c r="X185" s="99">
        <f t="shared" si="34"/>
        <v>3.1999999999999993</v>
      </c>
      <c r="Y185" s="94" t="e">
        <f>IF(OR('[8]MAPAS DE RIESGOS INHER Y RESID'!$G$18='[8]MATRIZ DE RIESGOS DE SST'!X180,X185&lt;'[8]MAPAS DE RIESGOS INHER Y RESID'!$G$16+1),'[8]MAPAS DE RIESGOS INHER Y RESID'!$M$19,IF(OR('[8]MAPAS DE RIESGOS INHER Y RESID'!$H$17='[8]MATRIZ DE RIESGOS DE SST'!X180,X185&lt;'[8]MAPAS DE RIESGOS INHER Y RESID'!$I$18+1),'[8]MAPAS DE RIESGOS INHER Y RESID'!$M$18,IF(OR('[8]MAPAS DE RIESGOS INHER Y RESID'!$I$17='[8]MATRIZ DE RIESGOS DE SST'!X180,X185&lt;'[8]MAPAS DE RIESGOS INHER Y RESID'!$J$17+1),'[8]MAPAS DE RIESGOS INHER Y RESID'!$M$17,'[8]MAPAS DE RIESGOS INHER Y RESID'!$M$16)))</f>
        <v>#REF!</v>
      </c>
      <c r="Z185" s="141" t="s">
        <v>63</v>
      </c>
    </row>
    <row r="186" spans="1:26" ht="120" hidden="1" x14ac:dyDescent="0.2">
      <c r="A186" s="154"/>
      <c r="B186" s="90" t="s">
        <v>48</v>
      </c>
      <c r="C186" s="90"/>
      <c r="D186" s="90" t="s">
        <v>48</v>
      </c>
      <c r="E186" s="90" t="s">
        <v>48</v>
      </c>
      <c r="F186" s="90"/>
      <c r="G186" s="90"/>
      <c r="H186" s="155"/>
      <c r="I186" s="101" t="s">
        <v>205</v>
      </c>
      <c r="J186" s="101" t="s">
        <v>206</v>
      </c>
      <c r="K186" s="101" t="s">
        <v>207</v>
      </c>
      <c r="L186" s="94" t="s">
        <v>53</v>
      </c>
      <c r="M186" s="95">
        <f>VLOOKUP('MATRIZ DE RIESGOS'!L186,'MAPAS DE RIESGOS INHER Y RESID'!$E$3:$F$7,2,FALSE)</f>
        <v>2</v>
      </c>
      <c r="N186" s="94" t="s">
        <v>111</v>
      </c>
      <c r="O186" s="95">
        <f>VLOOKUP('MATRIZ DE RIESGOS'!N186,'MAPAS DE RIESGOS INHER Y RESID'!$O$3:$P$7,2,FALSE)</f>
        <v>4</v>
      </c>
      <c r="P186" s="95">
        <f t="shared" si="33"/>
        <v>8</v>
      </c>
      <c r="Q186" s="94" t="str">
        <f>IF(OR('MAPAS DE RIESGOS INHER Y RESID'!$G$7='MATRIZ DE RIESGOS'!P186,P186&lt;'MAPAS DE RIESGOS INHER Y RESID'!$G$3+1),'MAPAS DE RIESGOS INHER Y RESID'!$M$6,IF(OR('MAPAS DE RIESGOS INHER Y RESID'!$H$5='MATRIZ DE RIESGOS'!P186,P186&lt;'MAPAS DE RIESGOS INHER Y RESID'!$I$5+1),'MAPAS DE RIESGOS INHER Y RESID'!$M$5,IF(OR('MAPAS DE RIESGOS INHER Y RESID'!$I$4='MATRIZ DE RIESGOS'!P186,P186&lt;'MAPAS DE RIESGOS INHER Y RESID'!$J$4+1),'MAPAS DE RIESGOS INHER Y RESID'!$M$4,'MAPAS DE RIESGOS INHER Y RESID'!$M$3)))</f>
        <v>BAJO</v>
      </c>
      <c r="R186" s="125"/>
      <c r="S186" s="124"/>
      <c r="T186" s="124"/>
      <c r="U186" s="120" t="s">
        <v>199</v>
      </c>
      <c r="V186" s="94" t="s">
        <v>62</v>
      </c>
      <c r="W186" s="98">
        <f>VLOOKUP(V186,'[8]MAPAS DE RIESGOS INHER Y RESID'!$E$16:$F$18,2,FALSE)</f>
        <v>0.9</v>
      </c>
      <c r="X186" s="99">
        <f t="shared" si="34"/>
        <v>0.79999999999999982</v>
      </c>
      <c r="Y186" s="94" t="e">
        <f>IF(OR('[8]MAPAS DE RIESGOS INHER Y RESID'!$G$18='[8]MATRIZ DE RIESGOS DE SST'!X181,X186&lt;'[8]MAPAS DE RIESGOS INHER Y RESID'!$G$16+1),'[8]MAPAS DE RIESGOS INHER Y RESID'!$M$19,IF(OR('[8]MAPAS DE RIESGOS INHER Y RESID'!$H$17='[8]MATRIZ DE RIESGOS DE SST'!X181,X186&lt;'[8]MAPAS DE RIESGOS INHER Y RESID'!$I$18+1),'[8]MAPAS DE RIESGOS INHER Y RESID'!$M$18,IF(OR('[8]MAPAS DE RIESGOS INHER Y RESID'!$I$17='[8]MATRIZ DE RIESGOS DE SST'!X181,X186&lt;'[8]MAPAS DE RIESGOS INHER Y RESID'!$J$17+1),'[8]MAPAS DE RIESGOS INHER Y RESID'!$M$17,'[8]MAPAS DE RIESGOS INHER Y RESID'!$M$16)))</f>
        <v>#REF!</v>
      </c>
      <c r="Z186" s="141" t="s">
        <v>63</v>
      </c>
    </row>
    <row r="187" spans="1:26" ht="120" hidden="1" x14ac:dyDescent="0.2">
      <c r="A187" s="154"/>
      <c r="B187" s="90" t="s">
        <v>48</v>
      </c>
      <c r="C187" s="90"/>
      <c r="D187" s="90" t="s">
        <v>48</v>
      </c>
      <c r="E187" s="90" t="s">
        <v>48</v>
      </c>
      <c r="F187" s="90"/>
      <c r="G187" s="90"/>
      <c r="H187" s="155"/>
      <c r="I187" s="101" t="s">
        <v>115</v>
      </c>
      <c r="J187" s="101" t="s">
        <v>116</v>
      </c>
      <c r="K187" s="101" t="s">
        <v>117</v>
      </c>
      <c r="L187" s="94" t="s">
        <v>57</v>
      </c>
      <c r="M187" s="95">
        <f>VLOOKUP('MATRIZ DE RIESGOS'!L187,'MAPAS DE RIESGOS INHER Y RESID'!$E$3:$F$7,2,FALSE)</f>
        <v>3</v>
      </c>
      <c r="N187" s="94" t="s">
        <v>54</v>
      </c>
      <c r="O187" s="95">
        <f>VLOOKUP('MATRIZ DE RIESGOS'!N187,'MAPAS DE RIESGOS INHER Y RESID'!$O$3:$P$7,2,FALSE)</f>
        <v>16</v>
      </c>
      <c r="P187" s="95">
        <f t="shared" si="33"/>
        <v>48</v>
      </c>
      <c r="Q187" s="94" t="str">
        <f>IF(OR('MAPAS DE RIESGOS INHER Y RESID'!$G$7='MATRIZ DE RIESGOS'!P187,P187&lt;'MAPAS DE RIESGOS INHER Y RESID'!$G$3+1),'MAPAS DE RIESGOS INHER Y RESID'!$M$6,IF(OR('MAPAS DE RIESGOS INHER Y RESID'!$H$5='MATRIZ DE RIESGOS'!P187,P187&lt;'MAPAS DE RIESGOS INHER Y RESID'!$I$5+1),'MAPAS DE RIESGOS INHER Y RESID'!$M$5,IF(OR('MAPAS DE RIESGOS INHER Y RESID'!$I$4='MATRIZ DE RIESGOS'!P187,P187&lt;'MAPAS DE RIESGOS INHER Y RESID'!$J$4+1),'MAPAS DE RIESGOS INHER Y RESID'!$M$4,'MAPAS DE RIESGOS INHER Y RESID'!$M$3)))</f>
        <v>MODERADO</v>
      </c>
      <c r="R187" s="125" t="s">
        <v>69</v>
      </c>
      <c r="S187" s="125" t="s">
        <v>69</v>
      </c>
      <c r="T187" s="122" t="s">
        <v>119</v>
      </c>
      <c r="U187" s="122" t="s">
        <v>120</v>
      </c>
      <c r="V187" s="94" t="s">
        <v>62</v>
      </c>
      <c r="W187" s="98">
        <f>VLOOKUP(V187,'[8]MAPAS DE RIESGOS INHER Y RESID'!$E$16:$F$18,2,FALSE)</f>
        <v>0.9</v>
      </c>
      <c r="X187" s="99">
        <f t="shared" si="34"/>
        <v>4.7999999999999972</v>
      </c>
      <c r="Y187" s="94" t="e">
        <f>IF(OR('[8]MAPAS DE RIESGOS INHER Y RESID'!$G$18='[8]MATRIZ DE RIESGOS DE SST'!X182,X187&lt;'[8]MAPAS DE RIESGOS INHER Y RESID'!$G$16+1),'[8]MAPAS DE RIESGOS INHER Y RESID'!$M$19,IF(OR('[8]MAPAS DE RIESGOS INHER Y RESID'!$H$17='[8]MATRIZ DE RIESGOS DE SST'!X182,X187&lt;'[8]MAPAS DE RIESGOS INHER Y RESID'!$I$18+1),'[8]MAPAS DE RIESGOS INHER Y RESID'!$M$18,IF(OR('[8]MAPAS DE RIESGOS INHER Y RESID'!$I$17='[8]MATRIZ DE RIESGOS DE SST'!X182,X187&lt;'[8]MAPAS DE RIESGOS INHER Y RESID'!$J$17+1),'[8]MAPAS DE RIESGOS INHER Y RESID'!$M$17,'[8]MAPAS DE RIESGOS INHER Y RESID'!$M$16)))</f>
        <v>#REF!</v>
      </c>
      <c r="Z187" s="141" t="s">
        <v>63</v>
      </c>
    </row>
    <row r="188" spans="1:26" ht="120" hidden="1" x14ac:dyDescent="0.2">
      <c r="A188" s="154"/>
      <c r="B188" s="90" t="s">
        <v>48</v>
      </c>
      <c r="C188" s="90"/>
      <c r="D188" s="90" t="s">
        <v>48</v>
      </c>
      <c r="E188" s="90" t="s">
        <v>48</v>
      </c>
      <c r="F188" s="90"/>
      <c r="G188" s="90"/>
      <c r="H188" s="155"/>
      <c r="I188" s="101" t="s">
        <v>121</v>
      </c>
      <c r="J188" s="101" t="s">
        <v>122</v>
      </c>
      <c r="K188" s="101" t="s">
        <v>123</v>
      </c>
      <c r="L188" s="94" t="s">
        <v>57</v>
      </c>
      <c r="M188" s="95">
        <f>VLOOKUP('MATRIZ DE RIESGOS'!L188,'MAPAS DE RIESGOS INHER Y RESID'!$E$3:$F$7,2,FALSE)</f>
        <v>3</v>
      </c>
      <c r="N188" s="94" t="s">
        <v>54</v>
      </c>
      <c r="O188" s="95">
        <f>VLOOKUP('MATRIZ DE RIESGOS'!N188,'MAPAS DE RIESGOS INHER Y RESID'!$O$3:$P$7,2,FALSE)</f>
        <v>16</v>
      </c>
      <c r="P188" s="95">
        <f t="shared" si="33"/>
        <v>48</v>
      </c>
      <c r="Q188" s="94" t="str">
        <f>IF(OR('MAPAS DE RIESGOS INHER Y RESID'!$G$7='MATRIZ DE RIESGOS'!P188,P188&lt;'MAPAS DE RIESGOS INHER Y RESID'!$G$3+1),'MAPAS DE RIESGOS INHER Y RESID'!$M$6,IF(OR('MAPAS DE RIESGOS INHER Y RESID'!$H$5='MATRIZ DE RIESGOS'!P188,P188&lt;'MAPAS DE RIESGOS INHER Y RESID'!$I$5+1),'MAPAS DE RIESGOS INHER Y RESID'!$M$5,IF(OR('MAPAS DE RIESGOS INHER Y RESID'!$I$4='MATRIZ DE RIESGOS'!P188,P188&lt;'MAPAS DE RIESGOS INHER Y RESID'!$J$4+1),'MAPAS DE RIESGOS INHER Y RESID'!$M$4,'MAPAS DE RIESGOS INHER Y RESID'!$M$3)))</f>
        <v>MODERADO</v>
      </c>
      <c r="R188" s="125" t="s">
        <v>69</v>
      </c>
      <c r="S188" s="125" t="s">
        <v>69</v>
      </c>
      <c r="T188" s="122" t="s">
        <v>119</v>
      </c>
      <c r="U188" s="122" t="s">
        <v>120</v>
      </c>
      <c r="V188" s="94" t="s">
        <v>62</v>
      </c>
      <c r="W188" s="98">
        <f>VLOOKUP(V188,'[8]MAPAS DE RIESGOS INHER Y RESID'!$E$16:$F$18,2,FALSE)</f>
        <v>0.9</v>
      </c>
      <c r="X188" s="99">
        <f t="shared" si="34"/>
        <v>4.7999999999999972</v>
      </c>
      <c r="Y188" s="94" t="e">
        <f>IF(OR('[8]MAPAS DE RIESGOS INHER Y RESID'!$G$18='[8]MATRIZ DE RIESGOS DE SST'!X183,X188&lt;'[8]MAPAS DE RIESGOS INHER Y RESID'!$G$16+1),'[8]MAPAS DE RIESGOS INHER Y RESID'!$M$19,IF(OR('[8]MAPAS DE RIESGOS INHER Y RESID'!$H$17='[8]MATRIZ DE RIESGOS DE SST'!X183,X188&lt;'[8]MAPAS DE RIESGOS INHER Y RESID'!$I$18+1),'[8]MAPAS DE RIESGOS INHER Y RESID'!$M$18,IF(OR('[8]MAPAS DE RIESGOS INHER Y RESID'!$I$17='[8]MATRIZ DE RIESGOS DE SST'!X183,X188&lt;'[8]MAPAS DE RIESGOS INHER Y RESID'!$J$17+1),'[8]MAPAS DE RIESGOS INHER Y RESID'!$M$17,'[8]MAPAS DE RIESGOS INHER Y RESID'!$M$16)))</f>
        <v>#REF!</v>
      </c>
      <c r="Z188" s="141" t="s">
        <v>63</v>
      </c>
    </row>
    <row r="189" spans="1:26" ht="315" hidden="1" x14ac:dyDescent="0.2">
      <c r="A189" s="154"/>
      <c r="B189" s="90" t="s">
        <v>48</v>
      </c>
      <c r="C189" s="90"/>
      <c r="D189" s="90" t="s">
        <v>48</v>
      </c>
      <c r="E189" s="90" t="s">
        <v>48</v>
      </c>
      <c r="F189" s="90"/>
      <c r="G189" s="90"/>
      <c r="H189" s="155"/>
      <c r="I189" s="101" t="s">
        <v>124</v>
      </c>
      <c r="J189" s="101" t="s">
        <v>218</v>
      </c>
      <c r="K189" s="101" t="s">
        <v>126</v>
      </c>
      <c r="L189" s="94" t="s">
        <v>53</v>
      </c>
      <c r="M189" s="95">
        <f>VLOOKUP('MATRIZ DE RIESGOS'!L189,'MAPAS DE RIESGOS INHER Y RESID'!$E$3:$F$7,2,FALSE)</f>
        <v>2</v>
      </c>
      <c r="N189" s="94" t="s">
        <v>111</v>
      </c>
      <c r="O189" s="95">
        <f>VLOOKUP('MATRIZ DE RIESGOS'!N189,'MAPAS DE RIESGOS INHER Y RESID'!$O$3:$P$7,2,FALSE)</f>
        <v>4</v>
      </c>
      <c r="P189" s="95">
        <f t="shared" si="33"/>
        <v>8</v>
      </c>
      <c r="Q189" s="94" t="str">
        <f>IF(OR('MAPAS DE RIESGOS INHER Y RESID'!$G$7='MATRIZ DE RIESGOS'!P189,P189&lt;'MAPAS DE RIESGOS INHER Y RESID'!$G$3+1),'MAPAS DE RIESGOS INHER Y RESID'!$M$6,IF(OR('MAPAS DE RIESGOS INHER Y RESID'!$H$5='MATRIZ DE RIESGOS'!P189,P189&lt;'MAPAS DE RIESGOS INHER Y RESID'!$I$5+1),'MAPAS DE RIESGOS INHER Y RESID'!$M$5,IF(OR('MAPAS DE RIESGOS INHER Y RESID'!$I$4='MATRIZ DE RIESGOS'!P189,P189&lt;'MAPAS DE RIESGOS INHER Y RESID'!$J$4+1),'MAPAS DE RIESGOS INHER Y RESID'!$M$4,'MAPAS DE RIESGOS INHER Y RESID'!$M$3)))</f>
        <v>BAJO</v>
      </c>
      <c r="R189" s="124"/>
      <c r="S189" s="125"/>
      <c r="T189" s="123" t="s">
        <v>127</v>
      </c>
      <c r="U189" s="123" t="s">
        <v>128</v>
      </c>
      <c r="V189" s="94" t="s">
        <v>62</v>
      </c>
      <c r="W189" s="98">
        <f>VLOOKUP(V189,'[8]MAPAS DE RIESGOS INHER Y RESID'!$E$16:$F$18,2,FALSE)</f>
        <v>0.9</v>
      </c>
      <c r="X189" s="99">
        <f t="shared" si="34"/>
        <v>0.79999999999999982</v>
      </c>
      <c r="Y189" s="94" t="e">
        <f>IF(OR('[8]MAPAS DE RIESGOS INHER Y RESID'!$G$18='[8]MATRIZ DE RIESGOS DE SST'!X184,X189&lt;'[8]MAPAS DE RIESGOS INHER Y RESID'!$G$16+1),'[8]MAPAS DE RIESGOS INHER Y RESID'!$M$19,IF(OR('[8]MAPAS DE RIESGOS INHER Y RESID'!$H$17='[8]MATRIZ DE RIESGOS DE SST'!X184,X189&lt;'[8]MAPAS DE RIESGOS INHER Y RESID'!$I$18+1),'[8]MAPAS DE RIESGOS INHER Y RESID'!$M$18,IF(OR('[8]MAPAS DE RIESGOS INHER Y RESID'!$I$17='[8]MATRIZ DE RIESGOS DE SST'!X184,X189&lt;'[8]MAPAS DE RIESGOS INHER Y RESID'!$J$17+1),'[8]MAPAS DE RIESGOS INHER Y RESID'!$M$17,'[8]MAPAS DE RIESGOS INHER Y RESID'!$M$16)))</f>
        <v>#REF!</v>
      </c>
      <c r="Z189" s="141" t="s">
        <v>63</v>
      </c>
    </row>
    <row r="190" spans="1:26" ht="120" hidden="1" x14ac:dyDescent="0.2">
      <c r="A190" s="154"/>
      <c r="B190" s="90" t="s">
        <v>48</v>
      </c>
      <c r="C190" s="90"/>
      <c r="D190" s="90" t="s">
        <v>48</v>
      </c>
      <c r="E190" s="90" t="s">
        <v>48</v>
      </c>
      <c r="F190" s="90"/>
      <c r="G190" s="90"/>
      <c r="H190" s="155"/>
      <c r="I190" s="101" t="s">
        <v>129</v>
      </c>
      <c r="J190" s="101" t="s">
        <v>219</v>
      </c>
      <c r="K190" s="101" t="s">
        <v>131</v>
      </c>
      <c r="L190" s="94" t="s">
        <v>53</v>
      </c>
      <c r="M190" s="95">
        <f>VLOOKUP('MATRIZ DE RIESGOS'!L190,'MAPAS DE RIESGOS INHER Y RESID'!$E$3:$F$7,2,FALSE)</f>
        <v>2</v>
      </c>
      <c r="N190" s="94" t="s">
        <v>111</v>
      </c>
      <c r="O190" s="95">
        <f>VLOOKUP('MATRIZ DE RIESGOS'!N190,'MAPAS DE RIESGOS INHER Y RESID'!$O$3:$P$7,2,FALSE)</f>
        <v>4</v>
      </c>
      <c r="P190" s="95">
        <f t="shared" si="33"/>
        <v>8</v>
      </c>
      <c r="Q190" s="94" t="str">
        <f>IF(OR('MAPAS DE RIESGOS INHER Y RESID'!$G$7='MATRIZ DE RIESGOS'!P190,P190&lt;'MAPAS DE RIESGOS INHER Y RESID'!$G$3+1),'MAPAS DE RIESGOS INHER Y RESID'!$M$6,IF(OR('MAPAS DE RIESGOS INHER Y RESID'!$H$5='MATRIZ DE RIESGOS'!P190,P190&lt;'MAPAS DE RIESGOS INHER Y RESID'!$I$5+1),'MAPAS DE RIESGOS INHER Y RESID'!$M$5,IF(OR('MAPAS DE RIESGOS INHER Y RESID'!$I$4='MATRIZ DE RIESGOS'!P190,P190&lt;'MAPAS DE RIESGOS INHER Y RESID'!$J$4+1),'MAPAS DE RIESGOS INHER Y RESID'!$M$4,'MAPAS DE RIESGOS INHER Y RESID'!$M$3)))</f>
        <v>BAJO</v>
      </c>
      <c r="R190" s="124"/>
      <c r="S190" s="122" t="s">
        <v>132</v>
      </c>
      <c r="T190" s="122" t="s">
        <v>133</v>
      </c>
      <c r="U190" s="124"/>
      <c r="V190" s="94" t="s">
        <v>62</v>
      </c>
      <c r="W190" s="98">
        <f>VLOOKUP(V190,'[8]MAPAS DE RIESGOS INHER Y RESID'!$E$16:$F$18,2,FALSE)</f>
        <v>0.9</v>
      </c>
      <c r="X190" s="99">
        <f t="shared" si="34"/>
        <v>0.79999999999999982</v>
      </c>
      <c r="Y190" s="94" t="e">
        <f>IF(OR('[8]MAPAS DE RIESGOS INHER Y RESID'!$G$18='[8]MATRIZ DE RIESGOS DE SST'!X185,X190&lt;'[8]MAPAS DE RIESGOS INHER Y RESID'!$G$16+1),'[8]MAPAS DE RIESGOS INHER Y RESID'!$M$19,IF(OR('[8]MAPAS DE RIESGOS INHER Y RESID'!$H$17='[8]MATRIZ DE RIESGOS DE SST'!X185,X190&lt;'[8]MAPAS DE RIESGOS INHER Y RESID'!$I$18+1),'[8]MAPAS DE RIESGOS INHER Y RESID'!$M$18,IF(OR('[8]MAPAS DE RIESGOS INHER Y RESID'!$I$17='[8]MATRIZ DE RIESGOS DE SST'!X185,X190&lt;'[8]MAPAS DE RIESGOS INHER Y RESID'!$J$17+1),'[8]MAPAS DE RIESGOS INHER Y RESID'!$M$17,'[8]MAPAS DE RIESGOS INHER Y RESID'!$M$16)))</f>
        <v>#REF!</v>
      </c>
      <c r="Z190" s="141" t="s">
        <v>63</v>
      </c>
    </row>
    <row r="191" spans="1:26" ht="120" hidden="1" x14ac:dyDescent="0.2">
      <c r="A191" s="154"/>
      <c r="B191" s="90" t="s">
        <v>48</v>
      </c>
      <c r="C191" s="90"/>
      <c r="D191" s="90" t="s">
        <v>48</v>
      </c>
      <c r="E191" s="90" t="s">
        <v>48</v>
      </c>
      <c r="F191" s="90"/>
      <c r="G191" s="90"/>
      <c r="H191" s="155"/>
      <c r="I191" s="101" t="s">
        <v>140</v>
      </c>
      <c r="J191" s="101" t="s">
        <v>141</v>
      </c>
      <c r="K191" s="101" t="s">
        <v>142</v>
      </c>
      <c r="L191" s="94" t="s">
        <v>53</v>
      </c>
      <c r="M191" s="95">
        <f>VLOOKUP('MATRIZ DE RIESGOS'!L191,'MAPAS DE RIESGOS INHER Y RESID'!$E$3:$F$7,2,FALSE)</f>
        <v>2</v>
      </c>
      <c r="N191" s="94" t="s">
        <v>111</v>
      </c>
      <c r="O191" s="95">
        <f>VLOOKUP('MATRIZ DE RIESGOS'!N191,'MAPAS DE RIESGOS INHER Y RESID'!$O$3:$P$7,2,FALSE)</f>
        <v>4</v>
      </c>
      <c r="P191" s="95">
        <f t="shared" si="33"/>
        <v>8</v>
      </c>
      <c r="Q191" s="94" t="str">
        <f>IF(OR('MAPAS DE RIESGOS INHER Y RESID'!$G$7='MATRIZ DE RIESGOS'!P191,P191&lt;'MAPAS DE RIESGOS INHER Y RESID'!$G$3+1),'MAPAS DE RIESGOS INHER Y RESID'!$M$6,IF(OR('MAPAS DE RIESGOS INHER Y RESID'!$H$5='MATRIZ DE RIESGOS'!P191,P191&lt;'MAPAS DE RIESGOS INHER Y RESID'!$I$5+1),'MAPAS DE RIESGOS INHER Y RESID'!$M$5,IF(OR('MAPAS DE RIESGOS INHER Y RESID'!$I$4='MATRIZ DE RIESGOS'!P191,P191&lt;'MAPAS DE RIESGOS INHER Y RESID'!$J$4+1),'MAPAS DE RIESGOS INHER Y RESID'!$M$4,'MAPAS DE RIESGOS INHER Y RESID'!$M$3)))</f>
        <v>BAJO</v>
      </c>
      <c r="R191" s="124"/>
      <c r="S191" s="124"/>
      <c r="T191" s="125" t="s">
        <v>74</v>
      </c>
      <c r="U191" s="124" t="s">
        <v>143</v>
      </c>
      <c r="V191" s="94" t="s">
        <v>62</v>
      </c>
      <c r="W191" s="98">
        <f>VLOOKUP(V191,'[8]MAPAS DE RIESGOS INHER Y RESID'!$E$16:$F$18,2,FALSE)</f>
        <v>0.9</v>
      </c>
      <c r="X191" s="99">
        <f t="shared" si="34"/>
        <v>0.79999999999999982</v>
      </c>
      <c r="Y191" s="94" t="e">
        <f>IF(OR('[8]MAPAS DE RIESGOS INHER Y RESID'!$G$18='[8]MATRIZ DE RIESGOS DE SST'!X186,X191&lt;'[8]MAPAS DE RIESGOS INHER Y RESID'!$G$16+1),'[8]MAPAS DE RIESGOS INHER Y RESID'!$M$19,IF(OR('[8]MAPAS DE RIESGOS INHER Y RESID'!$H$17='[8]MATRIZ DE RIESGOS DE SST'!X186,X191&lt;'[8]MAPAS DE RIESGOS INHER Y RESID'!$I$18+1),'[8]MAPAS DE RIESGOS INHER Y RESID'!$M$18,IF(OR('[8]MAPAS DE RIESGOS INHER Y RESID'!$I$17='[8]MATRIZ DE RIESGOS DE SST'!X186,X191&lt;'[8]MAPAS DE RIESGOS INHER Y RESID'!$J$17+1),'[8]MAPAS DE RIESGOS INHER Y RESID'!$M$17,'[8]MAPAS DE RIESGOS INHER Y RESID'!$M$16)))</f>
        <v>#REF!</v>
      </c>
      <c r="Z191" s="141" t="s">
        <v>63</v>
      </c>
    </row>
    <row r="192" spans="1:26" ht="165" hidden="1" x14ac:dyDescent="0.2">
      <c r="A192" s="154"/>
      <c r="B192" s="90" t="s">
        <v>48</v>
      </c>
      <c r="C192" s="90"/>
      <c r="D192" s="90" t="s">
        <v>48</v>
      </c>
      <c r="E192" s="90" t="s">
        <v>48</v>
      </c>
      <c r="F192" s="90"/>
      <c r="G192" s="90"/>
      <c r="H192" s="155"/>
      <c r="I192" s="101" t="s">
        <v>144</v>
      </c>
      <c r="J192" s="101" t="s">
        <v>145</v>
      </c>
      <c r="K192" s="101" t="s">
        <v>146</v>
      </c>
      <c r="L192" s="94" t="s">
        <v>57</v>
      </c>
      <c r="M192" s="95">
        <f>VLOOKUP('MATRIZ DE RIESGOS'!L192,'MAPAS DE RIESGOS INHER Y RESID'!$E$3:$F$7,2,FALSE)</f>
        <v>3</v>
      </c>
      <c r="N192" s="94" t="s">
        <v>54</v>
      </c>
      <c r="O192" s="95">
        <f>VLOOKUP('MATRIZ DE RIESGOS'!N192,'MAPAS DE RIESGOS INHER Y RESID'!$O$3:$P$7,2,FALSE)</f>
        <v>16</v>
      </c>
      <c r="P192" s="95">
        <f t="shared" si="33"/>
        <v>48</v>
      </c>
      <c r="Q192" s="94" t="str">
        <f>IF(OR('MAPAS DE RIESGOS INHER Y RESID'!$G$7='MATRIZ DE RIESGOS'!P192,P192&lt;'MAPAS DE RIESGOS INHER Y RESID'!$G$3+1),'MAPAS DE RIESGOS INHER Y RESID'!$M$6,IF(OR('MAPAS DE RIESGOS INHER Y RESID'!$H$5='MATRIZ DE RIESGOS'!P192,P192&lt;'MAPAS DE RIESGOS INHER Y RESID'!$I$5+1),'MAPAS DE RIESGOS INHER Y RESID'!$M$5,IF(OR('MAPAS DE RIESGOS INHER Y RESID'!$I$4='MATRIZ DE RIESGOS'!P192,P192&lt;'MAPAS DE RIESGOS INHER Y RESID'!$J$4+1),'MAPAS DE RIESGOS INHER Y RESID'!$M$4,'MAPAS DE RIESGOS INHER Y RESID'!$M$3)))</f>
        <v>MODERADO</v>
      </c>
      <c r="R192" s="124"/>
      <c r="S192" s="124"/>
      <c r="T192" s="125" t="s">
        <v>74</v>
      </c>
      <c r="U192" s="124" t="s">
        <v>143</v>
      </c>
      <c r="V192" s="94" t="s">
        <v>62</v>
      </c>
      <c r="W192" s="98">
        <f>VLOOKUP(V192,'[8]MAPAS DE RIESGOS INHER Y RESID'!$E$16:$F$18,2,FALSE)</f>
        <v>0.9</v>
      </c>
      <c r="X192" s="99">
        <f t="shared" si="34"/>
        <v>4.7999999999999972</v>
      </c>
      <c r="Y192" s="94" t="e">
        <f>IF(OR('[8]MAPAS DE RIESGOS INHER Y RESID'!$G$18='[8]MATRIZ DE RIESGOS DE SST'!X187,X192&lt;'[8]MAPAS DE RIESGOS INHER Y RESID'!$G$16+1),'[8]MAPAS DE RIESGOS INHER Y RESID'!$M$19,IF(OR('[8]MAPAS DE RIESGOS INHER Y RESID'!$H$17='[8]MATRIZ DE RIESGOS DE SST'!X187,X192&lt;'[8]MAPAS DE RIESGOS INHER Y RESID'!$I$18+1),'[8]MAPAS DE RIESGOS INHER Y RESID'!$M$18,IF(OR('[8]MAPAS DE RIESGOS INHER Y RESID'!$I$17='[8]MATRIZ DE RIESGOS DE SST'!X187,X192&lt;'[8]MAPAS DE RIESGOS INHER Y RESID'!$J$17+1),'[8]MAPAS DE RIESGOS INHER Y RESID'!$M$17,'[8]MAPAS DE RIESGOS INHER Y RESID'!$M$16)))</f>
        <v>#REF!</v>
      </c>
      <c r="Z192" s="141" t="s">
        <v>63</v>
      </c>
    </row>
    <row r="193" spans="1:26" ht="120" hidden="1" x14ac:dyDescent="0.2">
      <c r="A193" s="154"/>
      <c r="B193" s="90" t="s">
        <v>48</v>
      </c>
      <c r="C193" s="90"/>
      <c r="D193" s="90" t="s">
        <v>48</v>
      </c>
      <c r="E193" s="90" t="s">
        <v>48</v>
      </c>
      <c r="F193" s="90"/>
      <c r="G193" s="90"/>
      <c r="H193" s="155"/>
      <c r="I193" s="101" t="s">
        <v>147</v>
      </c>
      <c r="J193" s="101" t="s">
        <v>148</v>
      </c>
      <c r="K193" s="101" t="s">
        <v>146</v>
      </c>
      <c r="L193" s="94" t="s">
        <v>53</v>
      </c>
      <c r="M193" s="95">
        <f>VLOOKUP('MATRIZ DE RIESGOS'!L193,'MAPAS DE RIESGOS INHER Y RESID'!$E$3:$F$7,2,FALSE)</f>
        <v>2</v>
      </c>
      <c r="N193" s="94" t="s">
        <v>54</v>
      </c>
      <c r="O193" s="95">
        <f>VLOOKUP('MATRIZ DE RIESGOS'!N193,'MAPAS DE RIESGOS INHER Y RESID'!$O$3:$P$7,2,FALSE)</f>
        <v>16</v>
      </c>
      <c r="P193" s="95">
        <f t="shared" si="33"/>
        <v>32</v>
      </c>
      <c r="Q193" s="94" t="str">
        <f>IF(OR('MAPAS DE RIESGOS INHER Y RESID'!$G$7='MATRIZ DE RIESGOS'!P193,P193&lt;'MAPAS DE RIESGOS INHER Y RESID'!$G$3+1),'MAPAS DE RIESGOS INHER Y RESID'!$M$6,IF(OR('MAPAS DE RIESGOS INHER Y RESID'!$H$5='MATRIZ DE RIESGOS'!P193,P193&lt;'MAPAS DE RIESGOS INHER Y RESID'!$I$5+1),'MAPAS DE RIESGOS INHER Y RESID'!$M$5,IF(OR('MAPAS DE RIESGOS INHER Y RESID'!$I$4='MATRIZ DE RIESGOS'!P193,P193&lt;'MAPAS DE RIESGOS INHER Y RESID'!$J$4+1),'MAPAS DE RIESGOS INHER Y RESID'!$M$4,'MAPAS DE RIESGOS INHER Y RESID'!$M$3)))</f>
        <v>MODERADO</v>
      </c>
      <c r="R193" s="124"/>
      <c r="S193" s="124"/>
      <c r="T193" s="125" t="s">
        <v>74</v>
      </c>
      <c r="U193" s="124" t="s">
        <v>143</v>
      </c>
      <c r="V193" s="94" t="s">
        <v>62</v>
      </c>
      <c r="W193" s="98">
        <f>VLOOKUP(V193,'[8]MAPAS DE RIESGOS INHER Y RESID'!$E$16:$F$18,2,FALSE)</f>
        <v>0.9</v>
      </c>
      <c r="X193" s="99">
        <f t="shared" si="34"/>
        <v>3.1999999999999993</v>
      </c>
      <c r="Y193" s="94" t="e">
        <f>IF(OR('[8]MAPAS DE RIESGOS INHER Y RESID'!$G$18='[8]MATRIZ DE RIESGOS DE SST'!X188,X193&lt;'[8]MAPAS DE RIESGOS INHER Y RESID'!$G$16+1),'[8]MAPAS DE RIESGOS INHER Y RESID'!$M$19,IF(OR('[8]MAPAS DE RIESGOS INHER Y RESID'!$H$17='[8]MATRIZ DE RIESGOS DE SST'!X188,X193&lt;'[8]MAPAS DE RIESGOS INHER Y RESID'!$I$18+1),'[8]MAPAS DE RIESGOS INHER Y RESID'!$M$18,IF(OR('[8]MAPAS DE RIESGOS INHER Y RESID'!$I$17='[8]MATRIZ DE RIESGOS DE SST'!X188,X193&lt;'[8]MAPAS DE RIESGOS INHER Y RESID'!$J$17+1),'[8]MAPAS DE RIESGOS INHER Y RESID'!$M$17,'[8]MAPAS DE RIESGOS INHER Y RESID'!$M$16)))</f>
        <v>#REF!</v>
      </c>
      <c r="Z193" s="141" t="s">
        <v>63</v>
      </c>
    </row>
    <row r="194" spans="1:26" ht="150" hidden="1" x14ac:dyDescent="0.2">
      <c r="A194" s="154"/>
      <c r="B194" s="90" t="s">
        <v>48</v>
      </c>
      <c r="C194" s="90"/>
      <c r="D194" s="90" t="s">
        <v>48</v>
      </c>
      <c r="E194" s="90" t="s">
        <v>48</v>
      </c>
      <c r="F194" s="90"/>
      <c r="G194" s="90"/>
      <c r="H194" s="155"/>
      <c r="I194" s="101" t="s">
        <v>149</v>
      </c>
      <c r="J194" s="101" t="s">
        <v>150</v>
      </c>
      <c r="K194" s="101" t="s">
        <v>151</v>
      </c>
      <c r="L194" s="94" t="s">
        <v>57</v>
      </c>
      <c r="M194" s="95">
        <f>VLOOKUP('MATRIZ DE RIESGOS'!L194,'MAPAS DE RIESGOS INHER Y RESID'!$E$3:$F$7,2,FALSE)</f>
        <v>3</v>
      </c>
      <c r="N194" s="94" t="s">
        <v>54</v>
      </c>
      <c r="O194" s="95">
        <f>VLOOKUP('MATRIZ DE RIESGOS'!N194,'MAPAS DE RIESGOS INHER Y RESID'!$O$3:$P$7,2,FALSE)</f>
        <v>16</v>
      </c>
      <c r="P194" s="95">
        <f t="shared" si="33"/>
        <v>48</v>
      </c>
      <c r="Q194" s="94" t="str">
        <f>IF(OR('MAPAS DE RIESGOS INHER Y RESID'!$G$7='MATRIZ DE RIESGOS'!P194,P194&lt;'MAPAS DE RIESGOS INHER Y RESID'!$G$3+1),'MAPAS DE RIESGOS INHER Y RESID'!$M$6,IF(OR('MAPAS DE RIESGOS INHER Y RESID'!$H$5='MATRIZ DE RIESGOS'!P194,P194&lt;'MAPAS DE RIESGOS INHER Y RESID'!$I$5+1),'MAPAS DE RIESGOS INHER Y RESID'!$M$5,IF(OR('MAPAS DE RIESGOS INHER Y RESID'!$I$4='MATRIZ DE RIESGOS'!P194,P194&lt;'MAPAS DE RIESGOS INHER Y RESID'!$J$4+1),'MAPAS DE RIESGOS INHER Y RESID'!$M$4,'MAPAS DE RIESGOS INHER Y RESID'!$M$3)))</f>
        <v>MODERADO</v>
      </c>
      <c r="R194" s="124"/>
      <c r="S194" s="120" t="s">
        <v>152</v>
      </c>
      <c r="T194" s="124"/>
      <c r="U194" s="124"/>
      <c r="V194" s="94" t="s">
        <v>62</v>
      </c>
      <c r="W194" s="98">
        <f>VLOOKUP(V194,'[8]MAPAS DE RIESGOS INHER Y RESID'!$E$16:$F$18,2,FALSE)</f>
        <v>0.9</v>
      </c>
      <c r="X194" s="99">
        <f t="shared" si="34"/>
        <v>4.7999999999999972</v>
      </c>
      <c r="Y194" s="94" t="e">
        <f>IF(OR('[8]MAPAS DE RIESGOS INHER Y RESID'!$G$18='[8]MATRIZ DE RIESGOS DE SST'!X189,X194&lt;'[8]MAPAS DE RIESGOS INHER Y RESID'!$G$16+1),'[8]MAPAS DE RIESGOS INHER Y RESID'!$M$19,IF(OR('[8]MAPAS DE RIESGOS INHER Y RESID'!$H$17='[8]MATRIZ DE RIESGOS DE SST'!X189,X194&lt;'[8]MAPAS DE RIESGOS INHER Y RESID'!$I$18+1),'[8]MAPAS DE RIESGOS INHER Y RESID'!$M$18,IF(OR('[8]MAPAS DE RIESGOS INHER Y RESID'!$I$17='[8]MATRIZ DE RIESGOS DE SST'!X189,X194&lt;'[8]MAPAS DE RIESGOS INHER Y RESID'!$J$17+1),'[8]MAPAS DE RIESGOS INHER Y RESID'!$M$17,'[8]MAPAS DE RIESGOS INHER Y RESID'!$M$16)))</f>
        <v>#REF!</v>
      </c>
      <c r="Z194" s="141" t="s">
        <v>63</v>
      </c>
    </row>
    <row r="195" spans="1:26" ht="120" hidden="1" x14ac:dyDescent="0.2">
      <c r="A195" s="154"/>
      <c r="B195" s="90" t="s">
        <v>48</v>
      </c>
      <c r="C195" s="90"/>
      <c r="D195" s="90" t="s">
        <v>48</v>
      </c>
      <c r="E195" s="90" t="s">
        <v>48</v>
      </c>
      <c r="F195" s="90"/>
      <c r="G195" s="90"/>
      <c r="H195" s="155"/>
      <c r="I195" s="101" t="s">
        <v>153</v>
      </c>
      <c r="J195" s="101" t="s">
        <v>154</v>
      </c>
      <c r="K195" s="101" t="s">
        <v>151</v>
      </c>
      <c r="L195" s="94" t="s">
        <v>220</v>
      </c>
      <c r="M195" s="95">
        <f>VLOOKUP('MATRIZ DE RIESGOS'!L195,'MAPAS DE RIESGOS INHER Y RESID'!$E$3:$F$7,2,FALSE)</f>
        <v>4</v>
      </c>
      <c r="N195" s="94" t="s">
        <v>54</v>
      </c>
      <c r="O195" s="95">
        <f>VLOOKUP('MATRIZ DE RIESGOS'!N195,'MAPAS DE RIESGOS INHER Y RESID'!$O$3:$P$7,2,FALSE)</f>
        <v>16</v>
      </c>
      <c r="P195" s="95">
        <f t="shared" si="33"/>
        <v>64</v>
      </c>
      <c r="Q195" s="94" t="str">
        <f>IF(OR('MAPAS DE RIESGOS INHER Y RESID'!$G$7='MATRIZ DE RIESGOS'!P195,P195&lt;'MAPAS DE RIESGOS INHER Y RESID'!$G$3+1),'MAPAS DE RIESGOS INHER Y RESID'!$M$6,IF(OR('MAPAS DE RIESGOS INHER Y RESID'!$H$5='MATRIZ DE RIESGOS'!P195,P195&lt;'MAPAS DE RIESGOS INHER Y RESID'!$I$5+1),'MAPAS DE RIESGOS INHER Y RESID'!$M$5,IF(OR('MAPAS DE RIESGOS INHER Y RESID'!$I$4='MATRIZ DE RIESGOS'!P195,P195&lt;'MAPAS DE RIESGOS INHER Y RESID'!$J$4+1),'MAPAS DE RIESGOS INHER Y RESID'!$M$4,'MAPAS DE RIESGOS INHER Y RESID'!$M$3)))</f>
        <v>ALTO</v>
      </c>
      <c r="R195" s="124"/>
      <c r="S195" s="120" t="s">
        <v>152</v>
      </c>
      <c r="T195" s="124"/>
      <c r="U195" s="124"/>
      <c r="V195" s="94" t="s">
        <v>62</v>
      </c>
      <c r="W195" s="98">
        <f>VLOOKUP(V195,'[8]MAPAS DE RIESGOS INHER Y RESID'!$E$16:$F$18,2,FALSE)</f>
        <v>0.9</v>
      </c>
      <c r="X195" s="99">
        <f t="shared" si="34"/>
        <v>6.3999999999999986</v>
      </c>
      <c r="Y195" s="94" t="e">
        <f>IF(OR('[8]MAPAS DE RIESGOS INHER Y RESID'!$G$18='[8]MATRIZ DE RIESGOS DE SST'!X190,X195&lt;'[8]MAPAS DE RIESGOS INHER Y RESID'!$G$16+1),'[8]MAPAS DE RIESGOS INHER Y RESID'!$M$19,IF(OR('[8]MAPAS DE RIESGOS INHER Y RESID'!$H$17='[8]MATRIZ DE RIESGOS DE SST'!X190,X195&lt;'[8]MAPAS DE RIESGOS INHER Y RESID'!$I$18+1),'[8]MAPAS DE RIESGOS INHER Y RESID'!$M$18,IF(OR('[8]MAPAS DE RIESGOS INHER Y RESID'!$I$17='[8]MATRIZ DE RIESGOS DE SST'!X190,X195&lt;'[8]MAPAS DE RIESGOS INHER Y RESID'!$J$17+1),'[8]MAPAS DE RIESGOS INHER Y RESID'!$M$17,'[8]MAPAS DE RIESGOS INHER Y RESID'!$M$16)))</f>
        <v>#REF!</v>
      </c>
      <c r="Z195" s="141" t="s">
        <v>63</v>
      </c>
    </row>
    <row r="196" spans="1:26" ht="120" hidden="1" x14ac:dyDescent="0.2">
      <c r="A196" s="154"/>
      <c r="B196" s="90" t="s">
        <v>48</v>
      </c>
      <c r="C196" s="90"/>
      <c r="D196" s="90" t="s">
        <v>48</v>
      </c>
      <c r="E196" s="90" t="s">
        <v>48</v>
      </c>
      <c r="F196" s="90"/>
      <c r="G196" s="90"/>
      <c r="H196" s="155"/>
      <c r="I196" s="101" t="s">
        <v>221</v>
      </c>
      <c r="J196" s="101" t="s">
        <v>222</v>
      </c>
      <c r="K196" s="101" t="s">
        <v>151</v>
      </c>
      <c r="L196" s="94" t="s">
        <v>53</v>
      </c>
      <c r="M196" s="95">
        <f>VLOOKUP('MATRIZ DE RIESGOS'!L196,'MAPAS DE RIESGOS INHER Y RESID'!$E$3:$F$7,2,FALSE)</f>
        <v>2</v>
      </c>
      <c r="N196" s="94" t="s">
        <v>111</v>
      </c>
      <c r="O196" s="95">
        <f>VLOOKUP('MATRIZ DE RIESGOS'!N196,'MAPAS DE RIESGOS INHER Y RESID'!$O$3:$P$7,2,FALSE)</f>
        <v>4</v>
      </c>
      <c r="P196" s="95">
        <f t="shared" si="33"/>
        <v>8</v>
      </c>
      <c r="Q196" s="94" t="str">
        <f>IF(OR('MAPAS DE RIESGOS INHER Y RESID'!$G$7='MATRIZ DE RIESGOS'!P196,P196&lt;'MAPAS DE RIESGOS INHER Y RESID'!$G$3+1),'MAPAS DE RIESGOS INHER Y RESID'!$M$6,IF(OR('MAPAS DE RIESGOS INHER Y RESID'!$H$5='MATRIZ DE RIESGOS'!P196,P196&lt;'MAPAS DE RIESGOS INHER Y RESID'!$I$5+1),'MAPAS DE RIESGOS INHER Y RESID'!$M$5,IF(OR('MAPAS DE RIESGOS INHER Y RESID'!$I$4='MATRIZ DE RIESGOS'!P196,P196&lt;'MAPAS DE RIESGOS INHER Y RESID'!$J$4+1),'MAPAS DE RIESGOS INHER Y RESID'!$M$4,'MAPAS DE RIESGOS INHER Y RESID'!$M$3)))</f>
        <v>BAJO</v>
      </c>
      <c r="R196" s="124"/>
      <c r="S196" s="120" t="s">
        <v>152</v>
      </c>
      <c r="T196" s="124"/>
      <c r="U196" s="124"/>
      <c r="V196" s="94" t="s">
        <v>62</v>
      </c>
      <c r="W196" s="98">
        <f>VLOOKUP(V196,'[8]MAPAS DE RIESGOS INHER Y RESID'!$E$16:$F$18,2,FALSE)</f>
        <v>0.9</v>
      </c>
      <c r="X196" s="99">
        <f t="shared" si="34"/>
        <v>0.79999999999999982</v>
      </c>
      <c r="Y196" s="94" t="e">
        <f>IF(OR('[8]MAPAS DE RIESGOS INHER Y RESID'!$G$18='[8]MATRIZ DE RIESGOS DE SST'!X191,X196&lt;'[8]MAPAS DE RIESGOS INHER Y RESID'!$G$16+1),'[8]MAPAS DE RIESGOS INHER Y RESID'!$M$19,IF(OR('[8]MAPAS DE RIESGOS INHER Y RESID'!$H$17='[8]MATRIZ DE RIESGOS DE SST'!X191,X196&lt;'[8]MAPAS DE RIESGOS INHER Y RESID'!$I$18+1),'[8]MAPAS DE RIESGOS INHER Y RESID'!$M$18,IF(OR('[8]MAPAS DE RIESGOS INHER Y RESID'!$I$17='[8]MATRIZ DE RIESGOS DE SST'!X191,X196&lt;'[8]MAPAS DE RIESGOS INHER Y RESID'!$J$17+1),'[8]MAPAS DE RIESGOS INHER Y RESID'!$M$17,'[8]MAPAS DE RIESGOS INHER Y RESID'!$M$16)))</f>
        <v>#REF!</v>
      </c>
      <c r="Z196" s="141" t="s">
        <v>63</v>
      </c>
    </row>
    <row r="197" spans="1:26" ht="135" hidden="1" x14ac:dyDescent="0.2">
      <c r="A197" s="154"/>
      <c r="B197" s="90" t="s">
        <v>48</v>
      </c>
      <c r="C197" s="90"/>
      <c r="D197" s="90" t="s">
        <v>48</v>
      </c>
      <c r="E197" s="90" t="s">
        <v>48</v>
      </c>
      <c r="F197" s="90"/>
      <c r="G197" s="90"/>
      <c r="H197" s="155"/>
      <c r="I197" s="101" t="s">
        <v>155</v>
      </c>
      <c r="J197" s="101" t="s">
        <v>223</v>
      </c>
      <c r="K197" s="101" t="s">
        <v>157</v>
      </c>
      <c r="L197" s="94" t="s">
        <v>57</v>
      </c>
      <c r="M197" s="95">
        <f>VLOOKUP('MATRIZ DE RIESGOS'!L197,'MAPAS DE RIESGOS INHER Y RESID'!$E$3:$F$7,2,FALSE)</f>
        <v>3</v>
      </c>
      <c r="N197" s="94" t="s">
        <v>111</v>
      </c>
      <c r="O197" s="95">
        <f>VLOOKUP('MATRIZ DE RIESGOS'!N197,'MAPAS DE RIESGOS INHER Y RESID'!$O$3:$P$7,2,FALSE)</f>
        <v>4</v>
      </c>
      <c r="P197" s="95">
        <f t="shared" si="33"/>
        <v>12</v>
      </c>
      <c r="Q197" s="94" t="str">
        <f>IF(OR('MAPAS DE RIESGOS INHER Y RESID'!$G$7='MATRIZ DE RIESGOS'!P197,P197&lt;'MAPAS DE RIESGOS INHER Y RESID'!$G$3+1),'MAPAS DE RIESGOS INHER Y RESID'!$M$6,IF(OR('MAPAS DE RIESGOS INHER Y RESID'!$H$5='MATRIZ DE RIESGOS'!P197,P197&lt;'MAPAS DE RIESGOS INHER Y RESID'!$I$5+1),'MAPAS DE RIESGOS INHER Y RESID'!$M$5,IF(OR('MAPAS DE RIESGOS INHER Y RESID'!$I$4='MATRIZ DE RIESGOS'!P197,P197&lt;'MAPAS DE RIESGOS INHER Y RESID'!$J$4+1),'MAPAS DE RIESGOS INHER Y RESID'!$M$4,'MAPAS DE RIESGOS INHER Y RESID'!$M$3)))</f>
        <v>MODERADO</v>
      </c>
      <c r="R197" s="124"/>
      <c r="S197" s="124"/>
      <c r="T197" s="122" t="s">
        <v>158</v>
      </c>
      <c r="U197" s="122" t="s">
        <v>159</v>
      </c>
      <c r="V197" s="94" t="s">
        <v>62</v>
      </c>
      <c r="W197" s="98">
        <f>VLOOKUP(V197,'[8]MAPAS DE RIESGOS INHER Y RESID'!$E$16:$F$18,2,FALSE)</f>
        <v>0.9</v>
      </c>
      <c r="X197" s="99">
        <f t="shared" si="34"/>
        <v>1.1999999999999993</v>
      </c>
      <c r="Y197" s="94" t="e">
        <f>IF(OR('[8]MAPAS DE RIESGOS INHER Y RESID'!$G$18='[8]MATRIZ DE RIESGOS DE SST'!X192,X197&lt;'[8]MAPAS DE RIESGOS INHER Y RESID'!$G$16+1),'[8]MAPAS DE RIESGOS INHER Y RESID'!$M$19,IF(OR('[8]MAPAS DE RIESGOS INHER Y RESID'!$H$17='[8]MATRIZ DE RIESGOS DE SST'!X192,X197&lt;'[8]MAPAS DE RIESGOS INHER Y RESID'!$I$18+1),'[8]MAPAS DE RIESGOS INHER Y RESID'!$M$18,IF(OR('[8]MAPAS DE RIESGOS INHER Y RESID'!$I$17='[8]MATRIZ DE RIESGOS DE SST'!X192,X197&lt;'[8]MAPAS DE RIESGOS INHER Y RESID'!$J$17+1),'[8]MAPAS DE RIESGOS INHER Y RESID'!$M$17,'[8]MAPAS DE RIESGOS INHER Y RESID'!$M$16)))</f>
        <v>#REF!</v>
      </c>
      <c r="Z197" s="141" t="s">
        <v>63</v>
      </c>
    </row>
    <row r="198" spans="1:26" ht="409.5" hidden="1" x14ac:dyDescent="0.2">
      <c r="A198" s="154"/>
      <c r="B198" s="90" t="s">
        <v>48</v>
      </c>
      <c r="C198" s="90"/>
      <c r="D198" s="90" t="s">
        <v>48</v>
      </c>
      <c r="E198" s="90" t="s">
        <v>48</v>
      </c>
      <c r="F198" s="90"/>
      <c r="G198" s="90"/>
      <c r="H198" s="155"/>
      <c r="I198" s="101" t="s">
        <v>191</v>
      </c>
      <c r="J198" s="120" t="s">
        <v>349</v>
      </c>
      <c r="K198" s="101" t="s">
        <v>192</v>
      </c>
      <c r="L198" s="94" t="s">
        <v>220</v>
      </c>
      <c r="M198" s="95">
        <f>VLOOKUP('MATRIZ DE RIESGOS'!L198,'MAPAS DE RIESGOS INHER Y RESID'!$E$3:$F$7,2,FALSE)</f>
        <v>4</v>
      </c>
      <c r="N198" s="94" t="s">
        <v>54</v>
      </c>
      <c r="O198" s="95">
        <f>VLOOKUP('MATRIZ DE RIESGOS'!N198,'MAPAS DE RIESGOS INHER Y RESID'!$O$3:$P$7,2,FALSE)</f>
        <v>16</v>
      </c>
      <c r="P198" s="95">
        <f t="shared" si="33"/>
        <v>64</v>
      </c>
      <c r="Q198" s="94" t="str">
        <f>IF(OR('MAPAS DE RIESGOS INHER Y RESID'!$G$7='MATRIZ DE RIESGOS'!P198,P198&lt;'MAPAS DE RIESGOS INHER Y RESID'!$G$3+1),'MAPAS DE RIESGOS INHER Y RESID'!$M$6,IF(OR('MAPAS DE RIESGOS INHER Y RESID'!$H$5='MATRIZ DE RIESGOS'!P198,P198&lt;'MAPAS DE RIESGOS INHER Y RESID'!$I$5+1),'MAPAS DE RIESGOS INHER Y RESID'!$M$5,IF(OR('MAPAS DE RIESGOS INHER Y RESID'!$I$4='MATRIZ DE RIESGOS'!P198,P198&lt;'MAPAS DE RIESGOS INHER Y RESID'!$J$4+1),'MAPAS DE RIESGOS INHER Y RESID'!$M$4,'MAPAS DE RIESGOS INHER Y RESID'!$M$3)))</f>
        <v>ALTO</v>
      </c>
      <c r="R198" s="122" t="s">
        <v>193</v>
      </c>
      <c r="S198" s="122" t="s">
        <v>194</v>
      </c>
      <c r="T198" s="122"/>
      <c r="U198" s="122" t="s">
        <v>195</v>
      </c>
      <c r="V198" s="94" t="s">
        <v>62</v>
      </c>
      <c r="W198" s="98">
        <f>VLOOKUP(V198,'[8]MAPAS DE RIESGOS INHER Y RESID'!$E$16:$F$18,2,FALSE)</f>
        <v>0.9</v>
      </c>
      <c r="X198" s="99">
        <f t="shared" si="34"/>
        <v>6.3999999999999986</v>
      </c>
      <c r="Y198" s="94" t="e">
        <f>IF(OR('[8]MAPAS DE RIESGOS INHER Y RESID'!$G$18='[8]MATRIZ DE RIESGOS DE SST'!X193,X198&lt;'[8]MAPAS DE RIESGOS INHER Y RESID'!$G$16+1),'[8]MAPAS DE RIESGOS INHER Y RESID'!$M$19,IF(OR('[8]MAPAS DE RIESGOS INHER Y RESID'!$H$17='[8]MATRIZ DE RIESGOS DE SST'!X193,X198&lt;'[8]MAPAS DE RIESGOS INHER Y RESID'!$I$18+1),'[8]MAPAS DE RIESGOS INHER Y RESID'!$M$18,IF(OR('[8]MAPAS DE RIESGOS INHER Y RESID'!$I$17='[8]MATRIZ DE RIESGOS DE SST'!X193,X198&lt;'[8]MAPAS DE RIESGOS INHER Y RESID'!$J$17+1),'[8]MAPAS DE RIESGOS INHER Y RESID'!$M$17,'[8]MAPAS DE RIESGOS INHER Y RESID'!$M$16)))</f>
        <v>#REF!</v>
      </c>
      <c r="Z198" s="141" t="s">
        <v>63</v>
      </c>
    </row>
    <row r="199" spans="1:26" ht="120" hidden="1" x14ac:dyDescent="0.2">
      <c r="A199" s="154"/>
      <c r="B199" s="90" t="s">
        <v>48</v>
      </c>
      <c r="C199" s="90"/>
      <c r="D199" s="90" t="s">
        <v>48</v>
      </c>
      <c r="E199" s="90" t="s">
        <v>48</v>
      </c>
      <c r="F199" s="90"/>
      <c r="G199" s="90"/>
      <c r="H199" s="155"/>
      <c r="I199" s="101" t="s">
        <v>96</v>
      </c>
      <c r="J199" s="101" t="s">
        <v>97</v>
      </c>
      <c r="K199" s="101" t="s">
        <v>98</v>
      </c>
      <c r="L199" s="94" t="s">
        <v>53</v>
      </c>
      <c r="M199" s="95">
        <f>VLOOKUP('MATRIZ DE RIESGOS'!L199,'MAPAS DE RIESGOS INHER Y RESID'!$E$3:$F$7,2,FALSE)</f>
        <v>2</v>
      </c>
      <c r="N199" s="94" t="s">
        <v>111</v>
      </c>
      <c r="O199" s="95">
        <f>VLOOKUP('MATRIZ DE RIESGOS'!N199,'MAPAS DE RIESGOS INHER Y RESID'!$O$3:$P$7,2,FALSE)</f>
        <v>4</v>
      </c>
      <c r="P199" s="95">
        <f t="shared" si="33"/>
        <v>8</v>
      </c>
      <c r="Q199" s="94" t="str">
        <f>IF(OR('MAPAS DE RIESGOS INHER Y RESID'!$G$7='MATRIZ DE RIESGOS'!P199,P199&lt;'MAPAS DE RIESGOS INHER Y RESID'!$G$3+1),'MAPAS DE RIESGOS INHER Y RESID'!$M$6,IF(OR('MAPAS DE RIESGOS INHER Y RESID'!$H$5='MATRIZ DE RIESGOS'!P199,P199&lt;'MAPAS DE RIESGOS INHER Y RESID'!$I$5+1),'MAPAS DE RIESGOS INHER Y RESID'!$M$5,IF(OR('MAPAS DE RIESGOS INHER Y RESID'!$I$4='MATRIZ DE RIESGOS'!P199,P199&lt;'MAPAS DE RIESGOS INHER Y RESID'!$J$4+1),'MAPAS DE RIESGOS INHER Y RESID'!$M$4,'MAPAS DE RIESGOS INHER Y RESID'!$M$3)))</f>
        <v>BAJO</v>
      </c>
      <c r="R199" s="124"/>
      <c r="S199" s="122" t="s">
        <v>112</v>
      </c>
      <c r="T199" s="122" t="s">
        <v>224</v>
      </c>
      <c r="U199" s="122" t="s">
        <v>113</v>
      </c>
      <c r="V199" s="94" t="s">
        <v>62</v>
      </c>
      <c r="W199" s="98">
        <f>VLOOKUP(V199,'[8]MAPAS DE RIESGOS INHER Y RESID'!$E$16:$F$18,2,FALSE)</f>
        <v>0.9</v>
      </c>
      <c r="X199" s="99">
        <f t="shared" si="34"/>
        <v>0.79999999999999982</v>
      </c>
      <c r="Y199" s="94" t="e">
        <f>IF(OR('[8]MAPAS DE RIESGOS INHER Y RESID'!$G$18='[8]MATRIZ DE RIESGOS DE SST'!X194,X199&lt;'[8]MAPAS DE RIESGOS INHER Y RESID'!$G$16+1),'[8]MAPAS DE RIESGOS INHER Y RESID'!$M$19,IF(OR('[8]MAPAS DE RIESGOS INHER Y RESID'!$H$17='[8]MATRIZ DE RIESGOS DE SST'!X194,X199&lt;'[8]MAPAS DE RIESGOS INHER Y RESID'!$I$18+1),'[8]MAPAS DE RIESGOS INHER Y RESID'!$M$18,IF(OR('[8]MAPAS DE RIESGOS INHER Y RESID'!$I$17='[8]MATRIZ DE RIESGOS DE SST'!X194,X199&lt;'[8]MAPAS DE RIESGOS INHER Y RESID'!$J$17+1),'[8]MAPAS DE RIESGOS INHER Y RESID'!$M$17,'[8]MAPAS DE RIESGOS INHER Y RESID'!$M$16)))</f>
        <v>#REF!</v>
      </c>
      <c r="Z199" s="141" t="s">
        <v>63</v>
      </c>
    </row>
    <row r="200" spans="1:26" ht="120" hidden="1" x14ac:dyDescent="0.2">
      <c r="A200" s="154"/>
      <c r="B200" s="90" t="s">
        <v>48</v>
      </c>
      <c r="C200" s="90"/>
      <c r="D200" s="90" t="s">
        <v>48</v>
      </c>
      <c r="E200" s="90" t="s">
        <v>48</v>
      </c>
      <c r="F200" s="90"/>
      <c r="G200" s="90"/>
      <c r="H200" s="155"/>
      <c r="I200" s="101" t="s">
        <v>172</v>
      </c>
      <c r="J200" s="101" t="s">
        <v>173</v>
      </c>
      <c r="K200" s="101" t="s">
        <v>98</v>
      </c>
      <c r="L200" s="94" t="s">
        <v>53</v>
      </c>
      <c r="M200" s="95">
        <f>VLOOKUP('MATRIZ DE RIESGOS'!L200,'MAPAS DE RIESGOS INHER Y RESID'!$E$3:$F$7,2,FALSE)</f>
        <v>2</v>
      </c>
      <c r="N200" s="94" t="s">
        <v>111</v>
      </c>
      <c r="O200" s="95">
        <f>VLOOKUP('MATRIZ DE RIESGOS'!N200,'MAPAS DE RIESGOS INHER Y RESID'!$O$3:$P$7,2,FALSE)</f>
        <v>4</v>
      </c>
      <c r="P200" s="95">
        <f t="shared" si="33"/>
        <v>8</v>
      </c>
      <c r="Q200" s="94" t="str">
        <f>IF(OR('MAPAS DE RIESGOS INHER Y RESID'!$G$7='MATRIZ DE RIESGOS'!P200,P200&lt;'MAPAS DE RIESGOS INHER Y RESID'!$G$3+1),'MAPAS DE RIESGOS INHER Y RESID'!$M$6,IF(OR('MAPAS DE RIESGOS INHER Y RESID'!$H$5='MATRIZ DE RIESGOS'!P200,P200&lt;'MAPAS DE RIESGOS INHER Y RESID'!$I$5+1),'MAPAS DE RIESGOS INHER Y RESID'!$M$5,IF(OR('MAPAS DE RIESGOS INHER Y RESID'!$I$4='MATRIZ DE RIESGOS'!P200,P200&lt;'MAPAS DE RIESGOS INHER Y RESID'!$J$4+1),'MAPAS DE RIESGOS INHER Y RESID'!$M$4,'MAPAS DE RIESGOS INHER Y RESID'!$M$3)))</f>
        <v>BAJO</v>
      </c>
      <c r="R200" s="124"/>
      <c r="S200" s="122" t="s">
        <v>112</v>
      </c>
      <c r="T200" s="122" t="s">
        <v>224</v>
      </c>
      <c r="U200" s="122" t="s">
        <v>113</v>
      </c>
      <c r="V200" s="94" t="s">
        <v>62</v>
      </c>
      <c r="W200" s="98">
        <f>VLOOKUP(V200,'[8]MAPAS DE RIESGOS INHER Y RESID'!$E$16:$F$18,2,FALSE)</f>
        <v>0.9</v>
      </c>
      <c r="X200" s="99">
        <f t="shared" si="34"/>
        <v>0.79999999999999982</v>
      </c>
      <c r="Y200" s="94" t="e">
        <f>IF(OR('[8]MAPAS DE RIESGOS INHER Y RESID'!$G$18='[8]MATRIZ DE RIESGOS DE SST'!X195,X200&lt;'[8]MAPAS DE RIESGOS INHER Y RESID'!$G$16+1),'[8]MAPAS DE RIESGOS INHER Y RESID'!$M$19,IF(OR('[8]MAPAS DE RIESGOS INHER Y RESID'!$H$17='[8]MATRIZ DE RIESGOS DE SST'!X195,X200&lt;'[8]MAPAS DE RIESGOS INHER Y RESID'!$I$18+1),'[8]MAPAS DE RIESGOS INHER Y RESID'!$M$18,IF(OR('[8]MAPAS DE RIESGOS INHER Y RESID'!$I$17='[8]MATRIZ DE RIESGOS DE SST'!X195,X200&lt;'[8]MAPAS DE RIESGOS INHER Y RESID'!$J$17+1),'[8]MAPAS DE RIESGOS INHER Y RESID'!$M$17,'[8]MAPAS DE RIESGOS INHER Y RESID'!$M$16)))</f>
        <v>#REF!</v>
      </c>
      <c r="Z200" s="141" t="s">
        <v>63</v>
      </c>
    </row>
    <row r="201" spans="1:26" ht="120" hidden="1" x14ac:dyDescent="0.2">
      <c r="A201" s="154"/>
      <c r="B201" s="90" t="s">
        <v>48</v>
      </c>
      <c r="C201" s="90"/>
      <c r="D201" s="90" t="s">
        <v>48</v>
      </c>
      <c r="E201" s="90" t="s">
        <v>48</v>
      </c>
      <c r="F201" s="90"/>
      <c r="G201" s="90"/>
      <c r="H201" s="155"/>
      <c r="I201" s="101" t="s">
        <v>101</v>
      </c>
      <c r="J201" s="101" t="s">
        <v>225</v>
      </c>
      <c r="K201" s="101" t="s">
        <v>226</v>
      </c>
      <c r="L201" s="94" t="s">
        <v>57</v>
      </c>
      <c r="M201" s="95">
        <f>VLOOKUP('MATRIZ DE RIESGOS'!L201,'MAPAS DE RIESGOS INHER Y RESID'!$E$3:$F$7,2,FALSE)</f>
        <v>3</v>
      </c>
      <c r="N201" s="94" t="s">
        <v>54</v>
      </c>
      <c r="O201" s="95">
        <f>VLOOKUP('MATRIZ DE RIESGOS'!N201,'MAPAS DE RIESGOS INHER Y RESID'!$O$3:$P$7,2,FALSE)</f>
        <v>16</v>
      </c>
      <c r="P201" s="95">
        <f t="shared" si="33"/>
        <v>48</v>
      </c>
      <c r="Q201" s="94" t="str">
        <f>IF(OR('MAPAS DE RIESGOS INHER Y RESID'!$G$7='MATRIZ DE RIESGOS'!P201,P201&lt;'MAPAS DE RIESGOS INHER Y RESID'!$G$3+1),'MAPAS DE RIESGOS INHER Y RESID'!$M$6,IF(OR('MAPAS DE RIESGOS INHER Y RESID'!$H$5='MATRIZ DE RIESGOS'!P201,P201&lt;'MAPAS DE RIESGOS INHER Y RESID'!$I$5+1),'MAPAS DE RIESGOS INHER Y RESID'!$M$5,IF(OR('MAPAS DE RIESGOS INHER Y RESID'!$I$4='MATRIZ DE RIESGOS'!P201,P201&lt;'MAPAS DE RIESGOS INHER Y RESID'!$J$4+1),'MAPAS DE RIESGOS INHER Y RESID'!$M$4,'MAPAS DE RIESGOS INHER Y RESID'!$M$3)))</f>
        <v>MODERADO</v>
      </c>
      <c r="R201" s="124"/>
      <c r="S201" s="124"/>
      <c r="T201" s="124" t="s">
        <v>227</v>
      </c>
      <c r="U201" s="122" t="s">
        <v>228</v>
      </c>
      <c r="V201" s="94" t="s">
        <v>62</v>
      </c>
      <c r="W201" s="98">
        <f>VLOOKUP(V201,'[8]MAPAS DE RIESGOS INHER Y RESID'!$E$16:$F$18,2,FALSE)</f>
        <v>0.9</v>
      </c>
      <c r="X201" s="99">
        <f t="shared" si="34"/>
        <v>4.7999999999999972</v>
      </c>
      <c r="Y201" s="94" t="e">
        <f>IF(OR('[8]MAPAS DE RIESGOS INHER Y RESID'!$G$18='[8]MATRIZ DE RIESGOS DE SST'!X196,X201&lt;'[8]MAPAS DE RIESGOS INHER Y RESID'!$G$16+1),'[8]MAPAS DE RIESGOS INHER Y RESID'!$M$19,IF(OR('[8]MAPAS DE RIESGOS INHER Y RESID'!$H$17='[8]MATRIZ DE RIESGOS DE SST'!X196,X201&lt;'[8]MAPAS DE RIESGOS INHER Y RESID'!$I$18+1),'[8]MAPAS DE RIESGOS INHER Y RESID'!$M$18,IF(OR('[8]MAPAS DE RIESGOS INHER Y RESID'!$I$17='[8]MATRIZ DE RIESGOS DE SST'!X196,X201&lt;'[8]MAPAS DE RIESGOS INHER Y RESID'!$J$17+1),'[8]MAPAS DE RIESGOS INHER Y RESID'!$M$17,'[8]MAPAS DE RIESGOS INHER Y RESID'!$M$16)))</f>
        <v>#REF!</v>
      </c>
      <c r="Z201" s="141" t="s">
        <v>63</v>
      </c>
    </row>
    <row r="202" spans="1:26" ht="330" hidden="1" x14ac:dyDescent="0.2">
      <c r="A202" s="154"/>
      <c r="B202" s="90" t="s">
        <v>48</v>
      </c>
      <c r="C202" s="90"/>
      <c r="D202" s="90" t="s">
        <v>48</v>
      </c>
      <c r="E202" s="90" t="s">
        <v>48</v>
      </c>
      <c r="F202" s="90"/>
      <c r="G202" s="90"/>
      <c r="H202" s="155"/>
      <c r="I202" s="101" t="s">
        <v>183</v>
      </c>
      <c r="J202" s="101" t="s">
        <v>184</v>
      </c>
      <c r="K202" s="101" t="s">
        <v>181</v>
      </c>
      <c r="L202" s="94" t="s">
        <v>53</v>
      </c>
      <c r="M202" s="95">
        <f>VLOOKUP('MATRIZ DE RIESGOS'!L202,'MAPAS DE RIESGOS INHER Y RESID'!$E$3:$F$7,2,FALSE)</f>
        <v>2</v>
      </c>
      <c r="N202" s="94" t="s">
        <v>54</v>
      </c>
      <c r="O202" s="95">
        <f>VLOOKUP('MATRIZ DE RIESGOS'!N202,'MAPAS DE RIESGOS INHER Y RESID'!$O$3:$P$7,2,FALSE)</f>
        <v>16</v>
      </c>
      <c r="P202" s="95">
        <f t="shared" si="33"/>
        <v>32</v>
      </c>
      <c r="Q202" s="94" t="str">
        <f>IF(OR('MAPAS DE RIESGOS INHER Y RESID'!$G$7='MATRIZ DE RIESGOS'!P202,P202&lt;'MAPAS DE RIESGOS INHER Y RESID'!$G$3+1),'MAPAS DE RIESGOS INHER Y RESID'!$M$6,IF(OR('MAPAS DE RIESGOS INHER Y RESID'!$H$5='MATRIZ DE RIESGOS'!P202,P202&lt;'MAPAS DE RIESGOS INHER Y RESID'!$I$5+1),'MAPAS DE RIESGOS INHER Y RESID'!$M$5,IF(OR('MAPAS DE RIESGOS INHER Y RESID'!$I$4='MATRIZ DE RIESGOS'!P202,P202&lt;'MAPAS DE RIESGOS INHER Y RESID'!$J$4+1),'MAPAS DE RIESGOS INHER Y RESID'!$M$4,'MAPAS DE RIESGOS INHER Y RESID'!$M$3)))</f>
        <v>MODERADO</v>
      </c>
      <c r="R202" s="124"/>
      <c r="S202" s="124" t="s">
        <v>185</v>
      </c>
      <c r="T202" s="122"/>
      <c r="U202" s="124" t="s">
        <v>182</v>
      </c>
      <c r="V202" s="94" t="s">
        <v>62</v>
      </c>
      <c r="W202" s="98">
        <f>VLOOKUP(V202,'[8]MAPAS DE RIESGOS INHER Y RESID'!$E$16:$F$18,2,FALSE)</f>
        <v>0.9</v>
      </c>
      <c r="X202" s="99">
        <f t="shared" si="34"/>
        <v>3.1999999999999993</v>
      </c>
      <c r="Y202" s="94" t="e">
        <f>IF(OR('[8]MAPAS DE RIESGOS INHER Y RESID'!$G$18='[8]MATRIZ DE RIESGOS DE SST'!X197,X202&lt;'[8]MAPAS DE RIESGOS INHER Y RESID'!$G$16+1),'[8]MAPAS DE RIESGOS INHER Y RESID'!$M$19,IF(OR('[8]MAPAS DE RIESGOS INHER Y RESID'!$H$17='[8]MATRIZ DE RIESGOS DE SST'!X197,X202&lt;'[8]MAPAS DE RIESGOS INHER Y RESID'!$I$18+1),'[8]MAPAS DE RIESGOS INHER Y RESID'!$M$18,IF(OR('[8]MAPAS DE RIESGOS INHER Y RESID'!$I$17='[8]MATRIZ DE RIESGOS DE SST'!X197,X202&lt;'[8]MAPAS DE RIESGOS INHER Y RESID'!$J$17+1),'[8]MAPAS DE RIESGOS INHER Y RESID'!$M$17,'[8]MAPAS DE RIESGOS INHER Y RESID'!$M$16)))</f>
        <v>#REF!</v>
      </c>
      <c r="Z202" s="141" t="s">
        <v>63</v>
      </c>
    </row>
    <row r="203" spans="1:26" ht="195" hidden="1" x14ac:dyDescent="0.2">
      <c r="A203" s="154"/>
      <c r="B203" s="90" t="s">
        <v>48</v>
      </c>
      <c r="C203" s="90"/>
      <c r="D203" s="90" t="s">
        <v>48</v>
      </c>
      <c r="E203" s="90" t="s">
        <v>48</v>
      </c>
      <c r="F203" s="90"/>
      <c r="G203" s="90"/>
      <c r="H203" s="155"/>
      <c r="I203" s="101" t="s">
        <v>186</v>
      </c>
      <c r="J203" s="101" t="s">
        <v>187</v>
      </c>
      <c r="K203" s="101" t="s">
        <v>181</v>
      </c>
      <c r="L203" s="94" t="s">
        <v>53</v>
      </c>
      <c r="M203" s="95">
        <f>VLOOKUP('MATRIZ DE RIESGOS'!L203,'MAPAS DE RIESGOS INHER Y RESID'!$E$3:$F$7,2,FALSE)</f>
        <v>2</v>
      </c>
      <c r="N203" s="94" t="s">
        <v>54</v>
      </c>
      <c r="O203" s="95">
        <f>VLOOKUP('MATRIZ DE RIESGOS'!N203,'MAPAS DE RIESGOS INHER Y RESID'!$O$3:$P$7,2,FALSE)</f>
        <v>16</v>
      </c>
      <c r="P203" s="95">
        <f t="shared" si="33"/>
        <v>32</v>
      </c>
      <c r="Q203" s="94" t="str">
        <f>IF(OR('MAPAS DE RIESGOS INHER Y RESID'!$G$7='MATRIZ DE RIESGOS'!P203,P203&lt;'MAPAS DE RIESGOS INHER Y RESID'!$G$3+1),'MAPAS DE RIESGOS INHER Y RESID'!$M$6,IF(OR('MAPAS DE RIESGOS INHER Y RESID'!$H$5='MATRIZ DE RIESGOS'!P203,P203&lt;'MAPAS DE RIESGOS INHER Y RESID'!$I$5+1),'MAPAS DE RIESGOS INHER Y RESID'!$M$5,IF(OR('MAPAS DE RIESGOS INHER Y RESID'!$I$4='MATRIZ DE RIESGOS'!P203,P203&lt;'MAPAS DE RIESGOS INHER Y RESID'!$J$4+1),'MAPAS DE RIESGOS INHER Y RESID'!$M$4,'MAPAS DE RIESGOS INHER Y RESID'!$M$3)))</f>
        <v>MODERADO</v>
      </c>
      <c r="R203" s="124"/>
      <c r="S203" s="124"/>
      <c r="T203" s="124"/>
      <c r="U203" s="124" t="s">
        <v>188</v>
      </c>
      <c r="V203" s="94" t="s">
        <v>62</v>
      </c>
      <c r="W203" s="98">
        <f>VLOOKUP(V203,'[8]MAPAS DE RIESGOS INHER Y RESID'!$E$16:$F$18,2,FALSE)</f>
        <v>0.9</v>
      </c>
      <c r="X203" s="99">
        <f t="shared" si="34"/>
        <v>3.1999999999999993</v>
      </c>
      <c r="Y203" s="94" t="e">
        <f>IF(OR('[8]MAPAS DE RIESGOS INHER Y RESID'!$G$18='[8]MATRIZ DE RIESGOS DE SST'!X198,X203&lt;'[8]MAPAS DE RIESGOS INHER Y RESID'!$G$16+1),'[8]MAPAS DE RIESGOS INHER Y RESID'!$M$19,IF(OR('[8]MAPAS DE RIESGOS INHER Y RESID'!$H$17='[8]MATRIZ DE RIESGOS DE SST'!X198,X203&lt;'[8]MAPAS DE RIESGOS INHER Y RESID'!$I$18+1),'[8]MAPAS DE RIESGOS INHER Y RESID'!$M$18,IF(OR('[8]MAPAS DE RIESGOS INHER Y RESID'!$I$17='[8]MATRIZ DE RIESGOS DE SST'!X198,X203&lt;'[8]MAPAS DE RIESGOS INHER Y RESID'!$J$17+1),'[8]MAPAS DE RIESGOS INHER Y RESID'!$M$17,'[8]MAPAS DE RIESGOS INHER Y RESID'!$M$16)))</f>
        <v>#REF!</v>
      </c>
      <c r="Z203" s="141" t="s">
        <v>63</v>
      </c>
    </row>
    <row r="204" spans="1:26" ht="180" hidden="1" x14ac:dyDescent="0.2">
      <c r="A204" s="154"/>
      <c r="B204" s="90" t="s">
        <v>48</v>
      </c>
      <c r="C204" s="90"/>
      <c r="D204" s="90" t="s">
        <v>48</v>
      </c>
      <c r="E204" s="90" t="s">
        <v>48</v>
      </c>
      <c r="F204" s="90"/>
      <c r="G204" s="90"/>
      <c r="H204" s="155"/>
      <c r="I204" s="101" t="s">
        <v>189</v>
      </c>
      <c r="J204" s="101" t="s">
        <v>190</v>
      </c>
      <c r="K204" s="101" t="s">
        <v>181</v>
      </c>
      <c r="L204" s="94" t="s">
        <v>53</v>
      </c>
      <c r="M204" s="95">
        <f>VLOOKUP('MATRIZ DE RIESGOS'!L204,'MAPAS DE RIESGOS INHER Y RESID'!$E$3:$F$7,2,FALSE)</f>
        <v>2</v>
      </c>
      <c r="N204" s="94" t="s">
        <v>111</v>
      </c>
      <c r="O204" s="95">
        <f>VLOOKUP('MATRIZ DE RIESGOS'!N204,'MAPAS DE RIESGOS INHER Y RESID'!$O$3:$P$7,2,FALSE)</f>
        <v>4</v>
      </c>
      <c r="P204" s="95">
        <f t="shared" si="33"/>
        <v>8</v>
      </c>
      <c r="Q204" s="94" t="str">
        <f>IF(OR('MAPAS DE RIESGOS INHER Y RESID'!$G$7='MATRIZ DE RIESGOS'!P204,P204&lt;'MAPAS DE RIESGOS INHER Y RESID'!$G$3+1),'MAPAS DE RIESGOS INHER Y RESID'!$M$6,IF(OR('MAPAS DE RIESGOS INHER Y RESID'!$H$5='MATRIZ DE RIESGOS'!P204,P204&lt;'MAPAS DE RIESGOS INHER Y RESID'!$I$5+1),'MAPAS DE RIESGOS INHER Y RESID'!$M$5,IF(OR('MAPAS DE RIESGOS INHER Y RESID'!$I$4='MATRIZ DE RIESGOS'!P204,P204&lt;'MAPAS DE RIESGOS INHER Y RESID'!$J$4+1),'MAPAS DE RIESGOS INHER Y RESID'!$M$4,'MAPAS DE RIESGOS INHER Y RESID'!$M$3)))</f>
        <v>BAJO</v>
      </c>
      <c r="R204" s="124"/>
      <c r="S204" s="124"/>
      <c r="T204" s="124"/>
      <c r="U204" s="124" t="s">
        <v>188</v>
      </c>
      <c r="V204" s="94" t="s">
        <v>62</v>
      </c>
      <c r="W204" s="98">
        <f>VLOOKUP(V204,'[8]MAPAS DE RIESGOS INHER Y RESID'!$E$16:$F$18,2,FALSE)</f>
        <v>0.9</v>
      </c>
      <c r="X204" s="99">
        <f t="shared" si="34"/>
        <v>0.79999999999999982</v>
      </c>
      <c r="Y204" s="94" t="e">
        <f>IF(OR('[8]MAPAS DE RIESGOS INHER Y RESID'!$G$18='[8]MATRIZ DE RIESGOS DE SST'!X199,X204&lt;'[8]MAPAS DE RIESGOS INHER Y RESID'!$G$16+1),'[8]MAPAS DE RIESGOS INHER Y RESID'!$M$19,IF(OR('[8]MAPAS DE RIESGOS INHER Y RESID'!$H$17='[8]MATRIZ DE RIESGOS DE SST'!X199,X204&lt;'[8]MAPAS DE RIESGOS INHER Y RESID'!$I$18+1),'[8]MAPAS DE RIESGOS INHER Y RESID'!$M$18,IF(OR('[8]MAPAS DE RIESGOS INHER Y RESID'!$I$17='[8]MATRIZ DE RIESGOS DE SST'!X199,X204&lt;'[8]MAPAS DE RIESGOS INHER Y RESID'!$J$17+1),'[8]MAPAS DE RIESGOS INHER Y RESID'!$M$17,'[8]MAPAS DE RIESGOS INHER Y RESID'!$M$16)))</f>
        <v>#REF!</v>
      </c>
      <c r="Z204" s="141" t="s">
        <v>63</v>
      </c>
    </row>
    <row r="205" spans="1:26" x14ac:dyDescent="0.2">
      <c r="B205" s="118"/>
      <c r="C205" s="118"/>
      <c r="G205" s="118"/>
      <c r="H205" s="118"/>
    </row>
    <row r="206" spans="1:26" x14ac:dyDescent="0.2">
      <c r="B206" s="118"/>
      <c r="C206" s="118"/>
      <c r="G206" s="118"/>
      <c r="H206" s="118"/>
    </row>
    <row r="207" spans="1:26" x14ac:dyDescent="0.2">
      <c r="B207" s="118"/>
      <c r="C207" s="118"/>
      <c r="G207" s="118"/>
      <c r="H207" s="118"/>
    </row>
    <row r="208" spans="1:26" x14ac:dyDescent="0.2">
      <c r="B208" s="118"/>
      <c r="C208" s="118"/>
      <c r="G208" s="118"/>
      <c r="H208" s="118"/>
    </row>
    <row r="209" spans="2:8" x14ac:dyDescent="0.2">
      <c r="B209" s="118"/>
      <c r="C209" s="118"/>
      <c r="G209" s="118"/>
      <c r="H209" s="118"/>
    </row>
    <row r="210" spans="2:8" x14ac:dyDescent="0.2">
      <c r="B210" s="118"/>
      <c r="C210" s="118"/>
      <c r="G210" s="118"/>
      <c r="H210" s="118"/>
    </row>
    <row r="211" spans="2:8" x14ac:dyDescent="0.2">
      <c r="B211" s="118"/>
      <c r="C211" s="118"/>
      <c r="G211" s="118"/>
      <c r="H211" s="118"/>
    </row>
    <row r="212" spans="2:8" x14ac:dyDescent="0.2">
      <c r="B212" s="118"/>
      <c r="C212" s="118"/>
      <c r="G212" s="118"/>
      <c r="H212" s="118"/>
    </row>
    <row r="213" spans="2:8" x14ac:dyDescent="0.2">
      <c r="B213" s="118"/>
      <c r="C213" s="118"/>
      <c r="G213" s="118"/>
      <c r="H213" s="118"/>
    </row>
    <row r="214" spans="2:8" x14ac:dyDescent="0.2">
      <c r="B214" s="118"/>
      <c r="C214" s="118"/>
      <c r="G214" s="118"/>
      <c r="H214" s="118"/>
    </row>
    <row r="215" spans="2:8" x14ac:dyDescent="0.2">
      <c r="B215" s="118"/>
      <c r="C215" s="118"/>
      <c r="G215" s="118"/>
      <c r="H215" s="118"/>
    </row>
    <row r="216" spans="2:8" x14ac:dyDescent="0.2">
      <c r="B216" s="118"/>
      <c r="C216" s="118"/>
      <c r="G216" s="118"/>
      <c r="H216" s="118"/>
    </row>
    <row r="217" spans="2:8" x14ac:dyDescent="0.2">
      <c r="B217" s="118"/>
      <c r="C217" s="118"/>
      <c r="G217" s="118"/>
      <c r="H217" s="118"/>
    </row>
    <row r="218" spans="2:8" x14ac:dyDescent="0.2">
      <c r="B218" s="118"/>
      <c r="C218" s="118"/>
      <c r="G218" s="118"/>
      <c r="H218" s="118"/>
    </row>
    <row r="219" spans="2:8" x14ac:dyDescent="0.2">
      <c r="B219" s="118"/>
      <c r="C219" s="118"/>
      <c r="G219" s="118"/>
      <c r="H219" s="118"/>
    </row>
    <row r="220" spans="2:8" x14ac:dyDescent="0.2">
      <c r="B220" s="118"/>
      <c r="C220" s="118"/>
      <c r="G220" s="118"/>
      <c r="H220" s="118"/>
    </row>
    <row r="221" spans="2:8" x14ac:dyDescent="0.2">
      <c r="B221" s="118"/>
      <c r="C221" s="118"/>
      <c r="G221" s="118"/>
      <c r="H221" s="118"/>
    </row>
    <row r="222" spans="2:8" x14ac:dyDescent="0.2">
      <c r="B222" s="118"/>
      <c r="C222" s="118"/>
      <c r="G222" s="118"/>
      <c r="H222" s="118"/>
    </row>
    <row r="223" spans="2:8" x14ac:dyDescent="0.2">
      <c r="B223" s="118"/>
      <c r="C223" s="118"/>
      <c r="G223" s="118"/>
      <c r="H223" s="118"/>
    </row>
    <row r="224" spans="2:8" x14ac:dyDescent="0.2">
      <c r="B224" s="118"/>
      <c r="C224" s="118"/>
      <c r="G224" s="118"/>
      <c r="H224" s="118"/>
    </row>
    <row r="225" spans="2:8" x14ac:dyDescent="0.2">
      <c r="B225" s="118"/>
      <c r="C225" s="118"/>
      <c r="G225" s="118"/>
      <c r="H225" s="118"/>
    </row>
    <row r="226" spans="2:8" x14ac:dyDescent="0.2">
      <c r="B226" s="118"/>
      <c r="C226" s="118"/>
      <c r="G226" s="118"/>
      <c r="H226" s="118"/>
    </row>
    <row r="227" spans="2:8" x14ac:dyDescent="0.2">
      <c r="B227" s="118"/>
      <c r="C227" s="118"/>
      <c r="G227" s="118"/>
      <c r="H227" s="118"/>
    </row>
    <row r="228" spans="2:8" x14ac:dyDescent="0.2">
      <c r="B228" s="118"/>
      <c r="C228" s="118"/>
      <c r="G228" s="118"/>
      <c r="H228" s="118"/>
    </row>
    <row r="229" spans="2:8" x14ac:dyDescent="0.2">
      <c r="B229" s="118"/>
      <c r="C229" s="118"/>
      <c r="G229" s="118"/>
      <c r="H229" s="118"/>
    </row>
    <row r="230" spans="2:8" x14ac:dyDescent="0.2">
      <c r="B230" s="118"/>
      <c r="C230" s="118"/>
      <c r="G230" s="118"/>
      <c r="H230" s="118"/>
    </row>
    <row r="231" spans="2:8" x14ac:dyDescent="0.2">
      <c r="B231" s="118"/>
      <c r="C231" s="118"/>
      <c r="G231" s="118"/>
      <c r="H231" s="118"/>
    </row>
    <row r="232" spans="2:8" x14ac:dyDescent="0.2">
      <c r="B232" s="118"/>
      <c r="C232" s="118"/>
      <c r="G232" s="118"/>
      <c r="H232" s="118"/>
    </row>
    <row r="233" spans="2:8" x14ac:dyDescent="0.2">
      <c r="B233" s="118"/>
      <c r="C233" s="118"/>
      <c r="G233" s="118"/>
      <c r="H233" s="118"/>
    </row>
    <row r="234" spans="2:8" x14ac:dyDescent="0.2">
      <c r="B234" s="118"/>
      <c r="C234" s="118"/>
      <c r="G234" s="118"/>
      <c r="H234" s="118"/>
    </row>
    <row r="235" spans="2:8" x14ac:dyDescent="0.2">
      <c r="B235" s="118"/>
      <c r="C235" s="118"/>
      <c r="G235" s="118"/>
      <c r="H235" s="118"/>
    </row>
    <row r="236" spans="2:8" x14ac:dyDescent="0.2">
      <c r="B236" s="118"/>
      <c r="C236" s="118"/>
      <c r="G236" s="118"/>
      <c r="H236" s="118"/>
    </row>
    <row r="237" spans="2:8" x14ac:dyDescent="0.2">
      <c r="B237" s="118"/>
      <c r="C237" s="118"/>
      <c r="G237" s="118"/>
      <c r="H237" s="118"/>
    </row>
    <row r="238" spans="2:8" x14ac:dyDescent="0.2">
      <c r="B238" s="118"/>
      <c r="C238" s="118"/>
      <c r="G238" s="118"/>
      <c r="H238" s="118"/>
    </row>
    <row r="239" spans="2:8" x14ac:dyDescent="0.2">
      <c r="B239" s="118"/>
      <c r="C239" s="118"/>
      <c r="G239" s="118"/>
      <c r="H239" s="118"/>
    </row>
    <row r="240" spans="2:8" x14ac:dyDescent="0.2">
      <c r="B240" s="118"/>
      <c r="C240" s="118"/>
      <c r="G240" s="118"/>
      <c r="H240" s="118"/>
    </row>
    <row r="241" spans="2:8" x14ac:dyDescent="0.2">
      <c r="B241" s="118"/>
      <c r="C241" s="118"/>
      <c r="G241" s="118"/>
      <c r="H241" s="118"/>
    </row>
    <row r="242" spans="2:8" x14ac:dyDescent="0.2">
      <c r="B242" s="118"/>
      <c r="C242" s="118"/>
      <c r="G242" s="118"/>
      <c r="H242" s="118"/>
    </row>
    <row r="243" spans="2:8" x14ac:dyDescent="0.2">
      <c r="B243" s="118"/>
      <c r="C243" s="118"/>
      <c r="G243" s="118"/>
      <c r="H243" s="118"/>
    </row>
    <row r="244" spans="2:8" x14ac:dyDescent="0.2">
      <c r="B244" s="118"/>
      <c r="C244" s="118"/>
      <c r="G244" s="118"/>
      <c r="H244" s="118"/>
    </row>
    <row r="245" spans="2:8" x14ac:dyDescent="0.2">
      <c r="B245" s="118"/>
      <c r="C245" s="118"/>
      <c r="G245" s="118"/>
      <c r="H245" s="118"/>
    </row>
    <row r="246" spans="2:8" x14ac:dyDescent="0.2">
      <c r="B246" s="118"/>
      <c r="C246" s="118"/>
      <c r="G246" s="118"/>
      <c r="H246" s="118"/>
    </row>
    <row r="247" spans="2:8" x14ac:dyDescent="0.2">
      <c r="B247" s="118"/>
      <c r="C247" s="118"/>
      <c r="G247" s="118"/>
      <c r="H247" s="118"/>
    </row>
    <row r="248" spans="2:8" x14ac:dyDescent="0.2">
      <c r="B248" s="118"/>
      <c r="C248" s="118"/>
      <c r="G248" s="118"/>
      <c r="H248" s="118"/>
    </row>
    <row r="249" spans="2:8" x14ac:dyDescent="0.2">
      <c r="B249" s="118"/>
      <c r="C249" s="118"/>
      <c r="G249" s="118"/>
      <c r="H249" s="118"/>
    </row>
    <row r="250" spans="2:8" x14ac:dyDescent="0.2">
      <c r="B250" s="118"/>
      <c r="C250" s="118"/>
      <c r="G250" s="118"/>
      <c r="H250" s="118"/>
    </row>
    <row r="251" spans="2:8" x14ac:dyDescent="0.2">
      <c r="B251" s="118"/>
      <c r="C251" s="118"/>
      <c r="G251" s="118"/>
      <c r="H251" s="118"/>
    </row>
    <row r="252" spans="2:8" x14ac:dyDescent="0.2">
      <c r="B252" s="118"/>
      <c r="C252" s="118"/>
      <c r="G252" s="118"/>
      <c r="H252" s="118"/>
    </row>
    <row r="253" spans="2:8" x14ac:dyDescent="0.2">
      <c r="B253" s="118"/>
      <c r="C253" s="118"/>
      <c r="G253" s="118"/>
      <c r="H253" s="118"/>
    </row>
    <row r="254" spans="2:8" x14ac:dyDescent="0.2">
      <c r="B254" s="118"/>
      <c r="C254" s="118"/>
      <c r="G254" s="118"/>
      <c r="H254" s="118"/>
    </row>
    <row r="255" spans="2:8" x14ac:dyDescent="0.2">
      <c r="B255" s="118"/>
      <c r="C255" s="118"/>
      <c r="G255" s="118"/>
      <c r="H255" s="118"/>
    </row>
    <row r="256" spans="2:8" x14ac:dyDescent="0.2">
      <c r="B256" s="118"/>
      <c r="C256" s="118"/>
      <c r="G256" s="118"/>
      <c r="H256" s="118"/>
    </row>
    <row r="257" spans="2:8" x14ac:dyDescent="0.2">
      <c r="B257" s="118"/>
      <c r="C257" s="118"/>
      <c r="G257" s="118"/>
      <c r="H257" s="118"/>
    </row>
    <row r="258" spans="2:8" x14ac:dyDescent="0.2">
      <c r="B258" s="118"/>
      <c r="C258" s="118"/>
      <c r="G258" s="118"/>
      <c r="H258" s="118"/>
    </row>
    <row r="259" spans="2:8" x14ac:dyDescent="0.2">
      <c r="B259" s="118"/>
      <c r="C259" s="118"/>
      <c r="G259" s="118"/>
      <c r="H259" s="118"/>
    </row>
    <row r="260" spans="2:8" x14ac:dyDescent="0.2">
      <c r="B260" s="118"/>
      <c r="C260" s="118"/>
      <c r="G260" s="118"/>
      <c r="H260" s="118"/>
    </row>
    <row r="261" spans="2:8" x14ac:dyDescent="0.2">
      <c r="B261" s="118"/>
      <c r="C261" s="118"/>
      <c r="G261" s="118"/>
      <c r="H261" s="118"/>
    </row>
    <row r="262" spans="2:8" x14ac:dyDescent="0.2">
      <c r="B262" s="118"/>
      <c r="C262" s="118"/>
      <c r="G262" s="118"/>
      <c r="H262" s="118"/>
    </row>
    <row r="263" spans="2:8" x14ac:dyDescent="0.2">
      <c r="B263" s="118"/>
      <c r="C263" s="118"/>
      <c r="G263" s="118"/>
      <c r="H263" s="118"/>
    </row>
    <row r="264" spans="2:8" x14ac:dyDescent="0.2">
      <c r="B264" s="118"/>
      <c r="C264" s="118"/>
      <c r="G264" s="118"/>
      <c r="H264" s="118"/>
    </row>
    <row r="265" spans="2:8" x14ac:dyDescent="0.2">
      <c r="B265" s="118"/>
      <c r="C265" s="118"/>
      <c r="G265" s="118"/>
      <c r="H265" s="118"/>
    </row>
    <row r="266" spans="2:8" x14ac:dyDescent="0.2">
      <c r="B266" s="118"/>
      <c r="C266" s="118"/>
      <c r="G266" s="118"/>
      <c r="H266" s="118"/>
    </row>
    <row r="267" spans="2:8" x14ac:dyDescent="0.2">
      <c r="B267" s="118"/>
      <c r="C267" s="118"/>
      <c r="G267" s="118"/>
      <c r="H267" s="118"/>
    </row>
    <row r="268" spans="2:8" x14ac:dyDescent="0.2">
      <c r="B268" s="118"/>
      <c r="C268" s="118"/>
      <c r="G268" s="118"/>
      <c r="H268" s="118"/>
    </row>
    <row r="269" spans="2:8" x14ac:dyDescent="0.2">
      <c r="B269" s="118"/>
      <c r="C269" s="118"/>
      <c r="G269" s="118"/>
      <c r="H269" s="118"/>
    </row>
    <row r="270" spans="2:8" x14ac:dyDescent="0.2">
      <c r="B270" s="118"/>
      <c r="C270" s="118"/>
      <c r="G270" s="118"/>
      <c r="H270" s="118"/>
    </row>
    <row r="271" spans="2:8" x14ac:dyDescent="0.2">
      <c r="B271" s="118"/>
      <c r="C271" s="118"/>
      <c r="G271" s="118"/>
      <c r="H271" s="118"/>
    </row>
    <row r="272" spans="2:8" x14ac:dyDescent="0.2">
      <c r="B272" s="118"/>
      <c r="C272" s="118"/>
      <c r="G272" s="118"/>
      <c r="H272" s="118"/>
    </row>
    <row r="273" spans="2:8" x14ac:dyDescent="0.2">
      <c r="B273" s="118"/>
      <c r="C273" s="118"/>
      <c r="G273" s="118"/>
      <c r="H273" s="118"/>
    </row>
    <row r="274" spans="2:8" x14ac:dyDescent="0.2">
      <c r="B274" s="118"/>
      <c r="C274" s="118"/>
      <c r="G274" s="118"/>
      <c r="H274" s="118"/>
    </row>
    <row r="275" spans="2:8" x14ac:dyDescent="0.2">
      <c r="B275" s="118"/>
      <c r="C275" s="118"/>
      <c r="G275" s="118"/>
      <c r="H275" s="118"/>
    </row>
    <row r="276" spans="2:8" x14ac:dyDescent="0.2">
      <c r="B276" s="118"/>
      <c r="C276" s="118"/>
      <c r="G276" s="118"/>
      <c r="H276" s="118"/>
    </row>
    <row r="277" spans="2:8" x14ac:dyDescent="0.2">
      <c r="B277" s="118"/>
      <c r="C277" s="118"/>
      <c r="G277" s="118"/>
      <c r="H277" s="118"/>
    </row>
    <row r="278" spans="2:8" x14ac:dyDescent="0.2">
      <c r="B278" s="118"/>
      <c r="C278" s="118"/>
      <c r="G278" s="118"/>
      <c r="H278" s="118"/>
    </row>
    <row r="279" spans="2:8" x14ac:dyDescent="0.2">
      <c r="B279" s="118"/>
      <c r="C279" s="118"/>
      <c r="G279" s="118"/>
      <c r="H279" s="118"/>
    </row>
    <row r="280" spans="2:8" x14ac:dyDescent="0.2">
      <c r="B280" s="118"/>
      <c r="C280" s="118"/>
      <c r="G280" s="118"/>
      <c r="H280" s="118"/>
    </row>
    <row r="281" spans="2:8" x14ac:dyDescent="0.2">
      <c r="B281" s="118"/>
      <c r="C281" s="118"/>
      <c r="G281" s="118"/>
      <c r="H281" s="118"/>
    </row>
    <row r="282" spans="2:8" x14ac:dyDescent="0.2">
      <c r="B282" s="118"/>
      <c r="C282" s="118"/>
      <c r="G282" s="118"/>
      <c r="H282" s="118"/>
    </row>
    <row r="283" spans="2:8" x14ac:dyDescent="0.2">
      <c r="B283" s="118"/>
      <c r="C283" s="118"/>
      <c r="G283" s="118"/>
      <c r="H283" s="118"/>
    </row>
    <row r="284" spans="2:8" x14ac:dyDescent="0.2">
      <c r="B284" s="118"/>
      <c r="C284" s="118"/>
      <c r="G284" s="118"/>
      <c r="H284" s="118"/>
    </row>
    <row r="285" spans="2:8" x14ac:dyDescent="0.2">
      <c r="B285" s="118"/>
      <c r="C285" s="118"/>
      <c r="G285" s="118"/>
      <c r="H285" s="118"/>
    </row>
    <row r="286" spans="2:8" x14ac:dyDescent="0.2">
      <c r="B286" s="118"/>
      <c r="C286" s="118"/>
      <c r="G286" s="118"/>
      <c r="H286" s="118"/>
    </row>
    <row r="287" spans="2:8" x14ac:dyDescent="0.2">
      <c r="B287" s="118"/>
      <c r="C287" s="118"/>
      <c r="G287" s="118"/>
      <c r="H287" s="118"/>
    </row>
    <row r="288" spans="2:8" x14ac:dyDescent="0.2">
      <c r="B288" s="118"/>
      <c r="C288" s="118"/>
      <c r="G288" s="118"/>
      <c r="H288" s="118"/>
    </row>
    <row r="289" spans="2:8" x14ac:dyDescent="0.2">
      <c r="B289" s="118"/>
      <c r="C289" s="118"/>
      <c r="G289" s="118"/>
      <c r="H289" s="118"/>
    </row>
    <row r="290" spans="2:8" x14ac:dyDescent="0.2">
      <c r="B290" s="118"/>
      <c r="C290" s="118"/>
      <c r="G290" s="118"/>
      <c r="H290" s="118"/>
    </row>
    <row r="291" spans="2:8" x14ac:dyDescent="0.2">
      <c r="B291" s="118"/>
      <c r="C291" s="118"/>
      <c r="G291" s="118"/>
      <c r="H291" s="118"/>
    </row>
    <row r="292" spans="2:8" x14ac:dyDescent="0.2">
      <c r="B292" s="118"/>
      <c r="C292" s="118"/>
      <c r="G292" s="118"/>
      <c r="H292" s="118"/>
    </row>
    <row r="293" spans="2:8" x14ac:dyDescent="0.2">
      <c r="B293" s="118"/>
      <c r="C293" s="118"/>
      <c r="G293" s="118"/>
      <c r="H293" s="118"/>
    </row>
  </sheetData>
  <autoFilter ref="A4:Z204" xr:uid="{00000000-0009-0000-0000-000001000000}">
    <filterColumn colId="8">
      <filters>
        <filter val="SEGURIDAD:_x000a_Tabajo en alturas"/>
      </filters>
    </filterColumn>
  </autoFilter>
  <mergeCells count="24">
    <mergeCell ref="Z4:Z5"/>
    <mergeCell ref="Q4:Q5"/>
    <mergeCell ref="R4:U4"/>
    <mergeCell ref="J4:J5"/>
    <mergeCell ref="K4:K5"/>
    <mergeCell ref="H4:H5"/>
    <mergeCell ref="I4:I5"/>
    <mergeCell ref="Y4:Y5"/>
    <mergeCell ref="A175:A204"/>
    <mergeCell ref="H175:H204"/>
    <mergeCell ref="I1:Y1"/>
    <mergeCell ref="A6:A47"/>
    <mergeCell ref="A48:A91"/>
    <mergeCell ref="A92:A133"/>
    <mergeCell ref="A134:A174"/>
    <mergeCell ref="H92:H133"/>
    <mergeCell ref="H134:H174"/>
    <mergeCell ref="A1:H1"/>
    <mergeCell ref="A4:A5"/>
    <mergeCell ref="B2:Z2"/>
    <mergeCell ref="V4:V5"/>
    <mergeCell ref="X4:X5"/>
    <mergeCell ref="H48:H59"/>
    <mergeCell ref="B3:Z3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3C8C62C4-82BA-40D5-AAD7-29E14A6998D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B14583DB-A616-4F6B-AE29-DB3AED28CDD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CB063FB5-A0DE-49EC-A211-E43DE46E108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B7DA03DA-7219-4ED7-92D5-CFAB148379E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A3D716BF-5CCA-4B26-AE50-53DA5D6B4AF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L6:L204</xm:sqref>
        </x14:conditionalFormatting>
        <x14:conditionalFormatting xmlns:xm="http://schemas.microsoft.com/office/excel/2006/main">
          <x14:cfRule type="cellIs" priority="1" operator="equal" id="{3304676E-B9B8-4D3E-9E66-A0FBC6E4100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A53D75BD-EE2F-4F71-A4BC-28F6B833F0F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72B9CB9B-6892-4CEE-99D9-9D59F1C7EFC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CFE8AC44-E0C5-4779-AC6B-6EABA5C96F6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E1244EDD-ABCE-4AE0-A2B8-0DE4D50AF59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N6:N204</xm:sqref>
        </x14:conditionalFormatting>
        <x14:conditionalFormatting xmlns:xm="http://schemas.microsoft.com/office/excel/2006/main">
          <x14:cfRule type="cellIs" priority="11" operator="equal" id="{B175B403-E435-4373-8A7F-183BC28AE16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04884099-492D-4D6C-A48D-CAB13A86581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15877E75-858E-438A-9133-1D7FB09A72E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4A9F65C7-2150-48E4-B3D6-FEDF3FD3B7C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Q6:Q88 V6:V204 Y6:Y204</xm:sqref>
        </x14:conditionalFormatting>
        <x14:conditionalFormatting xmlns:xm="http://schemas.microsoft.com/office/excel/2006/main">
          <x14:cfRule type="cellIs" priority="185" operator="equal" id="{F19B2262-6FF4-4A2B-803C-D8D25A3F29D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" operator="equal" id="{72E560C9-C93D-4A5A-847E-D9E89A84E21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" operator="equal" id="{1295A630-978E-400C-AC14-4BE70E56E5B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" operator="equal" id="{804446D7-EFF7-492B-ACBB-F97C4BAB116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Q90:Q111</xm:sqref>
        </x14:conditionalFormatting>
        <x14:conditionalFormatting xmlns:xm="http://schemas.microsoft.com/office/excel/2006/main">
          <x14:cfRule type="cellIs" priority="213" operator="equal" id="{86004DE9-5B18-4101-9AFF-0B4327FB89D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4" operator="equal" id="{5912C413-812D-4A48-ADE7-70160E59D02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" operator="equal" id="{2ECCD512-3DAE-45D9-A74D-8CD04DED887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" operator="equal" id="{920F76ED-5F86-49CC-A56A-C3B7828CE24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Q113:Q114</xm:sqref>
        </x14:conditionalFormatting>
        <x14:conditionalFormatting xmlns:xm="http://schemas.microsoft.com/office/excel/2006/main">
          <x14:cfRule type="cellIs" priority="39" operator="equal" id="{84692715-0286-4711-BCC5-1B1C9CEF3A9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A7A3B28D-7206-4423-B397-8B133F7852D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1D6B9D6A-8B2A-45AC-A4FC-DE9B208FE32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B040BD14-BD26-42DA-B6ED-735284F3DBB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Q116:Q152</xm:sqref>
        </x14:conditionalFormatting>
        <x14:conditionalFormatting xmlns:xm="http://schemas.microsoft.com/office/excel/2006/main">
          <x14:cfRule type="cellIs" priority="53" operator="equal" id="{9624337F-0452-4193-8C50-1BF97D568F0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02A9B08E-FA51-4072-A9D8-99EC1D1283D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D26DD814-0706-4E5B-A98A-D04750FEF47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C59C7EF8-F71C-4D77-BCD3-911D6F36AFD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Q154:Q155 Q157:Q204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'MAPAS DE RIESGOS INHER Y RESID'!$E$3:$E$7</xm:f>
          </x14:formula1>
          <xm:sqref>L6:L204</xm:sqref>
        </x14:dataValidation>
        <x14:dataValidation type="list" allowBlank="1" showInputMessage="1" showErrorMessage="1" xr:uid="{00000000-0002-0000-0100-000001000000}">
          <x14:formula1>
            <xm:f>'MAPAS DE RIESGOS INHER Y RESID'!$E$16:$E$18</xm:f>
          </x14:formula1>
          <xm:sqref>V6:V204</xm:sqref>
        </x14:dataValidation>
        <x14:dataValidation type="list" allowBlank="1" showInputMessage="1" showErrorMessage="1" xr:uid="{00000000-0002-0000-0100-000002000000}">
          <x14:formula1>
            <xm:f>'MAPAS DE RIESGOS INHER Y RESID'!$G$9:$K$9</xm:f>
          </x14:formula1>
          <xm:sqref>N6:N204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65"/>
  <sheetViews>
    <sheetView zoomScale="60" zoomScaleNormal="60" workbookViewId="0">
      <pane xSplit="3" ySplit="1" topLeftCell="D51" activePane="bottomRight" state="frozen"/>
      <selection pane="topRight" activeCell="D1" sqref="D1"/>
      <selection pane="bottomLeft" activeCell="A2" sqref="A2"/>
      <selection pane="bottomRight" activeCell="C51" sqref="C51"/>
    </sheetView>
  </sheetViews>
  <sheetFormatPr baseColWidth="10" defaultColWidth="10.85546875" defaultRowHeight="19.5" x14ac:dyDescent="0.25"/>
  <cols>
    <col min="1" max="1" width="24.28515625" style="64" customWidth="1"/>
    <col min="2" max="2" width="51.42578125" style="65" customWidth="1"/>
    <col min="3" max="3" width="56.28515625" style="66" customWidth="1"/>
    <col min="4" max="7" width="10.85546875" style="60"/>
    <col min="8" max="8" width="29.85546875" style="60" customWidth="1"/>
    <col min="9" max="16384" width="10.85546875" style="60"/>
  </cols>
  <sheetData>
    <row r="1" spans="1:3" ht="88.5" customHeight="1" x14ac:dyDescent="0.25">
      <c r="A1" s="59" t="s">
        <v>229</v>
      </c>
      <c r="B1" s="59" t="s">
        <v>230</v>
      </c>
      <c r="C1" s="59" t="s">
        <v>39</v>
      </c>
    </row>
    <row r="2" spans="1:3" ht="19.5" customHeight="1" x14ac:dyDescent="0.25">
      <c r="A2" s="61" t="s">
        <v>231</v>
      </c>
      <c r="B2" s="62" t="s">
        <v>232</v>
      </c>
      <c r="C2" s="61" t="s">
        <v>233</v>
      </c>
    </row>
    <row r="3" spans="1:3" ht="60.75" customHeight="1" x14ac:dyDescent="0.25">
      <c r="A3" s="61" t="s">
        <v>234</v>
      </c>
      <c r="B3" s="62" t="s">
        <v>235</v>
      </c>
      <c r="C3" s="61" t="s">
        <v>233</v>
      </c>
    </row>
    <row r="4" spans="1:3" ht="409.5" x14ac:dyDescent="0.25">
      <c r="A4" s="61" t="s">
        <v>50</v>
      </c>
      <c r="B4" s="62" t="s">
        <v>344</v>
      </c>
      <c r="C4" s="61" t="s">
        <v>52</v>
      </c>
    </row>
    <row r="5" spans="1:3" ht="97.5" x14ac:dyDescent="0.25">
      <c r="A5" s="61" t="s">
        <v>64</v>
      </c>
      <c r="B5" s="62" t="s">
        <v>65</v>
      </c>
      <c r="C5" s="61" t="s">
        <v>66</v>
      </c>
    </row>
    <row r="6" spans="1:3" ht="97.5" x14ac:dyDescent="0.25">
      <c r="A6" s="61" t="s">
        <v>59</v>
      </c>
      <c r="B6" s="62" t="s">
        <v>214</v>
      </c>
      <c r="C6" s="70" t="s">
        <v>52</v>
      </c>
    </row>
    <row r="7" spans="1:3" ht="327.75" customHeight="1" x14ac:dyDescent="0.25">
      <c r="A7" s="61" t="s">
        <v>68</v>
      </c>
      <c r="B7" s="62" t="s">
        <v>236</v>
      </c>
      <c r="C7" s="70" t="s">
        <v>52</v>
      </c>
    </row>
    <row r="8" spans="1:3" ht="139.5" customHeight="1" x14ac:dyDescent="0.25">
      <c r="A8" s="61" t="s">
        <v>81</v>
      </c>
      <c r="B8" s="62" t="s">
        <v>343</v>
      </c>
      <c r="C8" s="70" t="s">
        <v>73</v>
      </c>
    </row>
    <row r="9" spans="1:3" ht="97.5" x14ac:dyDescent="0.25">
      <c r="A9" s="61" t="s">
        <v>85</v>
      </c>
      <c r="B9" s="62" t="s">
        <v>237</v>
      </c>
      <c r="C9" s="70" t="s">
        <v>73</v>
      </c>
    </row>
    <row r="10" spans="1:3" ht="243" customHeight="1" x14ac:dyDescent="0.25">
      <c r="A10" s="61" t="s">
        <v>72</v>
      </c>
      <c r="B10" s="62" t="s">
        <v>342</v>
      </c>
      <c r="C10" s="70" t="s">
        <v>73</v>
      </c>
    </row>
    <row r="11" spans="1:3" ht="117" x14ac:dyDescent="0.25">
      <c r="A11" s="61" t="s">
        <v>76</v>
      </c>
      <c r="B11" s="62" t="s">
        <v>77</v>
      </c>
      <c r="C11" s="70" t="s">
        <v>78</v>
      </c>
    </row>
    <row r="12" spans="1:3" ht="97.5" x14ac:dyDescent="0.25">
      <c r="A12" s="61" t="s">
        <v>87</v>
      </c>
      <c r="B12" s="62" t="s">
        <v>215</v>
      </c>
      <c r="C12" s="70" t="s">
        <v>73</v>
      </c>
    </row>
    <row r="13" spans="1:3" ht="136.5" x14ac:dyDescent="0.25">
      <c r="A13" s="61" t="s">
        <v>79</v>
      </c>
      <c r="B13" s="62" t="s">
        <v>238</v>
      </c>
      <c r="C13" s="70" t="s">
        <v>73</v>
      </c>
    </row>
    <row r="14" spans="1:3" ht="39" customHeight="1" x14ac:dyDescent="0.25">
      <c r="A14" s="61" t="s">
        <v>196</v>
      </c>
      <c r="B14" s="62" t="s">
        <v>197</v>
      </c>
      <c r="C14" s="70" t="s">
        <v>198</v>
      </c>
    </row>
    <row r="15" spans="1:3" ht="78" x14ac:dyDescent="0.25">
      <c r="A15" s="61" t="s">
        <v>239</v>
      </c>
      <c r="B15" s="62" t="s">
        <v>240</v>
      </c>
      <c r="C15" s="70" t="s">
        <v>204</v>
      </c>
    </row>
    <row r="16" spans="1:3" ht="39" customHeight="1" x14ac:dyDescent="0.25">
      <c r="A16" s="61" t="s">
        <v>216</v>
      </c>
      <c r="B16" s="62" t="s">
        <v>197</v>
      </c>
      <c r="C16" s="70" t="s">
        <v>198</v>
      </c>
    </row>
    <row r="17" spans="1:3" ht="97.5" x14ac:dyDescent="0.25">
      <c r="A17" s="61" t="s">
        <v>241</v>
      </c>
      <c r="B17" s="62" t="s">
        <v>242</v>
      </c>
      <c r="C17" s="70" t="s">
        <v>198</v>
      </c>
    </row>
    <row r="18" spans="1:3" ht="117" x14ac:dyDescent="0.25">
      <c r="A18" s="61" t="s">
        <v>243</v>
      </c>
      <c r="B18" s="62" t="s">
        <v>244</v>
      </c>
      <c r="C18" s="70" t="s">
        <v>198</v>
      </c>
    </row>
    <row r="19" spans="1:3" ht="58.5" x14ac:dyDescent="0.25">
      <c r="A19" s="61" t="s">
        <v>200</v>
      </c>
      <c r="B19" s="62" t="s">
        <v>201</v>
      </c>
      <c r="C19" s="70" t="s">
        <v>202</v>
      </c>
    </row>
    <row r="20" spans="1:3" ht="39" customHeight="1" x14ac:dyDescent="0.25">
      <c r="A20" s="61" t="s">
        <v>203</v>
      </c>
      <c r="B20" s="62" t="s">
        <v>201</v>
      </c>
      <c r="C20" s="70" t="s">
        <v>204</v>
      </c>
    </row>
    <row r="21" spans="1:3" ht="78" x14ac:dyDescent="0.25">
      <c r="A21" s="61" t="s">
        <v>208</v>
      </c>
      <c r="B21" s="62" t="s">
        <v>206</v>
      </c>
      <c r="C21" s="70" t="s">
        <v>207</v>
      </c>
    </row>
    <row r="22" spans="1:3" ht="78" x14ac:dyDescent="0.25">
      <c r="A22" s="61" t="s">
        <v>205</v>
      </c>
      <c r="B22" s="62" t="s">
        <v>206</v>
      </c>
      <c r="C22" s="70" t="s">
        <v>207</v>
      </c>
    </row>
    <row r="23" spans="1:3" ht="110.25" customHeight="1" x14ac:dyDescent="0.25">
      <c r="A23" s="61" t="s">
        <v>115</v>
      </c>
      <c r="B23" s="62" t="s">
        <v>116</v>
      </c>
      <c r="C23" s="70" t="s">
        <v>117</v>
      </c>
    </row>
    <row r="24" spans="1:3" ht="214.5" x14ac:dyDescent="0.25">
      <c r="A24" s="61" t="s">
        <v>245</v>
      </c>
      <c r="B24" s="62" t="s">
        <v>246</v>
      </c>
      <c r="C24" s="70" t="s">
        <v>247</v>
      </c>
    </row>
    <row r="25" spans="1:3" ht="136.5" x14ac:dyDescent="0.25">
      <c r="A25" s="61" t="s">
        <v>248</v>
      </c>
      <c r="B25" s="62" t="s">
        <v>249</v>
      </c>
      <c r="C25" s="70" t="s">
        <v>250</v>
      </c>
    </row>
    <row r="26" spans="1:3" ht="97.5" x14ac:dyDescent="0.25">
      <c r="A26" s="61" t="s">
        <v>121</v>
      </c>
      <c r="B26" s="62" t="s">
        <v>122</v>
      </c>
      <c r="C26" s="70" t="s">
        <v>123</v>
      </c>
    </row>
    <row r="27" spans="1:3" ht="409.5" x14ac:dyDescent="0.25">
      <c r="A27" s="61" t="s">
        <v>124</v>
      </c>
      <c r="B27" s="62" t="s">
        <v>332</v>
      </c>
      <c r="C27" s="70" t="s">
        <v>126</v>
      </c>
    </row>
    <row r="28" spans="1:3" ht="156" x14ac:dyDescent="0.25">
      <c r="A28" s="61" t="s">
        <v>129</v>
      </c>
      <c r="B28" s="61" t="s">
        <v>219</v>
      </c>
      <c r="C28" s="70" t="s">
        <v>131</v>
      </c>
    </row>
    <row r="29" spans="1:3" ht="214.5" x14ac:dyDescent="0.25">
      <c r="A29" s="61" t="s">
        <v>134</v>
      </c>
      <c r="B29" s="62" t="s">
        <v>251</v>
      </c>
      <c r="C29" s="70" t="s">
        <v>136</v>
      </c>
    </row>
    <row r="30" spans="1:3" ht="164.25" customHeight="1" x14ac:dyDescent="0.25">
      <c r="A30" s="61" t="s">
        <v>140</v>
      </c>
      <c r="B30" s="62" t="s">
        <v>141</v>
      </c>
      <c r="C30" s="70" t="s">
        <v>142</v>
      </c>
    </row>
    <row r="31" spans="1:3" ht="339.75" customHeight="1" x14ac:dyDescent="0.25">
      <c r="A31" s="61" t="s">
        <v>144</v>
      </c>
      <c r="B31" s="62" t="s">
        <v>145</v>
      </c>
      <c r="C31" s="70" t="s">
        <v>146</v>
      </c>
    </row>
    <row r="32" spans="1:3" ht="177" customHeight="1" x14ac:dyDescent="0.25">
      <c r="A32" s="61" t="s">
        <v>147</v>
      </c>
      <c r="B32" s="62" t="s">
        <v>148</v>
      </c>
      <c r="C32" s="70" t="s">
        <v>146</v>
      </c>
    </row>
    <row r="33" spans="1:21" ht="195" x14ac:dyDescent="0.25">
      <c r="A33" s="61" t="s">
        <v>149</v>
      </c>
      <c r="B33" s="62" t="s">
        <v>150</v>
      </c>
      <c r="C33" s="70" t="s">
        <v>151</v>
      </c>
    </row>
    <row r="34" spans="1:21" ht="136.5" x14ac:dyDescent="0.25">
      <c r="A34" s="61" t="s">
        <v>153</v>
      </c>
      <c r="B34" s="62" t="s">
        <v>154</v>
      </c>
      <c r="C34" s="70" t="s">
        <v>151</v>
      </c>
    </row>
    <row r="35" spans="1:21" ht="97.5" x14ac:dyDescent="0.25">
      <c r="A35" s="61" t="s">
        <v>221</v>
      </c>
      <c r="B35" s="62" t="s">
        <v>222</v>
      </c>
      <c r="C35" s="70" t="s">
        <v>151</v>
      </c>
    </row>
    <row r="36" spans="1:21" ht="273" x14ac:dyDescent="0.25">
      <c r="A36" s="61" t="s">
        <v>160</v>
      </c>
      <c r="B36" s="62" t="s">
        <v>161</v>
      </c>
      <c r="C36" s="70" t="s">
        <v>157</v>
      </c>
    </row>
    <row r="37" spans="1:21" ht="409.5" x14ac:dyDescent="0.25">
      <c r="A37" s="61" t="s">
        <v>162</v>
      </c>
      <c r="B37" s="62" t="s">
        <v>252</v>
      </c>
      <c r="C37" s="70" t="s">
        <v>157</v>
      </c>
    </row>
    <row r="38" spans="1:21" ht="156" x14ac:dyDescent="0.25">
      <c r="A38" s="61" t="s">
        <v>253</v>
      </c>
      <c r="B38" s="62" t="s">
        <v>254</v>
      </c>
      <c r="C38" s="70" t="s">
        <v>157</v>
      </c>
    </row>
    <row r="39" spans="1:21" ht="273" x14ac:dyDescent="0.25">
      <c r="A39" s="61" t="s">
        <v>164</v>
      </c>
      <c r="B39" s="62" t="s">
        <v>165</v>
      </c>
      <c r="C39" s="70" t="s">
        <v>157</v>
      </c>
    </row>
    <row r="40" spans="1:21" ht="156" x14ac:dyDescent="0.25">
      <c r="A40" s="61" t="s">
        <v>166</v>
      </c>
      <c r="B40" s="62" t="s">
        <v>167</v>
      </c>
      <c r="C40" s="70" t="s">
        <v>157</v>
      </c>
    </row>
    <row r="41" spans="1:21" ht="156" x14ac:dyDescent="0.25">
      <c r="A41" s="61" t="s">
        <v>155</v>
      </c>
      <c r="B41" s="62" t="s">
        <v>255</v>
      </c>
      <c r="C41" s="70" t="s">
        <v>157</v>
      </c>
    </row>
    <row r="42" spans="1:21" ht="409.5" x14ac:dyDescent="0.25">
      <c r="A42" s="61" t="s">
        <v>191</v>
      </c>
      <c r="B42" s="62" t="s">
        <v>347</v>
      </c>
      <c r="C42" s="70" t="s">
        <v>192</v>
      </c>
    </row>
    <row r="43" spans="1:21" ht="175.5" x14ac:dyDescent="0.25">
      <c r="A43" s="61" t="s">
        <v>256</v>
      </c>
      <c r="B43" s="62" t="s">
        <v>333</v>
      </c>
      <c r="C43" s="70" t="s">
        <v>257</v>
      </c>
      <c r="J43" s="67"/>
    </row>
    <row r="44" spans="1:21" ht="88.5" customHeight="1" x14ac:dyDescent="0.25">
      <c r="A44" s="61" t="s">
        <v>258</v>
      </c>
      <c r="B44" s="62" t="s">
        <v>259</v>
      </c>
      <c r="C44" s="70" t="s">
        <v>260</v>
      </c>
    </row>
    <row r="45" spans="1:21" ht="97.5" x14ac:dyDescent="0.25">
      <c r="A45" s="61" t="s">
        <v>261</v>
      </c>
      <c r="B45" s="62" t="s">
        <v>262</v>
      </c>
      <c r="C45" s="70" t="s">
        <v>263</v>
      </c>
      <c r="P45" s="60" t="s">
        <v>264</v>
      </c>
      <c r="U45" s="60" t="s">
        <v>264</v>
      </c>
    </row>
    <row r="46" spans="1:21" ht="312" customHeight="1" x14ac:dyDescent="0.25">
      <c r="A46" s="61" t="s">
        <v>168</v>
      </c>
      <c r="B46" s="62" t="s">
        <v>345</v>
      </c>
      <c r="C46" s="70" t="s">
        <v>265</v>
      </c>
    </row>
    <row r="47" spans="1:21" ht="78" x14ac:dyDescent="0.25">
      <c r="A47" s="61" t="s">
        <v>96</v>
      </c>
      <c r="B47" s="62" t="s">
        <v>97</v>
      </c>
      <c r="C47" s="70" t="s">
        <v>98</v>
      </c>
    </row>
    <row r="48" spans="1:21" ht="78" x14ac:dyDescent="0.25">
      <c r="A48" s="61" t="s">
        <v>172</v>
      </c>
      <c r="B48" s="62" t="s">
        <v>173</v>
      </c>
      <c r="C48" s="70" t="s">
        <v>98</v>
      </c>
    </row>
    <row r="49" spans="1:16" ht="156" x14ac:dyDescent="0.25">
      <c r="A49" s="61" t="s">
        <v>266</v>
      </c>
      <c r="B49" s="62" t="s">
        <v>267</v>
      </c>
      <c r="C49" s="71" t="s">
        <v>268</v>
      </c>
    </row>
    <row r="50" spans="1:16" ht="351" x14ac:dyDescent="0.25">
      <c r="A50" s="61" t="s">
        <v>101</v>
      </c>
      <c r="B50" s="62" t="s">
        <v>334</v>
      </c>
      <c r="C50" s="70" t="s">
        <v>226</v>
      </c>
    </row>
    <row r="51" spans="1:16" ht="166.5" customHeight="1" x14ac:dyDescent="0.25">
      <c r="A51" s="61" t="s">
        <v>269</v>
      </c>
      <c r="B51" s="62" t="s">
        <v>371</v>
      </c>
      <c r="C51" s="70" t="s">
        <v>270</v>
      </c>
    </row>
    <row r="52" spans="1:16" ht="136.5" x14ac:dyDescent="0.25">
      <c r="A52" s="61" t="s">
        <v>271</v>
      </c>
      <c r="B52" s="62" t="s">
        <v>272</v>
      </c>
      <c r="C52" s="70" t="s">
        <v>273</v>
      </c>
    </row>
    <row r="53" spans="1:16" ht="156" x14ac:dyDescent="0.25">
      <c r="A53" s="61" t="s">
        <v>274</v>
      </c>
      <c r="B53" s="62" t="s">
        <v>275</v>
      </c>
      <c r="C53" s="70" t="s">
        <v>276</v>
      </c>
    </row>
    <row r="54" spans="1:16" ht="234" customHeight="1" x14ac:dyDescent="0.25">
      <c r="A54" s="61" t="s">
        <v>175</v>
      </c>
      <c r="B54" s="62" t="s">
        <v>338</v>
      </c>
      <c r="C54" s="70" t="s">
        <v>176</v>
      </c>
    </row>
    <row r="55" spans="1:16" ht="171.75" customHeight="1" x14ac:dyDescent="0.25">
      <c r="A55" s="61" t="s">
        <v>91</v>
      </c>
      <c r="B55" s="72" t="s">
        <v>339</v>
      </c>
      <c r="C55" s="61" t="s">
        <v>92</v>
      </c>
    </row>
    <row r="56" spans="1:16" ht="97.5" x14ac:dyDescent="0.25">
      <c r="A56" s="61" t="s">
        <v>277</v>
      </c>
      <c r="B56" s="62" t="s">
        <v>335</v>
      </c>
      <c r="C56" s="61" t="s">
        <v>92</v>
      </c>
    </row>
    <row r="57" spans="1:16" ht="331.5" x14ac:dyDescent="0.25">
      <c r="A57" s="61" t="s">
        <v>278</v>
      </c>
      <c r="B57" s="62" t="s">
        <v>340</v>
      </c>
      <c r="C57" s="61" t="s">
        <v>279</v>
      </c>
    </row>
    <row r="58" spans="1:16" ht="97.5" customHeight="1" x14ac:dyDescent="0.25">
      <c r="A58" s="61" t="s">
        <v>280</v>
      </c>
      <c r="B58" s="62" t="s">
        <v>281</v>
      </c>
      <c r="C58" s="61" t="s">
        <v>282</v>
      </c>
    </row>
    <row r="59" spans="1:16" ht="409.5" x14ac:dyDescent="0.25">
      <c r="A59" s="61" t="s">
        <v>179</v>
      </c>
      <c r="B59" s="62" t="s">
        <v>283</v>
      </c>
      <c r="C59" s="61" t="s">
        <v>181</v>
      </c>
    </row>
    <row r="60" spans="1:16" ht="409.5" x14ac:dyDescent="0.25">
      <c r="A60" s="61" t="s">
        <v>183</v>
      </c>
      <c r="B60" s="62" t="s">
        <v>284</v>
      </c>
      <c r="C60" s="61" t="s">
        <v>181</v>
      </c>
      <c r="P60" s="61"/>
    </row>
    <row r="61" spans="1:16" ht="234" x14ac:dyDescent="0.25">
      <c r="A61" s="61" t="s">
        <v>186</v>
      </c>
      <c r="B61" s="62" t="s">
        <v>187</v>
      </c>
      <c r="C61" s="61" t="s">
        <v>181</v>
      </c>
    </row>
    <row r="62" spans="1:16" ht="195" x14ac:dyDescent="0.25">
      <c r="A62" s="61" t="s">
        <v>189</v>
      </c>
      <c r="B62" s="62" t="s">
        <v>190</v>
      </c>
      <c r="C62" s="61" t="s">
        <v>181</v>
      </c>
    </row>
    <row r="63" spans="1:16" ht="58.5" x14ac:dyDescent="0.25">
      <c r="A63" s="61" t="s">
        <v>285</v>
      </c>
      <c r="B63" s="62" t="s">
        <v>286</v>
      </c>
      <c r="C63" s="63" t="s">
        <v>204</v>
      </c>
    </row>
    <row r="64" spans="1:16" ht="156" x14ac:dyDescent="0.25">
      <c r="A64" s="61" t="s">
        <v>108</v>
      </c>
      <c r="B64" s="62" t="s">
        <v>109</v>
      </c>
      <c r="C64" s="61" t="s">
        <v>110</v>
      </c>
    </row>
    <row r="65" ht="137.1" customHeight="1" x14ac:dyDescent="0.25"/>
  </sheetData>
  <autoFilter ref="A1:C69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topLeftCell="A7" zoomScaleNormal="100" workbookViewId="0">
      <selection activeCell="B12" sqref="B12"/>
    </sheetView>
  </sheetViews>
  <sheetFormatPr baseColWidth="10" defaultColWidth="10.85546875" defaultRowHeight="11.25" x14ac:dyDescent="0.15"/>
  <cols>
    <col min="1" max="1" width="21.28515625" style="5" customWidth="1"/>
    <col min="2" max="2" width="43.42578125" style="5" customWidth="1"/>
    <col min="3" max="3" width="4.85546875" style="5" customWidth="1"/>
    <col min="4" max="4" width="19.42578125" style="5" customWidth="1"/>
    <col min="5" max="5" width="13" style="5" customWidth="1"/>
    <col min="6" max="16384" width="10.85546875" style="5"/>
  </cols>
  <sheetData>
    <row r="1" spans="1:2" ht="21" customHeight="1" x14ac:dyDescent="0.15">
      <c r="A1" s="199" t="s">
        <v>37</v>
      </c>
      <c r="B1" s="199"/>
    </row>
    <row r="2" spans="1:2" ht="57" customHeight="1" x14ac:dyDescent="0.15">
      <c r="A2" s="36" t="s">
        <v>287</v>
      </c>
      <c r="B2" s="6" t="s">
        <v>288</v>
      </c>
    </row>
    <row r="3" spans="1:2" ht="51.95" customHeight="1" x14ac:dyDescent="0.15">
      <c r="A3" s="7" t="s">
        <v>289</v>
      </c>
      <c r="B3" s="6" t="s">
        <v>290</v>
      </c>
    </row>
    <row r="4" spans="1:2" ht="56.1" customHeight="1" x14ac:dyDescent="0.15">
      <c r="A4" s="8" t="s">
        <v>291</v>
      </c>
      <c r="B4" s="6" t="s">
        <v>292</v>
      </c>
    </row>
    <row r="5" spans="1:2" ht="53.1" customHeight="1" x14ac:dyDescent="0.15">
      <c r="A5" s="37" t="s">
        <v>293</v>
      </c>
      <c r="B5" s="6" t="s">
        <v>294</v>
      </c>
    </row>
    <row r="6" spans="1:2" ht="63.95" customHeight="1" x14ac:dyDescent="0.15">
      <c r="A6" s="9" t="s">
        <v>295</v>
      </c>
      <c r="B6" s="6" t="s">
        <v>296</v>
      </c>
    </row>
    <row r="8" spans="1:2" ht="30" customHeight="1" x14ac:dyDescent="0.15">
      <c r="A8" s="197" t="s">
        <v>297</v>
      </c>
      <c r="B8" s="198"/>
    </row>
    <row r="9" spans="1:2" ht="41.1" customHeight="1" x14ac:dyDescent="0.15">
      <c r="A9" s="38" t="s">
        <v>298</v>
      </c>
      <c r="B9" s="10" t="s">
        <v>299</v>
      </c>
    </row>
    <row r="10" spans="1:2" ht="45" customHeight="1" x14ac:dyDescent="0.15">
      <c r="A10" s="7" t="s">
        <v>300</v>
      </c>
      <c r="B10" s="10" t="s">
        <v>301</v>
      </c>
    </row>
    <row r="11" spans="1:2" ht="50.1" customHeight="1" x14ac:dyDescent="0.15">
      <c r="A11" s="11" t="s">
        <v>302</v>
      </c>
      <c r="B11" s="10" t="s">
        <v>303</v>
      </c>
    </row>
    <row r="12" spans="1:2" ht="45" customHeight="1" x14ac:dyDescent="0.15">
      <c r="A12" s="39" t="s">
        <v>304</v>
      </c>
      <c r="B12" s="10" t="s">
        <v>305</v>
      </c>
    </row>
    <row r="13" spans="1:2" ht="54.95" customHeight="1" x14ac:dyDescent="0.15">
      <c r="A13" s="12" t="s">
        <v>306</v>
      </c>
      <c r="B13" s="10" t="s">
        <v>307</v>
      </c>
    </row>
    <row r="15" spans="1:2" ht="27.95" customHeight="1" x14ac:dyDescent="0.15">
      <c r="A15" s="200" t="s">
        <v>308</v>
      </c>
      <c r="B15" s="201"/>
    </row>
    <row r="16" spans="1:2" ht="51.95" customHeight="1" x14ac:dyDescent="0.15">
      <c r="A16" s="58" t="s">
        <v>309</v>
      </c>
      <c r="B16" s="45" t="s">
        <v>310</v>
      </c>
    </row>
    <row r="17" spans="1:2" ht="48" customHeight="1" x14ac:dyDescent="0.15">
      <c r="A17" s="13" t="s">
        <v>311</v>
      </c>
      <c r="B17" s="45" t="s">
        <v>312</v>
      </c>
    </row>
    <row r="18" spans="1:2" ht="42.95" customHeight="1" x14ac:dyDescent="0.15">
      <c r="A18" s="14" t="s">
        <v>313</v>
      </c>
      <c r="B18" s="45" t="s">
        <v>314</v>
      </c>
    </row>
    <row r="22" spans="1:2" ht="26.1" customHeight="1" x14ac:dyDescent="0.15">
      <c r="A22" s="40" t="s">
        <v>29</v>
      </c>
      <c r="B22" s="43" t="s">
        <v>30</v>
      </c>
    </row>
    <row r="23" spans="1:2" ht="60" customHeight="1" x14ac:dyDescent="0.15">
      <c r="A23" s="46" t="s">
        <v>315</v>
      </c>
      <c r="B23" s="47" t="s">
        <v>316</v>
      </c>
    </row>
    <row r="24" spans="1:2" ht="60" customHeight="1" x14ac:dyDescent="0.15">
      <c r="A24" s="41" t="s">
        <v>317</v>
      </c>
      <c r="B24" s="44" t="s">
        <v>58</v>
      </c>
    </row>
    <row r="25" spans="1:2" ht="60" customHeight="1" x14ac:dyDescent="0.15">
      <c r="A25" s="48" t="s">
        <v>318</v>
      </c>
      <c r="B25" s="49" t="s">
        <v>319</v>
      </c>
    </row>
    <row r="26" spans="1:2" ht="60" customHeight="1" x14ac:dyDescent="0.15">
      <c r="A26" s="15" t="s">
        <v>320</v>
      </c>
      <c r="B26" s="42" t="s">
        <v>321</v>
      </c>
    </row>
  </sheetData>
  <mergeCells count="3">
    <mergeCell ref="A8:B8"/>
    <mergeCell ref="A1:B1"/>
    <mergeCell ref="A15:B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showGridLines="0" zoomScale="23" zoomScaleNormal="90" workbookViewId="0">
      <selection activeCell="K8" sqref="K8"/>
    </sheetView>
  </sheetViews>
  <sheetFormatPr baseColWidth="10" defaultColWidth="10.85546875" defaultRowHeight="14.25" x14ac:dyDescent="0.2"/>
  <cols>
    <col min="1" max="3" width="2.7109375" style="17" customWidth="1"/>
    <col min="4" max="4" width="6.42578125" style="17" customWidth="1"/>
    <col min="5" max="5" width="13.7109375" style="17" customWidth="1"/>
    <col min="6" max="6" width="6.7109375" style="17" customWidth="1"/>
    <col min="7" max="7" width="15.140625" style="17" customWidth="1"/>
    <col min="8" max="11" width="13.85546875" style="17" customWidth="1"/>
    <col min="12" max="12" width="2.7109375" style="17" customWidth="1"/>
    <col min="13" max="13" width="13.85546875" style="17" customWidth="1"/>
    <col min="14" max="14" width="10.85546875" style="17"/>
    <col min="15" max="15" width="15" style="17" bestFit="1" customWidth="1"/>
    <col min="16" max="16384" width="10.85546875" style="17"/>
  </cols>
  <sheetData>
    <row r="1" spans="1:16" ht="33.950000000000003" customHeight="1" x14ac:dyDescent="0.3">
      <c r="A1" s="16"/>
      <c r="B1" s="16"/>
      <c r="C1" s="16"/>
      <c r="D1" s="16"/>
      <c r="E1" s="16"/>
      <c r="F1" s="16"/>
      <c r="G1" s="207" t="s">
        <v>322</v>
      </c>
      <c r="H1" s="207"/>
      <c r="I1" s="207"/>
      <c r="J1" s="207"/>
      <c r="K1" s="207"/>
      <c r="L1" s="16"/>
      <c r="M1" s="16"/>
      <c r="O1" s="209" t="s">
        <v>39</v>
      </c>
      <c r="P1" s="209"/>
    </row>
    <row r="2" spans="1:16" ht="15" x14ac:dyDescent="0.2">
      <c r="A2" s="18"/>
      <c r="B2" s="16"/>
      <c r="C2" s="16"/>
      <c r="D2" s="16"/>
      <c r="E2" s="18"/>
      <c r="F2" s="18"/>
      <c r="G2" s="16"/>
      <c r="H2" s="16"/>
      <c r="I2" s="16"/>
      <c r="J2" s="16"/>
      <c r="K2" s="16"/>
      <c r="L2" s="16"/>
      <c r="M2" s="16"/>
    </row>
    <row r="3" spans="1:16" ht="50.1" customHeight="1" x14ac:dyDescent="0.2">
      <c r="A3" s="203"/>
      <c r="B3" s="19"/>
      <c r="C3" s="16"/>
      <c r="D3" s="205" t="s">
        <v>37</v>
      </c>
      <c r="E3" s="20" t="s">
        <v>323</v>
      </c>
      <c r="F3" s="21">
        <v>5</v>
      </c>
      <c r="G3" s="22">
        <f>+$F3*G$8</f>
        <v>10</v>
      </c>
      <c r="H3" s="23">
        <f t="shared" ref="H3:K6" si="0">+$F3*H$8</f>
        <v>20</v>
      </c>
      <c r="I3" s="24">
        <f t="shared" si="0"/>
        <v>80</v>
      </c>
      <c r="J3" s="25">
        <f t="shared" si="0"/>
        <v>1280</v>
      </c>
      <c r="K3" s="25">
        <f>+$F3*K$8</f>
        <v>327680</v>
      </c>
      <c r="L3" s="16"/>
      <c r="M3" s="50" t="s">
        <v>324</v>
      </c>
      <c r="O3" s="55" t="s">
        <v>325</v>
      </c>
      <c r="P3" s="56">
        <v>2</v>
      </c>
    </row>
    <row r="4" spans="1:16" ht="50.1" customHeight="1" x14ac:dyDescent="0.2">
      <c r="A4" s="203"/>
      <c r="B4" s="19"/>
      <c r="C4" s="16"/>
      <c r="D4" s="205"/>
      <c r="E4" s="20" t="s">
        <v>220</v>
      </c>
      <c r="F4" s="21">
        <v>4</v>
      </c>
      <c r="G4" s="22">
        <f>+$F4*G$8</f>
        <v>8</v>
      </c>
      <c r="H4" s="23">
        <f t="shared" si="0"/>
        <v>16</v>
      </c>
      <c r="I4" s="24">
        <f t="shared" si="0"/>
        <v>64</v>
      </c>
      <c r="J4" s="24">
        <f t="shared" si="0"/>
        <v>1024</v>
      </c>
      <c r="K4" s="25">
        <f t="shared" si="0"/>
        <v>262144</v>
      </c>
      <c r="L4" s="16"/>
      <c r="M4" s="51" t="s">
        <v>318</v>
      </c>
      <c r="O4" s="55" t="s">
        <v>111</v>
      </c>
      <c r="P4" s="56">
        <v>4</v>
      </c>
    </row>
    <row r="5" spans="1:16" ht="50.1" customHeight="1" x14ac:dyDescent="0.2">
      <c r="A5" s="203"/>
      <c r="B5" s="19"/>
      <c r="C5" s="20"/>
      <c r="D5" s="205"/>
      <c r="E5" s="20" t="s">
        <v>57</v>
      </c>
      <c r="F5" s="21">
        <v>3</v>
      </c>
      <c r="G5" s="22">
        <f>+$F5*G$8</f>
        <v>6</v>
      </c>
      <c r="H5" s="23">
        <f>+$F5*H$8</f>
        <v>12</v>
      </c>
      <c r="I5" s="23">
        <f t="shared" si="0"/>
        <v>48</v>
      </c>
      <c r="J5" s="24">
        <f t="shared" si="0"/>
        <v>768</v>
      </c>
      <c r="K5" s="25">
        <f t="shared" si="0"/>
        <v>196608</v>
      </c>
      <c r="L5" s="16"/>
      <c r="M5" s="52" t="s">
        <v>317</v>
      </c>
      <c r="O5" s="55" t="s">
        <v>54</v>
      </c>
      <c r="P5" s="56">
        <v>16</v>
      </c>
    </row>
    <row r="6" spans="1:16" ht="50.1" customHeight="1" x14ac:dyDescent="0.2">
      <c r="A6" s="203"/>
      <c r="B6" s="19"/>
      <c r="C6" s="16"/>
      <c r="D6" s="205"/>
      <c r="E6" s="20" t="s">
        <v>53</v>
      </c>
      <c r="F6" s="21">
        <v>2</v>
      </c>
      <c r="G6" s="22">
        <f>+$F6*G$8</f>
        <v>4</v>
      </c>
      <c r="H6" s="22">
        <f>+$F6*H$8</f>
        <v>8</v>
      </c>
      <c r="I6" s="23">
        <f t="shared" si="0"/>
        <v>32</v>
      </c>
      <c r="J6" s="24">
        <f t="shared" si="0"/>
        <v>512</v>
      </c>
      <c r="K6" s="25">
        <f t="shared" si="0"/>
        <v>131072</v>
      </c>
      <c r="L6" s="16"/>
      <c r="M6" s="53" t="s">
        <v>315</v>
      </c>
      <c r="O6" s="55" t="s">
        <v>104</v>
      </c>
      <c r="P6" s="56">
        <v>256</v>
      </c>
    </row>
    <row r="7" spans="1:16" ht="50.1" customHeight="1" x14ac:dyDescent="0.2">
      <c r="A7" s="203"/>
      <c r="B7" s="19"/>
      <c r="C7" s="20"/>
      <c r="D7" s="205"/>
      <c r="E7" s="20" t="s">
        <v>326</v>
      </c>
      <c r="F7" s="21">
        <v>1</v>
      </c>
      <c r="G7" s="22">
        <f>+$F7*G$8</f>
        <v>2</v>
      </c>
      <c r="H7" s="22">
        <f>+$F7*H$8</f>
        <v>4</v>
      </c>
      <c r="I7" s="23">
        <f>+$F7*I$8</f>
        <v>16</v>
      </c>
      <c r="J7" s="24">
        <f>+$F7*J$8</f>
        <v>256</v>
      </c>
      <c r="K7" s="25">
        <f>+$F7*K$8</f>
        <v>65536</v>
      </c>
      <c r="L7" s="16"/>
      <c r="M7" s="16"/>
      <c r="O7" s="55" t="s">
        <v>327</v>
      </c>
      <c r="P7" s="56">
        <v>65536</v>
      </c>
    </row>
    <row r="8" spans="1:16" ht="27" customHeight="1" x14ac:dyDescent="0.2">
      <c r="A8" s="16"/>
      <c r="B8" s="16"/>
      <c r="C8" s="16"/>
      <c r="D8" s="16"/>
      <c r="E8" s="16"/>
      <c r="F8" s="16"/>
      <c r="G8" s="26">
        <v>2</v>
      </c>
      <c r="H8" s="26">
        <v>4</v>
      </c>
      <c r="I8" s="26">
        <v>16</v>
      </c>
      <c r="J8" s="26">
        <v>256</v>
      </c>
      <c r="K8" s="26">
        <v>65536</v>
      </c>
      <c r="L8" s="16"/>
      <c r="M8" s="16"/>
    </row>
    <row r="9" spans="1:16" ht="27" customHeight="1" x14ac:dyDescent="0.2">
      <c r="A9" s="16"/>
      <c r="B9" s="16"/>
      <c r="C9" s="16"/>
      <c r="D9" s="16"/>
      <c r="E9" s="16"/>
      <c r="F9" s="16"/>
      <c r="G9" s="54" t="s">
        <v>325</v>
      </c>
      <c r="H9" s="54" t="s">
        <v>111</v>
      </c>
      <c r="I9" s="54" t="s">
        <v>54</v>
      </c>
      <c r="J9" s="54" t="s">
        <v>104</v>
      </c>
      <c r="K9" s="54" t="s">
        <v>327</v>
      </c>
      <c r="L9" s="16"/>
      <c r="M9" s="16"/>
    </row>
    <row r="10" spans="1:16" ht="26.1" customHeight="1" x14ac:dyDescent="0.2">
      <c r="A10" s="16"/>
      <c r="B10" s="16"/>
      <c r="C10" s="16"/>
      <c r="D10" s="16"/>
      <c r="E10" s="16"/>
      <c r="F10" s="16"/>
      <c r="G10" s="204" t="s">
        <v>39</v>
      </c>
      <c r="H10" s="204"/>
      <c r="I10" s="204"/>
      <c r="J10" s="204"/>
      <c r="K10" s="204"/>
      <c r="L10" s="16"/>
      <c r="M10" s="16"/>
    </row>
    <row r="11" spans="1:16" ht="15" x14ac:dyDescent="0.2">
      <c r="A11" s="16"/>
      <c r="B11" s="16"/>
      <c r="C11" s="16"/>
      <c r="D11" s="16"/>
      <c r="E11" s="16"/>
      <c r="F11" s="16"/>
      <c r="G11" s="206"/>
      <c r="H11" s="206"/>
      <c r="I11" s="206"/>
      <c r="J11" s="206"/>
      <c r="K11" s="206"/>
      <c r="L11" s="16"/>
      <c r="M11" s="16"/>
    </row>
    <row r="12" spans="1:16" ht="15" x14ac:dyDescent="0.2">
      <c r="A12" s="16"/>
      <c r="B12" s="16"/>
      <c r="C12" s="16"/>
      <c r="D12" s="16"/>
      <c r="E12" s="16"/>
      <c r="F12" s="16"/>
      <c r="G12" s="27"/>
      <c r="H12" s="27"/>
      <c r="I12" s="27"/>
      <c r="J12" s="27"/>
      <c r="K12" s="27"/>
      <c r="L12" s="16"/>
      <c r="M12" s="16"/>
    </row>
    <row r="13" spans="1:16" ht="15" x14ac:dyDescent="0.2">
      <c r="A13" s="16"/>
      <c r="B13" s="16"/>
      <c r="C13" s="16"/>
      <c r="D13" s="16"/>
      <c r="E13" s="16"/>
      <c r="F13" s="16"/>
      <c r="G13" s="28"/>
      <c r="H13" s="28"/>
      <c r="I13" s="28"/>
      <c r="J13" s="28"/>
      <c r="K13" s="28"/>
      <c r="L13" s="16"/>
      <c r="M13" s="16"/>
    </row>
    <row r="14" spans="1:16" ht="33.950000000000003" customHeight="1" x14ac:dyDescent="0.3">
      <c r="A14" s="16"/>
      <c r="B14" s="16"/>
      <c r="C14" s="16"/>
      <c r="D14" s="16"/>
      <c r="E14" s="16"/>
      <c r="F14" s="16"/>
      <c r="G14" s="207" t="s">
        <v>328</v>
      </c>
      <c r="H14" s="207"/>
      <c r="I14" s="207"/>
      <c r="J14" s="207"/>
      <c r="K14" s="207"/>
      <c r="L14" s="16"/>
      <c r="M14" s="16"/>
    </row>
    <row r="15" spans="1:16" ht="15" x14ac:dyDescent="0.2">
      <c r="A15" s="202"/>
      <c r="B15" s="29"/>
      <c r="C15" s="203"/>
      <c r="D15" s="203"/>
      <c r="E15" s="203"/>
      <c r="F15" s="30"/>
      <c r="G15" s="31"/>
      <c r="H15" s="31"/>
      <c r="I15" s="31"/>
      <c r="J15" s="31"/>
      <c r="K15" s="16"/>
      <c r="L15" s="16"/>
      <c r="M15" s="16"/>
    </row>
    <row r="16" spans="1:16" ht="50.1" customHeight="1" x14ac:dyDescent="0.2">
      <c r="A16" s="202"/>
      <c r="B16" s="19"/>
      <c r="C16" s="32"/>
      <c r="D16" s="208" t="s">
        <v>308</v>
      </c>
      <c r="E16" s="57" t="s">
        <v>114</v>
      </c>
      <c r="F16" s="33">
        <v>0.15</v>
      </c>
      <c r="G16" s="34">
        <f t="shared" ref="G16:J18" si="1">G$19-$F16*G$19</f>
        <v>8.5</v>
      </c>
      <c r="H16" s="23">
        <f t="shared" si="1"/>
        <v>40.799999999999997</v>
      </c>
      <c r="I16" s="24">
        <f t="shared" si="1"/>
        <v>870.4</v>
      </c>
      <c r="J16" s="25">
        <f t="shared" si="1"/>
        <v>278528</v>
      </c>
      <c r="K16" s="16"/>
      <c r="L16" s="16"/>
      <c r="M16" s="25" t="s">
        <v>324</v>
      </c>
    </row>
    <row r="17" spans="1:13" ht="50.1" customHeight="1" x14ac:dyDescent="0.2">
      <c r="A17" s="202"/>
      <c r="B17" s="19"/>
      <c r="C17" s="32"/>
      <c r="D17" s="208"/>
      <c r="E17" s="57" t="s">
        <v>57</v>
      </c>
      <c r="F17" s="33">
        <v>0.4</v>
      </c>
      <c r="G17" s="34">
        <f t="shared" si="1"/>
        <v>6</v>
      </c>
      <c r="H17" s="23">
        <f t="shared" si="1"/>
        <v>28.799999999999997</v>
      </c>
      <c r="I17" s="24">
        <f t="shared" si="1"/>
        <v>614.4</v>
      </c>
      <c r="J17" s="24">
        <f t="shared" si="1"/>
        <v>196608</v>
      </c>
      <c r="K17" s="16"/>
      <c r="L17" s="16"/>
      <c r="M17" s="24" t="s">
        <v>318</v>
      </c>
    </row>
    <row r="18" spans="1:13" ht="50.1" customHeight="1" x14ac:dyDescent="0.2">
      <c r="A18" s="202"/>
      <c r="B18" s="19"/>
      <c r="C18" s="32"/>
      <c r="D18" s="208"/>
      <c r="E18" s="57" t="s">
        <v>62</v>
      </c>
      <c r="F18" s="33">
        <v>0.9</v>
      </c>
      <c r="G18" s="34">
        <f>G$19-$F18*G$19</f>
        <v>1</v>
      </c>
      <c r="H18" s="34">
        <f>H$19-$F18*H$19</f>
        <v>4.7999999999999972</v>
      </c>
      <c r="I18" s="23">
        <f t="shared" si="1"/>
        <v>102.39999999999998</v>
      </c>
      <c r="J18" s="24">
        <f t="shared" si="1"/>
        <v>32768</v>
      </c>
      <c r="K18" s="16"/>
      <c r="L18" s="16"/>
      <c r="M18" s="23" t="s">
        <v>317</v>
      </c>
    </row>
    <row r="19" spans="1:13" ht="30" customHeight="1" x14ac:dyDescent="0.2">
      <c r="A19" s="16"/>
      <c r="B19" s="16"/>
      <c r="C19" s="16"/>
      <c r="D19" s="16"/>
      <c r="E19" s="16"/>
      <c r="F19" s="33"/>
      <c r="G19" s="35">
        <v>10</v>
      </c>
      <c r="H19" s="35">
        <v>48</v>
      </c>
      <c r="I19" s="35">
        <v>1024</v>
      </c>
      <c r="J19" s="35">
        <v>327680</v>
      </c>
      <c r="K19" s="16"/>
      <c r="L19" s="16"/>
      <c r="M19" s="22" t="s">
        <v>315</v>
      </c>
    </row>
    <row r="20" spans="1:13" ht="26.25" customHeight="1" x14ac:dyDescent="0.2">
      <c r="A20" s="16"/>
      <c r="B20" s="16"/>
      <c r="C20" s="16"/>
      <c r="D20" s="16"/>
      <c r="E20" s="16"/>
      <c r="F20" s="33"/>
      <c r="G20" s="57" t="s">
        <v>329</v>
      </c>
      <c r="H20" s="57" t="s">
        <v>317</v>
      </c>
      <c r="I20" s="57" t="s">
        <v>330</v>
      </c>
      <c r="J20" s="57" t="s">
        <v>320</v>
      </c>
      <c r="K20" s="16"/>
      <c r="L20" s="16"/>
      <c r="M20" s="16"/>
    </row>
    <row r="21" spans="1:13" ht="26.1" customHeight="1" x14ac:dyDescent="0.2">
      <c r="A21" s="16"/>
      <c r="B21" s="16"/>
      <c r="C21" s="16"/>
      <c r="D21" s="16"/>
      <c r="E21" s="16"/>
      <c r="F21" s="33"/>
      <c r="G21" s="204" t="s">
        <v>331</v>
      </c>
      <c r="H21" s="204"/>
      <c r="I21" s="204"/>
      <c r="J21" s="204"/>
      <c r="K21" s="16"/>
      <c r="L21" s="16"/>
      <c r="M21" s="16"/>
    </row>
    <row r="22" spans="1:13" ht="15" x14ac:dyDescent="0.2">
      <c r="A22" s="16"/>
      <c r="B22" s="16"/>
      <c r="C22" s="16"/>
      <c r="D22" s="16"/>
      <c r="E22" s="16"/>
      <c r="F22" s="33"/>
      <c r="G22" s="206"/>
      <c r="H22" s="206"/>
      <c r="I22" s="206"/>
      <c r="J22" s="206"/>
      <c r="K22" s="16"/>
      <c r="L22" s="16"/>
      <c r="M22" s="16"/>
    </row>
    <row r="23" spans="1:13" ht="15" x14ac:dyDescent="0.2">
      <c r="A23" s="16"/>
      <c r="B23" s="16"/>
      <c r="C23" s="16"/>
      <c r="D23" s="16"/>
      <c r="E23" s="16"/>
      <c r="F23" s="33"/>
      <c r="G23" s="27"/>
      <c r="H23" s="27"/>
      <c r="I23" s="27"/>
      <c r="J23" s="27"/>
      <c r="K23" s="16"/>
      <c r="L23" s="16"/>
      <c r="M23" s="16"/>
    </row>
    <row r="24" spans="1:13" ht="15" x14ac:dyDescent="0.2">
      <c r="A24" s="16"/>
      <c r="B24" s="16"/>
      <c r="C24" s="16"/>
      <c r="D24" s="16"/>
      <c r="E24" s="16"/>
      <c r="F24" s="16"/>
      <c r="G24" s="28"/>
      <c r="H24" s="28"/>
      <c r="I24" s="28"/>
      <c r="J24" s="28"/>
      <c r="K24" s="16"/>
      <c r="L24" s="16"/>
      <c r="M24" s="16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</vt:lpstr>
      <vt:lpstr>UNIVERSO DE RIESGOS SST </vt:lpstr>
      <vt:lpstr>CRITERIOS PROPUESTOS</vt:lpstr>
      <vt:lpstr>MAPAS DE RIESGOS INHER Y RESID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OPERACIONES</cp:lastModifiedBy>
  <cp:revision/>
  <dcterms:created xsi:type="dcterms:W3CDTF">2021-07-28T14:19:11Z</dcterms:created>
  <dcterms:modified xsi:type="dcterms:W3CDTF">2024-08-13T20:49:14Z</dcterms:modified>
  <cp:category/>
  <cp:contentStatus/>
</cp:coreProperties>
</file>