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nderley.junior\Documents\"/>
    </mc:Choice>
  </mc:AlternateContent>
  <bookViews>
    <workbookView xWindow="0" yWindow="0" windowWidth="23040" windowHeight="9060" tabRatio="627" firstSheet="1" activeTab="1"/>
  </bookViews>
  <sheets>
    <sheet name="Time-based not exhausted" sheetId="6" r:id="rId1"/>
    <sheet name="Time-based exhausted" sheetId="7" r:id="rId2"/>
    <sheet name="Event-based not exhausted" sheetId="2" r:id="rId3"/>
    <sheet name="Event-based exhausted" sheetId="5" r:id="rId4"/>
    <sheet name="Tables"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6" l="1"/>
  <c r="B10" i="6"/>
  <c r="B12" i="7"/>
  <c r="B15" i="7" s="1"/>
  <c r="B22" i="7" s="1"/>
  <c r="B11" i="7"/>
  <c r="B9" i="2"/>
  <c r="B10" i="2"/>
  <c r="B11" i="2"/>
  <c r="B12" i="2"/>
  <c r="B13" i="2" s="1"/>
  <c r="B15" i="2" s="1"/>
  <c r="B9" i="5"/>
  <c r="B10" i="5"/>
  <c r="B11" i="5"/>
  <c r="B12" i="5"/>
  <c r="B12" i="6"/>
  <c r="B13" i="6" s="1"/>
  <c r="B14" i="6" s="1"/>
  <c r="B11" i="6"/>
  <c r="A18" i="7"/>
  <c r="C18" i="7"/>
  <c r="D18" i="7"/>
  <c r="B10" i="7"/>
  <c r="B9" i="7"/>
  <c r="D20" i="7"/>
  <c r="C20" i="7"/>
  <c r="A20" i="7"/>
  <c r="D19" i="7"/>
  <c r="C19" i="7"/>
  <c r="A19" i="7"/>
  <c r="D20" i="6"/>
  <c r="C20" i="6"/>
  <c r="A20" i="6"/>
  <c r="D19" i="6"/>
  <c r="C19" i="6"/>
  <c r="A19" i="6"/>
  <c r="D22" i="7"/>
  <c r="C22" i="7"/>
  <c r="A22" i="7"/>
  <c r="D21" i="7"/>
  <c r="C21" i="7"/>
  <c r="A21" i="7"/>
  <c r="D17" i="7"/>
  <c r="C17" i="7"/>
  <c r="A17" i="7"/>
  <c r="D16" i="7"/>
  <c r="C16" i="7"/>
  <c r="A16" i="7"/>
  <c r="D15" i="7"/>
  <c r="C15" i="7"/>
  <c r="A15" i="7"/>
  <c r="D14" i="7"/>
  <c r="C14" i="7"/>
  <c r="D13" i="7"/>
  <c r="C13" i="7"/>
  <c r="D12" i="7"/>
  <c r="C12" i="7"/>
  <c r="A12" i="7"/>
  <c r="D11" i="7"/>
  <c r="C11" i="7"/>
  <c r="A11" i="7"/>
  <c r="D10" i="7"/>
  <c r="C10" i="7"/>
  <c r="A10" i="7"/>
  <c r="D9" i="7"/>
  <c r="C9" i="7"/>
  <c r="A9" i="7"/>
  <c r="D8" i="7"/>
  <c r="A8" i="7"/>
  <c r="D7" i="7"/>
  <c r="A7" i="7"/>
  <c r="D6" i="7"/>
  <c r="C6" i="7"/>
  <c r="A6" i="7"/>
  <c r="D5" i="7"/>
  <c r="C5" i="7"/>
  <c r="C7" i="7" s="1"/>
  <c r="A5" i="7"/>
  <c r="B13" i="5" l="1"/>
  <c r="B15" i="5" s="1"/>
  <c r="B14" i="2"/>
  <c r="B18" i="7"/>
  <c r="A14" i="7"/>
  <c r="A13" i="7"/>
  <c r="B15" i="6"/>
  <c r="B20" i="6" s="1"/>
  <c r="B13" i="7"/>
  <c r="B14" i="7" s="1"/>
  <c r="C8" i="7"/>
  <c r="A22" i="6"/>
  <c r="C22" i="6"/>
  <c r="C18" i="6"/>
  <c r="A18" i="6"/>
  <c r="C16" i="6"/>
  <c r="A17" i="6"/>
  <c r="A16" i="6"/>
  <c r="D17" i="6"/>
  <c r="C17" i="6"/>
  <c r="D16" i="6"/>
  <c r="C12" i="6"/>
  <c r="A12" i="6"/>
  <c r="D14" i="6"/>
  <c r="C14" i="6"/>
  <c r="D13" i="6"/>
  <c r="C13" i="6"/>
  <c r="C6" i="6"/>
  <c r="C15" i="6"/>
  <c r="D15" i="6"/>
  <c r="A15" i="6"/>
  <c r="D12" i="6"/>
  <c r="C11" i="6"/>
  <c r="A11" i="6"/>
  <c r="D11" i="6"/>
  <c r="D6" i="6"/>
  <c r="A6" i="6"/>
  <c r="D22" i="6"/>
  <c r="D21" i="6"/>
  <c r="C21" i="6"/>
  <c r="A21" i="6"/>
  <c r="D18" i="6"/>
  <c r="D10" i="6"/>
  <c r="C10" i="6"/>
  <c r="A10" i="6"/>
  <c r="D9" i="6"/>
  <c r="C9" i="6"/>
  <c r="A9" i="6"/>
  <c r="D8" i="6"/>
  <c r="A8" i="6"/>
  <c r="D7" i="6"/>
  <c r="A7" i="6"/>
  <c r="D5" i="6"/>
  <c r="C5" i="6"/>
  <c r="A5" i="6"/>
  <c r="B14" i="5" l="1"/>
  <c r="B17" i="6"/>
  <c r="B22" i="6"/>
  <c r="B16" i="6"/>
  <c r="A14" i="6"/>
  <c r="A13" i="6"/>
  <c r="B19" i="6"/>
  <c r="B18" i="6"/>
  <c r="B21" i="6" s="1"/>
  <c r="B17" i="7"/>
  <c r="B21" i="7"/>
  <c r="B16" i="7"/>
  <c r="B20" i="7"/>
  <c r="B19" i="7"/>
  <c r="C7" i="6"/>
  <c r="C8" i="6"/>
  <c r="D15" i="5"/>
  <c r="C15" i="5"/>
  <c r="A15" i="5"/>
  <c r="D14" i="5"/>
  <c r="C14" i="5"/>
  <c r="A14" i="5"/>
  <c r="D13" i="5"/>
  <c r="C13" i="5"/>
  <c r="A13" i="5"/>
  <c r="D12" i="5"/>
  <c r="D11" i="5"/>
  <c r="A11" i="5"/>
  <c r="D10" i="5"/>
  <c r="C10" i="5"/>
  <c r="A10" i="5"/>
  <c r="D9" i="5"/>
  <c r="C9" i="5"/>
  <c r="A9" i="5"/>
  <c r="D8" i="5"/>
  <c r="A8" i="5"/>
  <c r="D7" i="5"/>
  <c r="A7" i="5"/>
  <c r="D6" i="5"/>
  <c r="A6" i="5"/>
  <c r="D5" i="5"/>
  <c r="C5" i="5"/>
  <c r="C8" i="5" s="1"/>
  <c r="A5" i="5"/>
  <c r="C5" i="2"/>
  <c r="C6" i="2" s="1"/>
  <c r="D6" i="2"/>
  <c r="D10" i="2"/>
  <c r="C10" i="2"/>
  <c r="A10" i="2"/>
  <c r="C11" i="5" l="1"/>
  <c r="C6" i="5"/>
  <c r="C7" i="5"/>
  <c r="C12" i="5"/>
  <c r="C11" i="2"/>
  <c r="C7" i="2"/>
  <c r="D5" i="2"/>
  <c r="C9" i="2"/>
  <c r="A9" i="2"/>
  <c r="D9" i="2"/>
  <c r="D7" i="2"/>
  <c r="A15" i="2"/>
  <c r="D15" i="2"/>
  <c r="C15" i="2"/>
  <c r="A14" i="2"/>
  <c r="C14" i="2"/>
  <c r="D14" i="2"/>
  <c r="C13" i="2"/>
  <c r="D13" i="2"/>
  <c r="A13" i="2"/>
  <c r="A11" i="2"/>
  <c r="D11" i="2"/>
  <c r="D8" i="2"/>
  <c r="D12" i="2"/>
  <c r="A8" i="2"/>
  <c r="A5" i="2"/>
  <c r="A6" i="2"/>
  <c r="A7" i="2"/>
  <c r="C12" i="2" l="1"/>
  <c r="C8" i="2"/>
</calcChain>
</file>

<file path=xl/sharedStrings.xml><?xml version="1.0" encoding="utf-8"?>
<sst xmlns="http://schemas.openxmlformats.org/spreadsheetml/2006/main" count="135" uniqueCount="126">
  <si>
    <t>Events-based error budget</t>
  </si>
  <si>
    <t>SLO target in %</t>
  </si>
  <si>
    <t>%</t>
  </si>
  <si>
    <t>Error budget in %</t>
  </si>
  <si>
    <t>Number of failures</t>
  </si>
  <si>
    <t>Situation</t>
  </si>
  <si>
    <t>% of remaining error budget for time window</t>
  </si>
  <si>
    <t>Time-based error budget</t>
  </si>
  <si>
    <t>Base time unit</t>
  </si>
  <si>
    <t>good events</t>
  </si>
  <si>
    <t>Current or performed SLO in %</t>
  </si>
  <si>
    <t>hours to reach error budget in current time window</t>
  </si>
  <si>
    <t>Total error budget for this time period in hours</t>
  </si>
  <si>
    <t>min to reach error budget in current time window</t>
  </si>
  <si>
    <t>Total error budget for this time period in minutes</t>
  </si>
  <si>
    <t>Help</t>
  </si>
  <si>
    <t>Adjust tables only if you know what you are doing or else other tabs might break</t>
  </si>
  <si>
    <t>Field</t>
  </si>
  <si>
    <t>Description</t>
  </si>
  <si>
    <t>Number of observations</t>
  </si>
  <si>
    <t>Attention: Changes here will afect other tabs</t>
  </si>
  <si>
    <t>observations</t>
  </si>
  <si>
    <t>Time window in days</t>
  </si>
  <si>
    <t>Surplus or Deficit</t>
  </si>
  <si>
    <t>Fields</t>
  </si>
  <si>
    <t>SLO targets translated to time</t>
  </si>
  <si>
    <t>Per day</t>
  </si>
  <si>
    <t>Per month</t>
  </si>
  <si>
    <t>Per year</t>
  </si>
  <si>
    <t>8.6s</t>
  </si>
  <si>
    <t>4m 23s</t>
  </si>
  <si>
    <t>52m 35.7s</t>
  </si>
  <si>
    <t>1m 26.4s</t>
  </si>
  <si>
    <t>43m 49.7s</t>
  </si>
  <si>
    <t>8h 45m 57s</t>
  </si>
  <si>
    <t>14m 24s</t>
  </si>
  <si>
    <t>7h 18, 17.5s</t>
  </si>
  <si>
    <t>3d 15h 39m</t>
  </si>
  <si>
    <t>42.2s</t>
  </si>
  <si>
    <t>5m 2.4s</t>
  </si>
  <si>
    <t>4h 22m 58.5s</t>
  </si>
  <si>
    <t>4m 19.2s</t>
  </si>
  <si>
    <t>30m 14.4s</t>
  </si>
  <si>
    <t>1d 2h 17m 50.9 s</t>
  </si>
  <si>
    <t>10m 4.8s</t>
  </si>
  <si>
    <t>5h 6m 48.2s</t>
  </si>
  <si>
    <t>2d 13h 21m 38.7s</t>
  </si>
  <si>
    <t>28m 48s</t>
  </si>
  <si>
    <t>14h 36m 34.9s</t>
  </si>
  <si>
    <t>7d 7h 18m 59s</t>
  </si>
  <si>
    <t>Availability level in %</t>
  </si>
  <si>
    <t>2m 52s</t>
  </si>
  <si>
    <t>20m 9s</t>
  </si>
  <si>
    <t>17h 31m 53s</t>
  </si>
  <si>
    <t>More levels here https://uptime.is/</t>
  </si>
  <si>
    <t>Acceptable downtime</t>
  </si>
  <si>
    <t>Downtime or unavailability per day</t>
  </si>
  <si>
    <t>Downtime in days, hours, min or secs within a day</t>
  </si>
  <si>
    <t>Downtime in days, hours, min or secs within 30-day</t>
  </si>
  <si>
    <t>Downtime or unavailability per 30 day</t>
  </si>
  <si>
    <t>SLO %</t>
  </si>
  <si>
    <t>Minimum service level objective threshold  in percentage to keep user satisfaction. We can remove noise by choosing a desired percentile</t>
  </si>
  <si>
    <t>Just to illustrate the downtime in human language: this is the acceptable downtime or unavailability for the chosen SLO target uptime or availability</t>
  </si>
  <si>
    <t>Just to illustrate the downtime in human language: this is the acceptable downtime or unavailability for the chosen SLO target uptime or availability.</t>
  </si>
  <si>
    <t>Actual % of failures</t>
  </si>
  <si>
    <t>% of remaining  failures</t>
  </si>
  <si>
    <t>% of remaining failures to reach budget</t>
  </si>
  <si>
    <t>This is like an account balance. We subtract the Actual failure percentage (what we spent) from your Error budget "wallet". The % of remaining failures to reach budget = Error budget % - Actual failures %. This tell us that we can tolerate x % more failures in current time window before we exhaust the error budget</t>
  </si>
  <si>
    <t>We must choose a time unit and always decide to pick observations using a rolling window or a calendar (fixed) window.</t>
  </si>
  <si>
    <t xml:space="preserve">If we have a time remaining (positive balance) in error budget out of the total error budget, it's a Surplus, otherwise a Deficit. </t>
  </si>
  <si>
    <t>Here we inform the number of actual observations registered by our metric collection tools</t>
  </si>
  <si>
    <t>Number of actual failures as registered in our metric collection tools</t>
  </si>
  <si>
    <t>day rolling window</t>
  </si>
  <si>
    <t>The percentage of actual failures out of total observations. This is Number of failures / Total observations * 100. It helps us discover error budget left after spending the total error budget.</t>
  </si>
  <si>
    <t>actual failures</t>
  </si>
  <si>
    <t>% of actual failures</t>
  </si>
  <si>
    <t>% of remaining error budget</t>
  </si>
  <si>
    <t>% of total error budget</t>
  </si>
  <si>
    <t>Total error budget in %</t>
  </si>
  <si>
    <t>Just to illustrate how much we have left within the error budget. % of error budget remaining = % of remaning failures / % total error budget. We have exactly x% of our total error budget remaining for the window in question</t>
  </si>
  <si>
    <t>In this sample the error budget was not exhausted</t>
  </si>
  <si>
    <t>In this sample the error budget was exhausted</t>
  </si>
  <si>
    <t>Events-based error budgets are eaiser to calculate and useful to do error budget burn rate calculations</t>
  </si>
  <si>
    <t>Events-based approaches just mean that you believe you can tolerate X% of bad events over time, while time-based approaches mean that you believe you can tolerate X amount of bad minutes (or seconds, and so on) over time</t>
  </si>
  <si>
    <t>Events-based calculations can lead to issues for any metrics without a high resolution or quantity. If you only have a few data points per hour, just a single failure can completely overwhelm your target percentages</t>
  </si>
  <si>
    <t>Time-based accounts for both high- and low-resolution or low-quantity measurements.</t>
  </si>
  <si>
    <t>Time-based error budgets make it easier to communicate your status to others. E.g "We can have 20 more minutes of bad operation this month before we’re out of error budget"</t>
  </si>
  <si>
    <t>Events-based error budgets make it harder to communicate your status to others. E.g. "We have 7.3% of our error budget left"</t>
  </si>
  <si>
    <t>Events-based error budgets are often used for concepts like latency measurements</t>
  </si>
  <si>
    <t>Time-based error budgets are often used for concepts like availability measurements, end-to-end state or data processing pipeline</t>
  </si>
  <si>
    <t>One suggestion (use case) is to use events-based approach for your monitoring and time-based approaches for your human-driven decision making and reporting gives you the best of both worlds, even if it means more work to get there. No matter what, you’ll have to pick a time window in which to apply to your SLO to get an error budget</t>
  </si>
  <si>
    <t>observations or data points per day</t>
  </si>
  <si>
    <t>Number of observations per  day</t>
  </si>
  <si>
    <t>Number of observations per  quarter</t>
  </si>
  <si>
    <t>observations or data points per quarter</t>
  </si>
  <si>
    <t>Just to illustrate: Used in time-based error budgets. We don't need to quantify the amount of observations and we just need to calculate the amount of data points for each day: Number of observations = 60 sec / base time unit x 60 min x 24 h</t>
  </si>
  <si>
    <t>Used in time-based error budgets. We don't need to quantify the amount of observations and we just need to calculate the amount of data points for each day: Number of observations = 60 sec / base time unit x 60 min x 24 h x time window in days</t>
  </si>
  <si>
    <t>time units remaining to reach error budget</t>
  </si>
  <si>
    <t>seconds</t>
  </si>
  <si>
    <t>Used in time-based error budgets. Number of good observations = observations - failures</t>
  </si>
  <si>
    <t>Number of good observations</t>
  </si>
  <si>
    <t>Number of observations per  month</t>
  </si>
  <si>
    <t>observations or data points per month</t>
  </si>
  <si>
    <t>Total error budget in base time units to reach budget</t>
  </si>
  <si>
    <r>
      <t xml:space="preserve">Just to illustrate. We can read this as We have </t>
    </r>
    <r>
      <rPr>
        <b/>
        <sz val="11"/>
        <color theme="1"/>
        <rFont val="Calibri"/>
        <family val="2"/>
        <scheme val="minor"/>
      </rPr>
      <t>x minutes</t>
    </r>
    <r>
      <rPr>
        <sz val="11"/>
        <color theme="1"/>
        <rFont val="Calibri"/>
        <family val="2"/>
        <scheme val="minor"/>
      </rPr>
      <t xml:space="preserve"> of total error budget every for the chosen time window. Total budget in min = total error budget in seconds / 60 sec</t>
    </r>
  </si>
  <si>
    <r>
      <t xml:space="preserve">Just to illustrate. We can read this as We have </t>
    </r>
    <r>
      <rPr>
        <b/>
        <sz val="11"/>
        <color theme="1"/>
        <rFont val="Calibri"/>
        <family val="2"/>
        <scheme val="minor"/>
      </rPr>
      <t>x hours</t>
    </r>
    <r>
      <rPr>
        <sz val="11"/>
        <color theme="1"/>
        <rFont val="Calibri"/>
        <family val="2"/>
        <scheme val="minor"/>
      </rPr>
      <t xml:space="preserve"> of total error budget every for the chosen time window. Total budget in min = total error budget in seconds / 60 sec / 60 min</t>
    </r>
  </si>
  <si>
    <t>Remaining failures to reach budget in seconds</t>
  </si>
  <si>
    <t>seconds for remaining failures</t>
  </si>
  <si>
    <t>Remaining failures to reach budget in minutes</t>
  </si>
  <si>
    <t>minutes for remaining failures</t>
  </si>
  <si>
    <t>Remaining failures to reach budget in hours</t>
  </si>
  <si>
    <t>hours for remaining failures</t>
  </si>
  <si>
    <t>Used in time-based. This is like an account balance. We subtract the Actual failure percentage (what we spent) from your Error budget "wallet". The X seconds of remaining failures to reach budget = Total error budget in seconds - Number of failures. This tell us that we can tolerate X seconds more failures in current time window before we exhaust the error budget</t>
  </si>
  <si>
    <t>Just to illustrate. Used in time-based. This is like an account balance. We subtract the Actual failure percentage (what we spent) from your Error budget "wallet". The X hours of remaining failures to reach budget = (Total error budget in hours - Number of failures) / 60 sec / 60 min. This tell us that we can tolerate X hours more failures in current time window before we exhaust the error budget</t>
  </si>
  <si>
    <t>Just to illustrate. Used in time-based. This is like an account balance. We subtract the Actual failure percentage (what we spent) from your Error budget "wallet". The X minutes of remaining failures to reach budget = (Total error budget in seconds - Number of failures) / 60 sec. This tell us that we can tolerate X minutes more failures in current time window before we exhaust the error budget</t>
  </si>
  <si>
    <t>The  x% of the time our service was reliable for the chosen time window. The current performed SLO % = number of good obsevations / number of observations * 100. We can compare this performed SLO with the SLO target, to know if the performed SLO is below the mininum acceptable SLO target.</t>
  </si>
  <si>
    <t>The total error budget in base time units left to reach error budget in current time window: (1 - SLO target %) / 100 * Number of observations for chosen time window</t>
  </si>
  <si>
    <t>% of total error budget = 100 % - SLO target %. We tolerate up to x % errors out of the total observations</t>
  </si>
  <si>
    <t>Used in time-based error budgets. You can choose seconds, minutes or another time unit, but will depend on the best resolution you can get from metrics. The chosen time resolution here will stand for how precise you want your error budget calculations to be. It depends on the precision of metrics data.</t>
  </si>
  <si>
    <t>Based on O´Reilly book: Implementing Service Level Objectives, Alex Hidalgo</t>
  </si>
  <si>
    <t>1h 12m</t>
  </si>
  <si>
    <t>1d 12h 31m 27s</t>
  </si>
  <si>
    <t>18d 6h 17m 27s</t>
  </si>
  <si>
    <t>2h 24m 0s</t>
  </si>
  <si>
    <t>3d 1h 2m 54s</t>
  </si>
  <si>
    <t>36d 12h 34m 55s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</si>
</sst>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6" formatCode="_-* #,##0.0_-;\-* #,##0.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1"/>
      <name val="Calibri"/>
      <family val="2"/>
      <scheme val="minor"/>
    </font>
    <font>
      <b/>
      <sz val="16"/>
      <color rgb="FFFF0000"/>
      <name val="Calibri"/>
      <family val="2"/>
      <scheme val="minor"/>
    </font>
    <font>
      <b/>
      <sz val="14"/>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theme="2" tint="-0.89999084444715716"/>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cellStyleXfs>
  <cellXfs count="36">
    <xf numFmtId="0" fontId="0" fillId="0" borderId="0" xfId="0"/>
    <xf numFmtId="0" fontId="0" fillId="2" borderId="1" xfId="0" applyFill="1" applyBorder="1" applyAlignment="1">
      <alignment wrapText="1"/>
    </xf>
    <xf numFmtId="2" fontId="2" fillId="2" borderId="1" xfId="0" applyNumberFormat="1" applyFont="1" applyFill="1" applyBorder="1" applyAlignment="1">
      <alignment wrapText="1"/>
    </xf>
    <xf numFmtId="0" fontId="0" fillId="2" borderId="1" xfId="0" applyFill="1" applyBorder="1" applyAlignment="1">
      <alignment horizontal="right" wrapText="1"/>
    </xf>
    <xf numFmtId="0" fontId="4" fillId="0" borderId="0" xfId="0" applyFont="1"/>
    <xf numFmtId="0" fontId="0" fillId="0" borderId="0" xfId="0" applyAlignment="1">
      <alignment wrapText="1"/>
    </xf>
    <xf numFmtId="2" fontId="5" fillId="2" borderId="1" xfId="0" applyNumberFormat="1" applyFont="1" applyFill="1" applyBorder="1" applyAlignment="1">
      <alignment wrapText="1"/>
    </xf>
    <xf numFmtId="0" fontId="2" fillId="0" borderId="1" xfId="0" applyFont="1" applyBorder="1" applyAlignment="1">
      <alignment horizontal="right" wrapText="1"/>
    </xf>
    <xf numFmtId="164" fontId="2" fillId="0" borderId="1" xfId="1" applyNumberFormat="1" applyFont="1" applyBorder="1" applyAlignment="1">
      <alignment wrapText="1"/>
    </xf>
    <xf numFmtId="0" fontId="2" fillId="0" borderId="1" xfId="0" applyFont="1" applyBorder="1" applyAlignment="1">
      <alignment wrapText="1"/>
    </xf>
    <xf numFmtId="0" fontId="6" fillId="0" borderId="0" xfId="0" applyFont="1"/>
    <xf numFmtId="0" fontId="5" fillId="2" borderId="1" xfId="0" applyFont="1" applyFill="1" applyBorder="1"/>
    <xf numFmtId="0" fontId="3" fillId="2" borderId="1" xfId="0" applyFont="1" applyFill="1" applyBorder="1" applyAlignment="1">
      <alignment wrapText="1"/>
    </xf>
    <xf numFmtId="0" fontId="2" fillId="2" borderId="1" xfId="0" applyFont="1" applyFill="1" applyBorder="1" applyAlignment="1">
      <alignment horizontal="center"/>
    </xf>
    <xf numFmtId="0" fontId="0" fillId="2" borderId="1" xfId="0" applyFill="1" applyBorder="1" applyAlignment="1">
      <alignment horizontal="right"/>
    </xf>
    <xf numFmtId="0" fontId="8" fillId="0" borderId="0" xfId="2"/>
    <xf numFmtId="0" fontId="11" fillId="0" borderId="0" xfId="0" applyFont="1" applyAlignment="1">
      <alignment wrapText="1"/>
    </xf>
    <xf numFmtId="0" fontId="9" fillId="3" borderId="0" xfId="3"/>
    <xf numFmtId="0" fontId="10" fillId="4" borderId="0" xfId="4"/>
    <xf numFmtId="0" fontId="0" fillId="0" borderId="0" xfId="0" applyBorder="1" applyAlignment="1">
      <alignment wrapText="1"/>
    </xf>
    <xf numFmtId="0" fontId="0" fillId="0" borderId="0" xfId="0" applyBorder="1"/>
    <xf numFmtId="1" fontId="2" fillId="0" borderId="1" xfId="0" applyNumberFormat="1" applyFont="1" applyBorder="1" applyAlignment="1">
      <alignment horizontal="right" wrapText="1"/>
    </xf>
    <xf numFmtId="164" fontId="2" fillId="2" borderId="1" xfId="1" applyNumberFormat="1" applyFont="1" applyFill="1" applyBorder="1" applyAlignment="1">
      <alignment wrapText="1"/>
    </xf>
    <xf numFmtId="2" fontId="0" fillId="2" borderId="1" xfId="0" applyNumberFormat="1" applyFill="1" applyBorder="1"/>
    <xf numFmtId="2" fontId="2" fillId="0" borderId="1" xfId="0" applyNumberFormat="1" applyFont="1" applyBorder="1" applyAlignment="1">
      <alignment wrapText="1"/>
    </xf>
    <xf numFmtId="166" fontId="2" fillId="2" borderId="1" xfId="1" applyNumberFormat="1" applyFont="1" applyFill="1" applyBorder="1" applyAlignment="1">
      <alignment wrapText="1"/>
    </xf>
    <xf numFmtId="43" fontId="2" fillId="2" borderId="1" xfId="1" applyNumberFormat="1" applyFont="1" applyFill="1" applyBorder="1" applyAlignment="1">
      <alignment wrapText="1"/>
    </xf>
    <xf numFmtId="0" fontId="2" fillId="2" borderId="1"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5" fillId="2" borderId="2" xfId="0" applyFont="1" applyFill="1" applyBorder="1" applyAlignment="1">
      <alignment horizontal="center" wrapText="1"/>
    </xf>
    <xf numFmtId="0" fontId="5" fillId="2" borderId="6" xfId="0" applyFont="1" applyFill="1" applyBorder="1" applyAlignment="1">
      <alignment horizontal="center" wrapText="1"/>
    </xf>
    <xf numFmtId="3" fontId="2" fillId="2" borderId="1" xfId="0" applyNumberFormat="1" applyFont="1" applyFill="1" applyBorder="1" applyAlignment="1">
      <alignment wrapText="1"/>
    </xf>
    <xf numFmtId="4" fontId="2" fillId="2" borderId="1" xfId="0" applyNumberFormat="1" applyFont="1" applyFill="1" applyBorder="1" applyAlignment="1">
      <alignment wrapText="1"/>
    </xf>
    <xf numFmtId="0" fontId="2" fillId="2" borderId="1" xfId="0" applyFont="1" applyFill="1" applyBorder="1" applyAlignment="1">
      <alignment horizontal="right" wrapText="1"/>
    </xf>
  </cellXfs>
  <cellStyles count="5">
    <cellStyle name="Bad" xfId="4" builtinId="27"/>
    <cellStyle name="Comma" xfId="1" builtinId="3"/>
    <cellStyle name="Good" xfId="3" builtinId="26"/>
    <cellStyle name="Hyperlink" xfId="2" builtinId="8"/>
    <cellStyle name="Normal" xfId="0" builtinId="0"/>
  </cellStyles>
  <dxfs count="32">
    <dxf>
      <font>
        <color rgb="FF006100"/>
      </font>
      <fill>
        <patternFill>
          <bgColor rgb="FFC6EFCE"/>
        </patternFill>
      </fill>
    </dxf>
    <dxf>
      <font>
        <color rgb="FF9C0006"/>
      </font>
      <fill>
        <patternFill>
          <bgColor rgb="FFFFC7CE"/>
        </patternFill>
      </fill>
    </dxf>
    <dxf>
      <font>
        <b/>
        <i val="0"/>
        <strike val="0"/>
        <color rgb="FFC00000"/>
      </font>
      <fill>
        <patternFill>
          <bgColor rgb="FFFFCCCC"/>
        </patternFill>
      </fill>
    </dxf>
    <dxf>
      <font>
        <b/>
        <i val="0"/>
        <color theme="9" tint="-0.499984740745262"/>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lor rgb="FFC00000"/>
      </font>
      <fill>
        <patternFill>
          <bgColor rgb="FFFFCCCC"/>
        </patternFill>
      </fill>
    </dxf>
    <dxf>
      <font>
        <b/>
        <i val="0"/>
        <color theme="9" tint="-0.499984740745262"/>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strike val="0"/>
        <color rgb="FFC00000"/>
      </font>
      <fill>
        <patternFill>
          <bgColor rgb="FFFFCCCC"/>
        </patternFill>
      </fill>
    </dxf>
    <dxf>
      <font>
        <b/>
        <i val="0"/>
        <color theme="9" tint="-0.499984740745262"/>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lor rgb="FFC00000"/>
      </font>
      <fill>
        <patternFill>
          <bgColor rgb="FFFFCCCC"/>
        </patternFill>
      </fill>
    </dxf>
    <dxf>
      <font>
        <b/>
        <i val="0"/>
        <color theme="9" tint="-0.499984740745262"/>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6EFCE"/>
      <color rgb="FFCCFFCC"/>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uptime.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Normal="100" workbookViewId="0">
      <selection activeCell="H13" sqref="H13"/>
    </sheetView>
  </sheetViews>
  <sheetFormatPr defaultRowHeight="15" x14ac:dyDescent="0.25"/>
  <cols>
    <col min="1" max="1" width="18.42578125" customWidth="1"/>
    <col min="2" max="2" width="11.85546875" customWidth="1"/>
    <col min="3" max="3" width="26.42578125" customWidth="1"/>
    <col min="4" max="4" width="85.7109375" customWidth="1"/>
    <col min="5" max="5" width="9.42578125" bestFit="1" customWidth="1"/>
  </cols>
  <sheetData>
    <row r="1" spans="1:4" ht="18.75" x14ac:dyDescent="0.3">
      <c r="A1" s="4" t="s">
        <v>7</v>
      </c>
    </row>
    <row r="2" spans="1:4" x14ac:dyDescent="0.25">
      <c r="A2" s="17" t="s">
        <v>80</v>
      </c>
      <c r="B2" s="17"/>
      <c r="C2" s="17"/>
    </row>
    <row r="3" spans="1:4" x14ac:dyDescent="0.25">
      <c r="A3" t="s">
        <v>119</v>
      </c>
    </row>
    <row r="5" spans="1:4" ht="30" x14ac:dyDescent="0.25">
      <c r="A5" s="1" t="str">
        <f>Tables!A6</f>
        <v>Time window in days</v>
      </c>
      <c r="B5" s="21">
        <v>30</v>
      </c>
      <c r="C5" s="1" t="str">
        <f>Tables!B6</f>
        <v>day rolling window</v>
      </c>
      <c r="D5" s="16" t="str">
        <f>Tables!C6</f>
        <v>We must choose a time unit and always decide to pick observations using a rolling window or a calendar (fixed) window.</v>
      </c>
    </row>
    <row r="6" spans="1:4" ht="60" x14ac:dyDescent="0.25">
      <c r="A6" s="1" t="str">
        <f>Tables!A17</f>
        <v>Base time unit</v>
      </c>
      <c r="B6" s="21">
        <v>1</v>
      </c>
      <c r="C6" s="1" t="str">
        <f>Tables!B17</f>
        <v>seconds</v>
      </c>
      <c r="D6" s="16" t="str">
        <f>Tables!C17</f>
        <v>Used in time-based error budgets. You can choose seconds, minutes or another time unit, but will depend on the best resolution you can get from metrics. The chosen time resolution here will stand for how precise you want your error budget calculations to be. It depends on the precision of metrics data.</v>
      </c>
    </row>
    <row r="7" spans="1:4" ht="30" x14ac:dyDescent="0.25">
      <c r="A7" s="1" t="str">
        <f>Tables!A8</f>
        <v>Number of failures</v>
      </c>
      <c r="B7" s="8">
        <v>3888</v>
      </c>
      <c r="C7" s="1" t="str">
        <f>CONCATENATE(Tables!B8," for ",B5," ",C5)</f>
        <v>actual failures for 30 day rolling window</v>
      </c>
      <c r="D7" s="16" t="str">
        <f>Tables!C8</f>
        <v>Number of actual failures as registered in our metric collection tools</v>
      </c>
    </row>
    <row r="8" spans="1:4" ht="30" x14ac:dyDescent="0.25">
      <c r="A8" s="1" t="str">
        <f>Tables!A9</f>
        <v>SLO target in %</v>
      </c>
      <c r="B8" s="24">
        <v>99.7</v>
      </c>
      <c r="C8" s="1" t="str">
        <f>CONCATENATE(Tables!B9," for ",B5," ",C5)</f>
        <v>SLO % for 30 day rolling window</v>
      </c>
      <c r="D8" s="16" t="str">
        <f>Tables!C9</f>
        <v>Minimum service level objective threshold  in percentage to keep user satisfaction. We can remove noise by choosing a desired percentile</v>
      </c>
    </row>
    <row r="9" spans="1:4" ht="45" x14ac:dyDescent="0.25">
      <c r="A9" s="1" t="str">
        <f>Tables!A15</f>
        <v>Downtime or unavailability per day</v>
      </c>
      <c r="B9" s="7" t="str">
        <f>VLOOKUP($B$8,Tables!$F$7:$I$14,2,FALSE)</f>
        <v>4m 19.2s</v>
      </c>
      <c r="C9" s="1" t="str">
        <f>Tables!B15</f>
        <v>Downtime in days, hours, min or secs within a day</v>
      </c>
      <c r="D9" s="16" t="str">
        <f>Tables!C15</f>
        <v>Just to illustrate the downtime in human language: this is the acceptable downtime or unavailability for the chosen SLO target uptime or availability.</v>
      </c>
    </row>
    <row r="10" spans="1:4" ht="45" x14ac:dyDescent="0.25">
      <c r="A10" s="1" t="str">
        <f>Tables!A16</f>
        <v>Downtime or unavailability per 30 day</v>
      </c>
      <c r="B10" s="7" t="str">
        <f>VLOOKUP($B$8,Tables!$F$7:$I$14,3,FALSE)</f>
        <v>30m 14.4s</v>
      </c>
      <c r="C10" s="1" t="str">
        <f>Tables!B16</f>
        <v>Downtime in days, hours, min or secs within 30-day</v>
      </c>
      <c r="D10" s="16" t="str">
        <f>Tables!C16</f>
        <v>Just to illustrate the downtime in human language: this is the acceptable downtime or unavailability for the chosen SLO target uptime or availability</v>
      </c>
    </row>
    <row r="11" spans="1:4" ht="45" x14ac:dyDescent="0.25">
      <c r="A11" s="1" t="str">
        <f>Tables!A18</f>
        <v>Number of observations per  day</v>
      </c>
      <c r="B11" s="22">
        <f xml:space="preserve"> 60 / $B$6 * 60 * 24</f>
        <v>86400</v>
      </c>
      <c r="C11" s="1" t="str">
        <f>Tables!B18</f>
        <v>observations or data points per day</v>
      </c>
      <c r="D11" s="16" t="str">
        <f>Tables!C18</f>
        <v>Just to illustrate: Used in time-based error budgets. We don't need to quantify the amount of observations and we just need to calculate the amount of data points for each day: Number of observations = 60 sec / base time unit x 60 min x 24 h</v>
      </c>
    </row>
    <row r="12" spans="1:4" ht="45" x14ac:dyDescent="0.25">
      <c r="A12" s="1" t="str">
        <f>Tables!A22</f>
        <v>Number of observations per  month</v>
      </c>
      <c r="B12" s="22">
        <f>60 / $B$6 * 60 * 24 * $B$5</f>
        <v>2592000</v>
      </c>
      <c r="C12" s="1" t="str">
        <f>Tables!B22</f>
        <v>observations or data points per month</v>
      </c>
      <c r="D12" s="16" t="str">
        <f>Tables!C19</f>
        <v>Used in time-based error budgets. We don't need to quantify the amount of observations and we just need to calculate the amount of data points for each day: Number of observations = 60 sec / base time unit x 60 min x 24 h x time window in days</v>
      </c>
    </row>
    <row r="13" spans="1:4" ht="45" x14ac:dyDescent="0.25">
      <c r="A13" s="1" t="str">
        <f>CONCATENATE(Tables!A21," for ",B5," ",C5)</f>
        <v>Number of good observations for 30 day rolling window</v>
      </c>
      <c r="B13" s="22">
        <f>$B$12 - $B$7</f>
        <v>2588112</v>
      </c>
      <c r="C13" s="1" t="str">
        <f>Tables!B21</f>
        <v>good events</v>
      </c>
      <c r="D13" s="16" t="str">
        <f>Tables!C21</f>
        <v>Used in time-based error budgets. Number of good observations = observations - failures</v>
      </c>
    </row>
    <row r="14" spans="1:4" ht="60" x14ac:dyDescent="0.25">
      <c r="A14" s="1" t="str">
        <f>CONCATENATE(Tables!A23," for ",B5," ",C5)</f>
        <v>Current or performed SLO in % for 30 day rolling window</v>
      </c>
      <c r="B14" s="26">
        <f>$B$13/$B$12 * 100</f>
        <v>99.850000000000009</v>
      </c>
      <c r="C14" s="1" t="str">
        <f>Tables!B23</f>
        <v>%</v>
      </c>
      <c r="D14" s="16" t="str">
        <f>Tables!C23</f>
        <v>The  x% of the time our service was reliable for the chosen time window. The current performed SLO % = number of good obsevations / number of observations * 100. We can compare this performed SLO with the SLO target, to know if the performed SLO is below the mininum acceptable SLO target.</v>
      </c>
    </row>
    <row r="15" spans="1:4" ht="45" x14ac:dyDescent="0.25">
      <c r="A15" s="1" t="str">
        <f>Tables!A20</f>
        <v>Total error budget in base time units to reach budget</v>
      </c>
      <c r="B15" s="22">
        <f>(1 - $B$8 / 100) * $B$12</f>
        <v>7776.0000000000073</v>
      </c>
      <c r="C15" s="1" t="str">
        <f>Tables!B20</f>
        <v>time units remaining to reach error budget</v>
      </c>
      <c r="D15" s="16" t="str">
        <f>Tables!C20</f>
        <v>The total error budget in base time units left to reach error budget in current time window: (1 - SLO target %) / 100 * Number of observations for chosen time window</v>
      </c>
    </row>
    <row r="16" spans="1:4" ht="45" x14ac:dyDescent="0.25">
      <c r="A16" s="1" t="str">
        <f>Tables!A24</f>
        <v>Total error budget for this time period in minutes</v>
      </c>
      <c r="B16" s="22">
        <f>$B$15 / 60</f>
        <v>129.60000000000011</v>
      </c>
      <c r="C16" s="1" t="str">
        <f>Tables!B24</f>
        <v>min to reach error budget in current time window</v>
      </c>
      <c r="D16" s="16" t="str">
        <f>Tables!C24</f>
        <v>Just to illustrate. We can read this as We have x minutes of total error budget every for the chosen time window. Total budget in min = total error budget in seconds / 60 sec</v>
      </c>
    </row>
    <row r="17" spans="1:4" ht="45" x14ac:dyDescent="0.25">
      <c r="A17" s="1" t="str">
        <f>Tables!A25</f>
        <v>Total error budget for this time period in hours</v>
      </c>
      <c r="B17" s="25">
        <f>$B$15 / 60 / 60</f>
        <v>2.1600000000000019</v>
      </c>
      <c r="C17" s="1" t="str">
        <f>Tables!B25</f>
        <v>hours to reach error budget in current time window</v>
      </c>
      <c r="D17" s="16" t="str">
        <f>Tables!C25</f>
        <v>Just to illustrate. We can read this as We have x hours of total error budget every for the chosen time window. Total budget in min = total error budget in seconds / 60 sec / 60 min</v>
      </c>
    </row>
    <row r="18" spans="1:4" ht="60" x14ac:dyDescent="0.25">
      <c r="A18" s="1" t="str">
        <f>Tables!A26</f>
        <v>Remaining failures to reach budget in seconds</v>
      </c>
      <c r="B18" s="33">
        <f>$B$15 - $B$7</f>
        <v>3888.0000000000073</v>
      </c>
      <c r="C18" s="1" t="str">
        <f>Tables!B26</f>
        <v>seconds for remaining failures</v>
      </c>
      <c r="D18" s="16" t="str">
        <f>Tables!C12</f>
        <v>This is like an account balance. We subtract the Actual failure percentage (what we spent) from your Error budget "wallet". The % of remaining failures to reach budget = Error budget % - Actual failures %. This tell us that we can tolerate x % more failures in current time window before we exhaust the error budget</v>
      </c>
    </row>
    <row r="19" spans="1:4" ht="75" x14ac:dyDescent="0.25">
      <c r="A19" s="1" t="str">
        <f>Tables!A27</f>
        <v>Remaining failures to reach budget in minutes</v>
      </c>
      <c r="B19" s="33">
        <f>($B$15-$B$7) / 60</f>
        <v>64.800000000000125</v>
      </c>
      <c r="C19" s="1" t="str">
        <f>Tables!B27</f>
        <v>minutes for remaining failures</v>
      </c>
      <c r="D19" s="16" t="str">
        <f>Tables!C27</f>
        <v>Just to illustrate. Used in time-based. This is like an account balance. We subtract the Actual failure percentage (what we spent) from your Error budget "wallet". The X minutes of remaining failures to reach budget = (Total error budget in seconds - Number of failures) / 60 sec. This tell us that we can tolerate X minutes more failures in current time window before we exhaust the error budget</v>
      </c>
    </row>
    <row r="20" spans="1:4" ht="75" x14ac:dyDescent="0.25">
      <c r="A20" s="1" t="str">
        <f>Tables!A28</f>
        <v>Remaining failures to reach budget in hours</v>
      </c>
      <c r="B20" s="34">
        <f>($B$15-$B$7) / 60 / 60</f>
        <v>1.0800000000000021</v>
      </c>
      <c r="C20" s="1" t="str">
        <f>Tables!B28</f>
        <v>hours for remaining failures</v>
      </c>
      <c r="D20" s="16" t="str">
        <f>Tables!C28</f>
        <v>Just to illustrate. Used in time-based. This is like an account balance. We subtract the Actual failure percentage (what we spent) from your Error budget "wallet". The X hours of remaining failures to reach budget = (Total error budget in hours - Number of failures) / 60 sec / 60 min. This tell us that we can tolerate X hours more failures in current time window before we exhaust the error budget</v>
      </c>
    </row>
    <row r="21" spans="1:4" ht="30" x14ac:dyDescent="0.25">
      <c r="A21" s="1" t="str">
        <f>Tables!A13</f>
        <v>Situation</v>
      </c>
      <c r="B21" s="3" t="str">
        <f>IF($B$18&gt;0, "Surplus", "Deficit")</f>
        <v>Surplus</v>
      </c>
      <c r="C21" s="1" t="str">
        <f>Tables!B13</f>
        <v>Surplus or Deficit</v>
      </c>
      <c r="D21" s="16" t="str">
        <f>Tables!C13</f>
        <v xml:space="preserve">If we have a time remaining (positive balance) in error budget out of the total error budget, it's a Surplus, otherwise a Deficit. </v>
      </c>
    </row>
    <row r="22" spans="1:4" ht="45" x14ac:dyDescent="0.25">
      <c r="A22" s="1" t="str">
        <f>Tables!A14</f>
        <v>% of remaining error budget for time window</v>
      </c>
      <c r="B22" s="6">
        <f>IF($B$7 &lt;= $B$15, $B$7 / $B$15, -$B$7 / $B$15) * 100</f>
        <v>49.999999999999957</v>
      </c>
      <c r="C22" s="1" t="str">
        <f>Tables!B14</f>
        <v>% of remaining error budget</v>
      </c>
      <c r="D22" s="5" t="str">
        <f>Tables!C14</f>
        <v>Just to illustrate how much we have left within the error budget. % of error budget remaining = % of remaning failures / % total error budget. We have exactly x% of our total error budget remaining for the window in question</v>
      </c>
    </row>
  </sheetData>
  <conditionalFormatting sqref="B18">
    <cfRule type="cellIs" dxfId="31" priority="11" operator="lessThan">
      <formula>0</formula>
    </cfRule>
    <cfRule type="cellIs" dxfId="30" priority="12" operator="greaterThan">
      <formula>0</formula>
    </cfRule>
  </conditionalFormatting>
  <conditionalFormatting sqref="B21">
    <cfRule type="expression" dxfId="29" priority="9">
      <formula>$B$18&gt;0</formula>
    </cfRule>
    <cfRule type="expression" dxfId="28" priority="10">
      <formula>$B$18&lt;=0</formula>
    </cfRule>
  </conditionalFormatting>
  <conditionalFormatting sqref="B19">
    <cfRule type="cellIs" dxfId="27" priority="7" operator="lessThan">
      <formula>0</formula>
    </cfRule>
    <cfRule type="cellIs" dxfId="26" priority="8" operator="greaterThan">
      <formula>0</formula>
    </cfRule>
  </conditionalFormatting>
  <conditionalFormatting sqref="B20">
    <cfRule type="cellIs" dxfId="25" priority="3" operator="lessThan">
      <formula>0</formula>
    </cfRule>
    <cfRule type="cellIs" dxfId="24" priority="4" operator="greaterThan">
      <formula>0</formula>
    </cfRule>
  </conditionalFormatting>
  <conditionalFormatting sqref="B22">
    <cfRule type="cellIs" dxfId="23" priority="1" stopIfTrue="1" operator="greaterThan">
      <formula>0</formula>
    </cfRule>
    <cfRule type="cellIs" dxfId="22" priority="2" stopIfTrue="1" operator="lessThan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zoomScaleNormal="100" workbookViewId="0">
      <selection activeCell="D6" sqref="D6"/>
    </sheetView>
  </sheetViews>
  <sheetFormatPr defaultRowHeight="15" x14ac:dyDescent="0.25"/>
  <cols>
    <col min="1" max="1" width="18.42578125" customWidth="1"/>
    <col min="2" max="2" width="11.85546875" customWidth="1"/>
    <col min="3" max="3" width="26.42578125" customWidth="1"/>
    <col min="4" max="4" width="85.7109375" customWidth="1"/>
    <col min="5" max="5" width="9.42578125" bestFit="1" customWidth="1"/>
  </cols>
  <sheetData>
    <row r="1" spans="1:4" ht="18.75" x14ac:dyDescent="0.3">
      <c r="A1" s="4" t="s">
        <v>7</v>
      </c>
    </row>
    <row r="2" spans="1:4" x14ac:dyDescent="0.25">
      <c r="A2" s="18" t="s">
        <v>81</v>
      </c>
      <c r="B2" s="18"/>
      <c r="C2" s="18"/>
    </row>
    <row r="3" spans="1:4" x14ac:dyDescent="0.25">
      <c r="A3" t="s">
        <v>119</v>
      </c>
    </row>
    <row r="5" spans="1:4" ht="30" x14ac:dyDescent="0.25">
      <c r="A5" s="1" t="str">
        <f>Tables!A6</f>
        <v>Time window in days</v>
      </c>
      <c r="B5" s="21">
        <v>30</v>
      </c>
      <c r="C5" s="1" t="str">
        <f>Tables!B6</f>
        <v>day rolling window</v>
      </c>
      <c r="D5" s="16" t="str">
        <f>Tables!C6</f>
        <v>We must choose a time unit and always decide to pick observations using a rolling window or a calendar (fixed) window.</v>
      </c>
    </row>
    <row r="6" spans="1:4" ht="60" x14ac:dyDescent="0.25">
      <c r="A6" s="1" t="str">
        <f>Tables!A17</f>
        <v>Base time unit</v>
      </c>
      <c r="B6" s="21">
        <v>1</v>
      </c>
      <c r="C6" s="1" t="str">
        <f>Tables!B17</f>
        <v>seconds</v>
      </c>
      <c r="D6" s="16" t="str">
        <f>Tables!C17</f>
        <v>Used in time-based error budgets. You can choose seconds, minutes or another time unit, but will depend on the best resolution you can get from metrics. The chosen time resolution here will stand for how precise you want your error budget calculations to be. It depends on the precision of metrics data.</v>
      </c>
    </row>
    <row r="7" spans="1:4" ht="30" x14ac:dyDescent="0.25">
      <c r="A7" s="1" t="str">
        <f>Tables!A8</f>
        <v>Number of failures</v>
      </c>
      <c r="B7" s="8">
        <v>30888</v>
      </c>
      <c r="C7" s="1" t="str">
        <f>CONCATENATE(Tables!B8," for ",B5," ",C5)</f>
        <v>actual failures for 30 day rolling window</v>
      </c>
      <c r="D7" s="16" t="str">
        <f>Tables!C8</f>
        <v>Number of actual failures as registered in our metric collection tools</v>
      </c>
    </row>
    <row r="8" spans="1:4" ht="30" x14ac:dyDescent="0.25">
      <c r="A8" s="1" t="str">
        <f>Tables!A9</f>
        <v>SLO target in %</v>
      </c>
      <c r="B8" s="24">
        <v>99.7</v>
      </c>
      <c r="C8" s="1" t="str">
        <f>CONCATENATE(Tables!B9," for ",B5," ",C5)</f>
        <v>SLO % for 30 day rolling window</v>
      </c>
      <c r="D8" s="16" t="str">
        <f>Tables!C9</f>
        <v>Minimum service level objective threshold  in percentage to keep user satisfaction. We can remove noise by choosing a desired percentile</v>
      </c>
    </row>
    <row r="9" spans="1:4" ht="45" x14ac:dyDescent="0.25">
      <c r="A9" s="1" t="str">
        <f>Tables!A15</f>
        <v>Downtime or unavailability per day</v>
      </c>
      <c r="B9" s="7" t="str">
        <f>VLOOKUP($B$8,Tables!$F$7:$I$14,2,FALSE)</f>
        <v>4m 19.2s</v>
      </c>
      <c r="C9" s="1" t="str">
        <f>Tables!B15</f>
        <v>Downtime in days, hours, min or secs within a day</v>
      </c>
      <c r="D9" s="16" t="str">
        <f>Tables!C15</f>
        <v>Just to illustrate the downtime in human language: this is the acceptable downtime or unavailability for the chosen SLO target uptime or availability.</v>
      </c>
    </row>
    <row r="10" spans="1:4" ht="45" x14ac:dyDescent="0.25">
      <c r="A10" s="1" t="str">
        <f>Tables!A16</f>
        <v>Downtime or unavailability per 30 day</v>
      </c>
      <c r="B10" s="7" t="str">
        <f>VLOOKUP($B$8,Tables!$F$7:$I$14,3,FALSE)</f>
        <v>30m 14.4s</v>
      </c>
      <c r="C10" s="1" t="str">
        <f>Tables!B16</f>
        <v>Downtime in days, hours, min or secs within 30-day</v>
      </c>
      <c r="D10" s="16" t="str">
        <f>Tables!C16</f>
        <v>Just to illustrate the downtime in human language: this is the acceptable downtime or unavailability for the chosen SLO target uptime or availability</v>
      </c>
    </row>
    <row r="11" spans="1:4" ht="45" x14ac:dyDescent="0.25">
      <c r="A11" s="1" t="str">
        <f>Tables!A18</f>
        <v>Number of observations per  day</v>
      </c>
      <c r="B11" s="22">
        <f>60 / $B$6 * 60 * 24</f>
        <v>86400</v>
      </c>
      <c r="C11" s="1" t="str">
        <f>Tables!B18</f>
        <v>observations or data points per day</v>
      </c>
      <c r="D11" s="16" t="str">
        <f>Tables!C18</f>
        <v>Just to illustrate: Used in time-based error budgets. We don't need to quantify the amount of observations and we just need to calculate the amount of data points for each day: Number of observations = 60 sec / base time unit x 60 min x 24 h</v>
      </c>
    </row>
    <row r="12" spans="1:4" ht="45" x14ac:dyDescent="0.25">
      <c r="A12" s="1" t="str">
        <f>Tables!A22</f>
        <v>Number of observations per  month</v>
      </c>
      <c r="B12" s="22">
        <f>60 / $B$6 * 60 * 24 * $B$5</f>
        <v>2592000</v>
      </c>
      <c r="C12" s="1" t="str">
        <f>Tables!B22</f>
        <v>observations or data points per month</v>
      </c>
      <c r="D12" s="16" t="str">
        <f>Tables!C19</f>
        <v>Used in time-based error budgets. We don't need to quantify the amount of observations and we just need to calculate the amount of data points for each day: Number of observations = 60 sec / base time unit x 60 min x 24 h x time window in days</v>
      </c>
    </row>
    <row r="13" spans="1:4" ht="45" x14ac:dyDescent="0.25">
      <c r="A13" s="1" t="str">
        <f>CONCATENATE(Tables!A21," for ",B5," ",C5)</f>
        <v>Number of good observations for 30 day rolling window</v>
      </c>
      <c r="B13" s="22">
        <f>$B$12 - $B$7</f>
        <v>2561112</v>
      </c>
      <c r="C13" s="1" t="str">
        <f>Tables!B21</f>
        <v>good events</v>
      </c>
      <c r="D13" s="16" t="str">
        <f>Tables!C21</f>
        <v>Used in time-based error budgets. Number of good observations = observations - failures</v>
      </c>
    </row>
    <row r="14" spans="1:4" ht="60" x14ac:dyDescent="0.25">
      <c r="A14" s="1" t="str">
        <f>CONCATENATE(Tables!A23," for ",B5," ",C5)</f>
        <v>Current or performed SLO in % for 30 day rolling window</v>
      </c>
      <c r="B14" s="26">
        <f>$B$13/$B$12 * 100</f>
        <v>98.808333333333337</v>
      </c>
      <c r="C14" s="1" t="str">
        <f>Tables!B23</f>
        <v>%</v>
      </c>
      <c r="D14" s="16" t="str">
        <f>Tables!C23</f>
        <v>The  x% of the time our service was reliable for the chosen time window. The current performed SLO % = number of good obsevations / number of observations * 100. We can compare this performed SLO with the SLO target, to know if the performed SLO is below the mininum acceptable SLO target.</v>
      </c>
    </row>
    <row r="15" spans="1:4" ht="45" x14ac:dyDescent="0.25">
      <c r="A15" s="1" t="str">
        <f>Tables!A20</f>
        <v>Total error budget in base time units to reach budget</v>
      </c>
      <c r="B15" s="22">
        <f>(1 - $B$8 / 100) * $B$12</f>
        <v>7776.0000000000073</v>
      </c>
      <c r="C15" s="1" t="str">
        <f>Tables!B20</f>
        <v>time units remaining to reach error budget</v>
      </c>
      <c r="D15" s="16" t="str">
        <f>Tables!C20</f>
        <v>The total error budget in base time units left to reach error budget in current time window: (1 - SLO target %) / 100 * Number of observations for chosen time window</v>
      </c>
    </row>
    <row r="16" spans="1:4" ht="45" x14ac:dyDescent="0.25">
      <c r="A16" s="1" t="str">
        <f>Tables!A24</f>
        <v>Total error budget for this time period in minutes</v>
      </c>
      <c r="B16" s="22">
        <f>$B$15 / 60</f>
        <v>129.60000000000011</v>
      </c>
      <c r="C16" s="1" t="str">
        <f>Tables!B24</f>
        <v>min to reach error budget in current time window</v>
      </c>
      <c r="D16" s="16" t="str">
        <f>Tables!C24</f>
        <v>Just to illustrate. We can read this as We have x minutes of total error budget every for the chosen time window. Total budget in min = total error budget in seconds / 60 sec</v>
      </c>
    </row>
    <row r="17" spans="1:4" ht="45" x14ac:dyDescent="0.25">
      <c r="A17" s="1" t="str">
        <f>Tables!A25</f>
        <v>Total error budget for this time period in hours</v>
      </c>
      <c r="B17" s="25">
        <f>$B$15 / 60 / 60</f>
        <v>2.1600000000000019</v>
      </c>
      <c r="C17" s="1" t="str">
        <f>Tables!B25</f>
        <v>hours to reach error budget in current time window</v>
      </c>
      <c r="D17" s="16" t="str">
        <f>Tables!C25</f>
        <v>Just to illustrate. We can read this as We have x hours of total error budget every for the chosen time window. Total budget in min = total error budget in seconds / 60 sec / 60 min</v>
      </c>
    </row>
    <row r="18" spans="1:4" ht="60" x14ac:dyDescent="0.25">
      <c r="A18" s="1" t="str">
        <f>Tables!A26</f>
        <v>Remaining failures to reach budget in seconds</v>
      </c>
      <c r="B18" s="33">
        <f>$B$15-$B$7</f>
        <v>-23111.999999999993</v>
      </c>
      <c r="C18" s="1" t="str">
        <f>Tables!B26</f>
        <v>seconds for remaining failures</v>
      </c>
      <c r="D18" s="16" t="str">
        <f>Tables!C12</f>
        <v>This is like an account balance. We subtract the Actual failure percentage (what we spent) from your Error budget "wallet". The % of remaining failures to reach budget = Error budget % - Actual failures %. This tell us that we can tolerate x % more failures in current time window before we exhaust the error budget</v>
      </c>
    </row>
    <row r="19" spans="1:4" ht="75" x14ac:dyDescent="0.25">
      <c r="A19" s="1" t="str">
        <f>Tables!A27</f>
        <v>Remaining failures to reach budget in minutes</v>
      </c>
      <c r="B19" s="33">
        <f>($B$15-$B$7) / 60</f>
        <v>-385.19999999999987</v>
      </c>
      <c r="C19" s="1" t="str">
        <f>Tables!B27</f>
        <v>minutes for remaining failures</v>
      </c>
      <c r="D19" s="16" t="str">
        <f>Tables!C27</f>
        <v>Just to illustrate. Used in time-based. This is like an account balance. We subtract the Actual failure percentage (what we spent) from your Error budget "wallet". The X minutes of remaining failures to reach budget = (Total error budget in seconds - Number of failures) / 60 sec. This tell us that we can tolerate X minutes more failures in current time window before we exhaust the error budget</v>
      </c>
    </row>
    <row r="20" spans="1:4" ht="75" x14ac:dyDescent="0.25">
      <c r="A20" s="1" t="str">
        <f>Tables!A28</f>
        <v>Remaining failures to reach budget in hours</v>
      </c>
      <c r="B20" s="34">
        <f>($B$15-$B$7) / 60 / 60</f>
        <v>-6.4199999999999982</v>
      </c>
      <c r="C20" s="1" t="str">
        <f>Tables!B28</f>
        <v>hours for remaining failures</v>
      </c>
      <c r="D20" s="16" t="str">
        <f>Tables!C28</f>
        <v>Just to illustrate. Used in time-based. This is like an account balance. We subtract the Actual failure percentage (what we spent) from your Error budget "wallet". The X hours of remaining failures to reach budget = (Total error budget in hours - Number of failures) / 60 sec / 60 min. This tell us that we can tolerate X hours more failures in current time window before we exhaust the error budget</v>
      </c>
    </row>
    <row r="21" spans="1:4" ht="30" x14ac:dyDescent="0.25">
      <c r="A21" s="1" t="str">
        <f>Tables!A13</f>
        <v>Situation</v>
      </c>
      <c r="B21" s="3" t="str">
        <f>IF($B$18&gt;0, "Surplus", "Deficit")</f>
        <v>Deficit</v>
      </c>
      <c r="C21" s="1" t="str">
        <f>Tables!B13</f>
        <v>Surplus or Deficit</v>
      </c>
      <c r="D21" s="16" t="str">
        <f>Tables!C13</f>
        <v xml:space="preserve">If we have a time remaining (positive balance) in error budget out of the total error budget, it's a Surplus, otherwise a Deficit. </v>
      </c>
    </row>
    <row r="22" spans="1:4" ht="45" x14ac:dyDescent="0.25">
      <c r="A22" s="1" t="str">
        <f>Tables!A14</f>
        <v>% of remaining error budget for time window</v>
      </c>
      <c r="B22" s="6">
        <f>IF($B$7 &lt;= $B$15, $B$7 / $B$15, -$B$7 / $B$15) * 100</f>
        <v>-397.22222222222183</v>
      </c>
      <c r="C22" s="1" t="str">
        <f>Tables!B14</f>
        <v>% of remaining error budget</v>
      </c>
      <c r="D22" s="5" t="str">
        <f>Tables!C14</f>
        <v>Just to illustrate how much we have left within the error budget. % of error budget remaining = % of remaning failures / % total error budget. We have exactly x% of our total error budget remaining for the window in question</v>
      </c>
    </row>
  </sheetData>
  <conditionalFormatting sqref="B19">
    <cfRule type="cellIs" dxfId="21" priority="7" operator="lessThan">
      <formula>0</formula>
    </cfRule>
    <cfRule type="cellIs" dxfId="20" priority="8" operator="greaterThan">
      <formula>0</formula>
    </cfRule>
  </conditionalFormatting>
  <conditionalFormatting sqref="B20">
    <cfRule type="cellIs" dxfId="19" priority="5" operator="lessThan">
      <formula>0</formula>
    </cfRule>
    <cfRule type="cellIs" dxfId="18" priority="6" operator="greaterThan">
      <formula>0</formula>
    </cfRule>
  </conditionalFormatting>
  <conditionalFormatting sqref="B18">
    <cfRule type="cellIs" dxfId="17" priority="3" operator="lessThan">
      <formula>0</formula>
    </cfRule>
    <cfRule type="cellIs" dxfId="16" priority="4" operator="greaterThan">
      <formula>0</formula>
    </cfRule>
  </conditionalFormatting>
  <conditionalFormatting sqref="B21">
    <cfRule type="expression" dxfId="15" priority="13">
      <formula>$B$18&gt;0</formula>
    </cfRule>
    <cfRule type="expression" dxfId="14" priority="14">
      <formula>$B$18&lt;=0</formula>
    </cfRule>
  </conditionalFormatting>
  <conditionalFormatting sqref="B22">
    <cfRule type="cellIs" dxfId="13" priority="1" stopIfTrue="1" operator="greaterThan">
      <formula>0</formula>
    </cfRule>
    <cfRule type="cellIs" dxfId="12" priority="2" stopIfTrue="1" operator="lessThan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D22" sqref="D22"/>
    </sheetView>
  </sheetViews>
  <sheetFormatPr defaultRowHeight="15" x14ac:dyDescent="0.25"/>
  <cols>
    <col min="1" max="1" width="18.42578125" customWidth="1"/>
    <col min="2" max="2" width="10.7109375" bestFit="1" customWidth="1"/>
    <col min="3" max="3" width="26.42578125" customWidth="1"/>
    <col min="4" max="4" width="85.7109375" customWidth="1"/>
  </cols>
  <sheetData>
    <row r="1" spans="1:4" ht="18.75" x14ac:dyDescent="0.3">
      <c r="A1" s="4" t="s">
        <v>0</v>
      </c>
    </row>
    <row r="2" spans="1:4" x14ac:dyDescent="0.25">
      <c r="A2" s="17" t="s">
        <v>80</v>
      </c>
      <c r="B2" s="17"/>
      <c r="C2" s="17"/>
    </row>
    <row r="3" spans="1:4" x14ac:dyDescent="0.25">
      <c r="A3" t="s">
        <v>119</v>
      </c>
    </row>
    <row r="5" spans="1:4" ht="30" x14ac:dyDescent="0.25">
      <c r="A5" s="1" t="str">
        <f>Tables!A6</f>
        <v>Time window in days</v>
      </c>
      <c r="B5" s="7">
        <v>30</v>
      </c>
      <c r="C5" s="1" t="str">
        <f>Tables!B6</f>
        <v>day rolling window</v>
      </c>
      <c r="D5" s="16" t="str">
        <f>Tables!C6</f>
        <v>We must choose a time unit and always decide to pick observations using a rolling window or a calendar (fixed) window.</v>
      </c>
    </row>
    <row r="6" spans="1:4" ht="30" x14ac:dyDescent="0.25">
      <c r="A6" s="1" t="str">
        <f>Tables!A7</f>
        <v>Number of observations</v>
      </c>
      <c r="B6" s="8">
        <v>20000000</v>
      </c>
      <c r="C6" s="1" t="str">
        <f>CONCATENATE(Tables!B7," for ",B5," ",C5)</f>
        <v>observations for 30 day rolling window</v>
      </c>
      <c r="D6" s="16" t="str">
        <f>Tables!C7</f>
        <v>Here we inform the number of actual observations registered by our metric collection tools</v>
      </c>
    </row>
    <row r="7" spans="1:4" ht="30" x14ac:dyDescent="0.25">
      <c r="A7" s="1" t="str">
        <f>Tables!A8</f>
        <v>Number of failures</v>
      </c>
      <c r="B7" s="8">
        <v>36513</v>
      </c>
      <c r="C7" s="1" t="str">
        <f>CONCATENATE(Tables!B8," for ",B5," ",C5)</f>
        <v>actual failures for 30 day rolling window</v>
      </c>
      <c r="D7" s="16" t="str">
        <f>Tables!C8</f>
        <v>Number of actual failures as registered in our metric collection tools</v>
      </c>
    </row>
    <row r="8" spans="1:4" ht="30" x14ac:dyDescent="0.25">
      <c r="A8" s="1" t="str">
        <f>Tables!A9</f>
        <v>SLO target in %</v>
      </c>
      <c r="B8" s="9">
        <v>99.8</v>
      </c>
      <c r="C8" s="1" t="str">
        <f>CONCATENATE(Tables!B9," for ",B5," ",C5)</f>
        <v>SLO % for 30 day rolling window</v>
      </c>
      <c r="D8" s="16" t="str">
        <f>Tables!C9</f>
        <v>Minimum service level objective threshold  in percentage to keep user satisfaction. We can remove noise by choosing a desired percentile</v>
      </c>
    </row>
    <row r="9" spans="1:4" ht="45" x14ac:dyDescent="0.25">
      <c r="A9" s="1" t="str">
        <f>Tables!A15</f>
        <v>Downtime or unavailability per day</v>
      </c>
      <c r="B9" s="35" t="str">
        <f>VLOOKUP($B$8,Tables!$F$7:$G$14,2,FALSE)</f>
        <v>2m 52s</v>
      </c>
      <c r="C9" s="1" t="str">
        <f>Tables!B15</f>
        <v>Downtime in days, hours, min or secs within a day</v>
      </c>
      <c r="D9" s="16" t="str">
        <f>Tables!C15</f>
        <v>Just to illustrate the downtime in human language: this is the acceptable downtime or unavailability for the chosen SLO target uptime or availability.</v>
      </c>
    </row>
    <row r="10" spans="1:4" ht="45" x14ac:dyDescent="0.25">
      <c r="A10" s="1" t="str">
        <f>Tables!A16</f>
        <v>Downtime or unavailability per 30 day</v>
      </c>
      <c r="B10" s="35" t="str">
        <f>VLOOKUP($B$8,Tables!$F$7:$H$14,3,FALSE)</f>
        <v>20m 9s</v>
      </c>
      <c r="C10" s="1" t="str">
        <f>Tables!B16</f>
        <v>Downtime in days, hours, min or secs within 30-day</v>
      </c>
      <c r="D10" s="16" t="str">
        <f>Tables!C16</f>
        <v>Just to illustrate the downtime in human language: this is the acceptable downtime or unavailability for the chosen SLO target uptime or availability</v>
      </c>
    </row>
    <row r="11" spans="1:4" ht="45" x14ac:dyDescent="0.25">
      <c r="A11" s="1" t="str">
        <f>Tables!A11</f>
        <v>Actual % of failures</v>
      </c>
      <c r="B11" s="2">
        <f>$B$7 / $B$6 * 100</f>
        <v>0.18256500000000001</v>
      </c>
      <c r="C11" s="1" t="str">
        <f>CONCATENATE(Tables!B11," for ",B5," ",C5)</f>
        <v>% of actual failures for 30 day rolling window</v>
      </c>
      <c r="D11" s="16" t="str">
        <f>Tables!C11</f>
        <v>The percentage of actual failures out of total observations. This is Number of failures / Total observations * 100. It helps us discover error budget left after spending the total error budget.</v>
      </c>
    </row>
    <row r="12" spans="1:4" ht="30" x14ac:dyDescent="0.25">
      <c r="A12" s="1" t="s">
        <v>3</v>
      </c>
      <c r="B12" s="2">
        <f>100 - $B$8</f>
        <v>0.20000000000000284</v>
      </c>
      <c r="C12" s="1" t="str">
        <f>CONCATENATE(Tables!B10," for ",B5," ",C5)</f>
        <v>% of total error budget for 30 day rolling window</v>
      </c>
      <c r="D12" s="16" t="str">
        <f>Tables!C10</f>
        <v>% of total error budget = 100 % - SLO target %. We tolerate up to x % errors out of the total observations</v>
      </c>
    </row>
    <row r="13" spans="1:4" ht="60" x14ac:dyDescent="0.25">
      <c r="A13" s="1" t="str">
        <f>Tables!A12</f>
        <v>% of remaining failures to reach budget</v>
      </c>
      <c r="B13" s="2">
        <f>$B$12 - $B$11</f>
        <v>1.7435000000002837E-2</v>
      </c>
      <c r="C13" s="1" t="str">
        <f>Tables!B12</f>
        <v>% of remaining  failures</v>
      </c>
      <c r="D13" s="16" t="str">
        <f>Tables!C12</f>
        <v>This is like an account balance. We subtract the Actual failure percentage (what we spent) from your Error budget "wallet". The % of remaining failures to reach budget = Error budget % - Actual failures %. This tell us that we can tolerate x % more failures in current time window before we exhaust the error budget</v>
      </c>
    </row>
    <row r="14" spans="1:4" ht="30" x14ac:dyDescent="0.25">
      <c r="A14" s="1" t="str">
        <f>Tables!A13</f>
        <v>Situation</v>
      </c>
      <c r="B14" s="3" t="str">
        <f>IF($B$13&gt;0, "Surplus", "Deficit")</f>
        <v>Surplus</v>
      </c>
      <c r="C14" s="1" t="str">
        <f>Tables!B13</f>
        <v>Surplus or Deficit</v>
      </c>
      <c r="D14" s="16" t="str">
        <f>Tables!C13</f>
        <v xml:space="preserve">If we have a time remaining (positive balance) in error budget out of the total error budget, it's a Surplus, otherwise a Deficit. </v>
      </c>
    </row>
    <row r="15" spans="1:4" ht="45" x14ac:dyDescent="0.25">
      <c r="A15" s="1" t="str">
        <f>Tables!A14</f>
        <v>% of remaining error budget for time window</v>
      </c>
      <c r="B15" s="6">
        <f>$B$13 / $B$12 * 100</f>
        <v>8.7175000000012943</v>
      </c>
      <c r="C15" s="1" t="str">
        <f>Tables!B14</f>
        <v>% of remaining error budget</v>
      </c>
      <c r="D15" s="5" t="str">
        <f>Tables!C14</f>
        <v>Just to illustrate how much we have left within the error budget. % of error budget remaining = % of remaning failures / % total error budget. We have exactly x% of our total error budget remaining for the window in question</v>
      </c>
    </row>
  </sheetData>
  <conditionalFormatting sqref="B13">
    <cfRule type="cellIs" dxfId="11" priority="7" operator="lessThan">
      <formula>0</formula>
    </cfRule>
    <cfRule type="cellIs" dxfId="10" priority="8" operator="greaterThan">
      <formula>0</formula>
    </cfRule>
  </conditionalFormatting>
  <conditionalFormatting sqref="B14">
    <cfRule type="expression" dxfId="9" priority="3">
      <formula>$B$13&gt;0</formula>
    </cfRule>
    <cfRule type="expression" dxfId="8" priority="4">
      <formula>$B$13&lt;=0</formula>
    </cfRule>
  </conditionalFormatting>
  <conditionalFormatting sqref="B15">
    <cfRule type="cellIs" dxfId="7" priority="1" operator="lessThanOrEqual">
      <formula>0</formula>
    </cfRule>
    <cfRule type="cellIs" dxfId="6" priority="2" operator="greater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2" sqref="A2:C2"/>
    </sheetView>
  </sheetViews>
  <sheetFormatPr defaultRowHeight="15" x14ac:dyDescent="0.25"/>
  <cols>
    <col min="1" max="1" width="18.42578125" customWidth="1"/>
    <col min="2" max="2" width="10.7109375" bestFit="1" customWidth="1"/>
    <col min="3" max="3" width="26.42578125" customWidth="1"/>
    <col min="4" max="4" width="85.7109375" customWidth="1"/>
  </cols>
  <sheetData>
    <row r="1" spans="1:4" ht="18.75" x14ac:dyDescent="0.3">
      <c r="A1" s="4" t="s">
        <v>0</v>
      </c>
    </row>
    <row r="2" spans="1:4" x14ac:dyDescent="0.25">
      <c r="A2" s="18" t="s">
        <v>81</v>
      </c>
      <c r="B2" s="18"/>
      <c r="C2" s="18"/>
    </row>
    <row r="3" spans="1:4" x14ac:dyDescent="0.25">
      <c r="A3" t="s">
        <v>119</v>
      </c>
    </row>
    <row r="5" spans="1:4" ht="30" x14ac:dyDescent="0.25">
      <c r="A5" s="1" t="str">
        <f>Tables!A6</f>
        <v>Time window in days</v>
      </c>
      <c r="B5" s="7">
        <v>30</v>
      </c>
      <c r="C5" s="1" t="str">
        <f>Tables!B6</f>
        <v>day rolling window</v>
      </c>
      <c r="D5" s="16" t="str">
        <f>Tables!C6</f>
        <v>We must choose a time unit and always decide to pick observations using a rolling window or a calendar (fixed) window.</v>
      </c>
    </row>
    <row r="6" spans="1:4" ht="30" x14ac:dyDescent="0.25">
      <c r="A6" s="1" t="str">
        <f>Tables!A7</f>
        <v>Number of observations</v>
      </c>
      <c r="B6" s="8">
        <v>20000000</v>
      </c>
      <c r="C6" s="1" t="str">
        <f>CONCATENATE(Tables!B7," for ",B5," ",C5)</f>
        <v>observations for 30 day rolling window</v>
      </c>
      <c r="D6" s="16" t="str">
        <f>Tables!C7</f>
        <v>Here we inform the number of actual observations registered by our metric collection tools</v>
      </c>
    </row>
    <row r="7" spans="1:4" ht="30" x14ac:dyDescent="0.25">
      <c r="A7" s="1" t="str">
        <f>Tables!A8</f>
        <v>Number of failures</v>
      </c>
      <c r="B7" s="8">
        <v>153872</v>
      </c>
      <c r="C7" s="1" t="str">
        <f>CONCATENATE(Tables!B8," for ",B5," ",C5)</f>
        <v>actual failures for 30 day rolling window</v>
      </c>
      <c r="D7" s="16" t="str">
        <f>Tables!C8</f>
        <v>Number of actual failures as registered in our metric collection tools</v>
      </c>
    </row>
    <row r="8" spans="1:4" ht="30" x14ac:dyDescent="0.25">
      <c r="A8" s="1" t="str">
        <f>Tables!A9</f>
        <v>SLO target in %</v>
      </c>
      <c r="B8" s="9">
        <v>99.8</v>
      </c>
      <c r="C8" s="1" t="str">
        <f>CONCATENATE(Tables!B9," for ",B5," ",C5)</f>
        <v>SLO % for 30 day rolling window</v>
      </c>
      <c r="D8" s="16" t="str">
        <f>Tables!C9</f>
        <v>Minimum service level objective threshold  in percentage to keep user satisfaction. We can remove noise by choosing a desired percentile</v>
      </c>
    </row>
    <row r="9" spans="1:4" ht="45" x14ac:dyDescent="0.25">
      <c r="A9" s="1" t="str">
        <f>Tables!A15</f>
        <v>Downtime or unavailability per day</v>
      </c>
      <c r="B9" s="7" t="str">
        <f>VLOOKUP($B$8,Tables!$F$7:$G$14,2,FALSE)</f>
        <v>2m 52s</v>
      </c>
      <c r="C9" s="1" t="str">
        <f>Tables!B15</f>
        <v>Downtime in days, hours, min or secs within a day</v>
      </c>
      <c r="D9" s="16" t="str">
        <f>Tables!C15</f>
        <v>Just to illustrate the downtime in human language: this is the acceptable downtime or unavailability for the chosen SLO target uptime or availability.</v>
      </c>
    </row>
    <row r="10" spans="1:4" ht="45" x14ac:dyDescent="0.25">
      <c r="A10" s="1" t="str">
        <f>Tables!A16</f>
        <v>Downtime or unavailability per 30 day</v>
      </c>
      <c r="B10" s="7" t="str">
        <f>VLOOKUP($B$8,Tables!$F$7:$H$14,3,FALSE)</f>
        <v>20m 9s</v>
      </c>
      <c r="C10" s="1" t="str">
        <f>Tables!B16</f>
        <v>Downtime in days, hours, min or secs within 30-day</v>
      </c>
      <c r="D10" s="16" t="str">
        <f>Tables!C16</f>
        <v>Just to illustrate the downtime in human language: this is the acceptable downtime or unavailability for the chosen SLO target uptime or availability</v>
      </c>
    </row>
    <row r="11" spans="1:4" ht="45" x14ac:dyDescent="0.25">
      <c r="A11" s="1" t="str">
        <f>Tables!A11</f>
        <v>Actual % of failures</v>
      </c>
      <c r="B11" s="2">
        <f>$B$7 / $B$6 * 100</f>
        <v>0.76936000000000004</v>
      </c>
      <c r="C11" s="1" t="str">
        <f>CONCATENATE(Tables!B11," for ",B5," ",C5)</f>
        <v>% of actual failures for 30 day rolling window</v>
      </c>
      <c r="D11" s="16" t="str">
        <f>Tables!C11</f>
        <v>The percentage of actual failures out of total observations. This is Number of failures / Total observations * 100. It helps us discover error budget left after spending the total error budget.</v>
      </c>
    </row>
    <row r="12" spans="1:4" ht="30" x14ac:dyDescent="0.25">
      <c r="A12" s="1" t="s">
        <v>3</v>
      </c>
      <c r="B12" s="2">
        <f>100 - $B$8</f>
        <v>0.20000000000000284</v>
      </c>
      <c r="C12" s="1" t="str">
        <f>CONCATENATE(Tables!B10," for ",B5," ",C5)</f>
        <v>% of total error budget for 30 day rolling window</v>
      </c>
      <c r="D12" s="16" t="str">
        <f>Tables!C10</f>
        <v>% of total error budget = 100 % - SLO target %. We tolerate up to x % errors out of the total observations</v>
      </c>
    </row>
    <row r="13" spans="1:4" ht="60" x14ac:dyDescent="0.25">
      <c r="A13" s="1" t="str">
        <f>Tables!A12</f>
        <v>% of remaining failures to reach budget</v>
      </c>
      <c r="B13" s="2">
        <f>$B$12 - $B$11</f>
        <v>-0.5693599999999972</v>
      </c>
      <c r="C13" s="1" t="str">
        <f>Tables!B12</f>
        <v>% of remaining  failures</v>
      </c>
      <c r="D13" s="16" t="str">
        <f>Tables!C12</f>
        <v>This is like an account balance. We subtract the Actual failure percentage (what we spent) from your Error budget "wallet". The % of remaining failures to reach budget = Error budget % - Actual failures %. This tell us that we can tolerate x % more failures in current time window before we exhaust the error budget</v>
      </c>
    </row>
    <row r="14" spans="1:4" ht="30" x14ac:dyDescent="0.25">
      <c r="A14" s="1" t="str">
        <f>Tables!A13</f>
        <v>Situation</v>
      </c>
      <c r="B14" s="3" t="str">
        <f>IF($B$13&gt;0, "Surplus", "Deficit")</f>
        <v>Deficit</v>
      </c>
      <c r="C14" s="1" t="str">
        <f>Tables!B13</f>
        <v>Surplus or Deficit</v>
      </c>
      <c r="D14" s="16" t="str">
        <f>Tables!C13</f>
        <v xml:space="preserve">If we have a time remaining (positive balance) in error budget out of the total error budget, it's a Surplus, otherwise a Deficit. </v>
      </c>
    </row>
    <row r="15" spans="1:4" ht="45" x14ac:dyDescent="0.25">
      <c r="A15" s="1" t="str">
        <f>Tables!A14</f>
        <v>% of remaining error budget for time window</v>
      </c>
      <c r="B15" s="6">
        <f>$B$13 / $B$12 * 100</f>
        <v>-284.67999999999455</v>
      </c>
      <c r="C15" s="1" t="str">
        <f>Tables!B14</f>
        <v>% of remaining error budget</v>
      </c>
      <c r="D15" s="5" t="str">
        <f>Tables!C14</f>
        <v>Just to illustrate how much we have left within the error budget. % of error budget remaining = % of remaning failures / % total error budget. We have exactly x% of our total error budget remaining for the window in question</v>
      </c>
    </row>
  </sheetData>
  <conditionalFormatting sqref="B13">
    <cfRule type="cellIs" dxfId="5" priority="5" operator="lessThan">
      <formula>0</formula>
    </cfRule>
    <cfRule type="cellIs" dxfId="4" priority="6" operator="greaterThan">
      <formula>0</formula>
    </cfRule>
  </conditionalFormatting>
  <conditionalFormatting sqref="B14">
    <cfRule type="expression" dxfId="3" priority="3">
      <formula>$B$13&gt;0</formula>
    </cfRule>
    <cfRule type="expression" dxfId="2" priority="4">
      <formula>$B$13&lt;=0</formula>
    </cfRule>
  </conditionalFormatting>
  <conditionalFormatting sqref="B15">
    <cfRule type="cellIs" dxfId="1" priority="1" operator="lessThanOrEqual">
      <formula>0</formula>
    </cfRule>
    <cfRule type="cellIs" dxfId="0" priority="2" operator="greaterThan">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B8" sqref="B8"/>
    </sheetView>
  </sheetViews>
  <sheetFormatPr defaultRowHeight="15" x14ac:dyDescent="0.25"/>
  <cols>
    <col min="1" max="1" width="18.140625" customWidth="1"/>
    <col min="2" max="2" width="21.7109375" customWidth="1"/>
    <col min="3" max="3" width="60.140625" customWidth="1"/>
    <col min="6" max="6" width="12.42578125" customWidth="1"/>
    <col min="7" max="7" width="12.28515625" customWidth="1"/>
    <col min="8" max="8" width="16.28515625" customWidth="1"/>
    <col min="9" max="9" width="17.5703125" customWidth="1"/>
    <col min="11" max="11" width="51.7109375" customWidth="1"/>
  </cols>
  <sheetData>
    <row r="1" spans="1:11" ht="21" x14ac:dyDescent="0.35">
      <c r="A1" s="10" t="s">
        <v>20</v>
      </c>
    </row>
    <row r="2" spans="1:11" x14ac:dyDescent="0.25">
      <c r="A2" t="s">
        <v>16</v>
      </c>
    </row>
    <row r="4" spans="1:11" ht="30.75" x14ac:dyDescent="0.3">
      <c r="A4" s="28" t="s">
        <v>24</v>
      </c>
      <c r="B4" s="29"/>
      <c r="C4" s="30"/>
      <c r="F4" s="28" t="s">
        <v>25</v>
      </c>
      <c r="G4" s="29"/>
      <c r="H4" s="29"/>
      <c r="I4" s="30"/>
      <c r="K4" s="19" t="s">
        <v>82</v>
      </c>
    </row>
    <row r="5" spans="1:11" ht="75" x14ac:dyDescent="0.25">
      <c r="A5" s="11" t="s">
        <v>17</v>
      </c>
      <c r="B5" s="11" t="s">
        <v>18</v>
      </c>
      <c r="C5" s="11" t="s">
        <v>15</v>
      </c>
      <c r="F5" s="31" t="s">
        <v>50</v>
      </c>
      <c r="G5" s="27" t="s">
        <v>55</v>
      </c>
      <c r="H5" s="27"/>
      <c r="I5" s="27"/>
      <c r="K5" s="19" t="s">
        <v>83</v>
      </c>
    </row>
    <row r="6" spans="1:11" ht="75" x14ac:dyDescent="0.25">
      <c r="A6" s="12" t="s">
        <v>22</v>
      </c>
      <c r="B6" s="12" t="s">
        <v>72</v>
      </c>
      <c r="C6" s="12" t="s">
        <v>68</v>
      </c>
      <c r="F6" s="32"/>
      <c r="G6" s="13" t="s">
        <v>26</v>
      </c>
      <c r="H6" s="13" t="s">
        <v>27</v>
      </c>
      <c r="I6" s="13" t="s">
        <v>28</v>
      </c>
      <c r="K6" s="19" t="s">
        <v>84</v>
      </c>
    </row>
    <row r="7" spans="1:11" ht="30" x14ac:dyDescent="0.25">
      <c r="A7" s="12" t="s">
        <v>19</v>
      </c>
      <c r="B7" s="12" t="s">
        <v>21</v>
      </c>
      <c r="C7" s="12" t="s">
        <v>70</v>
      </c>
      <c r="F7" s="23">
        <v>99.99</v>
      </c>
      <c r="G7" s="14" t="s">
        <v>29</v>
      </c>
      <c r="H7" s="14" t="s">
        <v>30</v>
      </c>
      <c r="I7" s="14" t="s">
        <v>31</v>
      </c>
      <c r="K7" s="19" t="s">
        <v>85</v>
      </c>
    </row>
    <row r="8" spans="1:11" ht="60" x14ac:dyDescent="0.25">
      <c r="A8" s="12" t="s">
        <v>4</v>
      </c>
      <c r="B8" s="12" t="s">
        <v>74</v>
      </c>
      <c r="C8" s="12" t="s">
        <v>71</v>
      </c>
      <c r="F8" s="23">
        <v>99.95</v>
      </c>
      <c r="G8" s="14" t="s">
        <v>38</v>
      </c>
      <c r="H8" s="14" t="s">
        <v>39</v>
      </c>
      <c r="I8" s="14" t="s">
        <v>40</v>
      </c>
      <c r="K8" s="19" t="s">
        <v>86</v>
      </c>
    </row>
    <row r="9" spans="1:11" ht="45" x14ac:dyDescent="0.25">
      <c r="A9" s="12" t="s">
        <v>1</v>
      </c>
      <c r="B9" s="12" t="s">
        <v>60</v>
      </c>
      <c r="C9" s="12" t="s">
        <v>61</v>
      </c>
      <c r="F9" s="23">
        <v>99.9</v>
      </c>
      <c r="G9" s="14" t="s">
        <v>32</v>
      </c>
      <c r="H9" s="14" t="s">
        <v>33</v>
      </c>
      <c r="I9" s="14" t="s">
        <v>34</v>
      </c>
      <c r="K9" s="19" t="s">
        <v>87</v>
      </c>
    </row>
    <row r="10" spans="1:11" ht="30" x14ac:dyDescent="0.25">
      <c r="A10" s="12" t="s">
        <v>78</v>
      </c>
      <c r="B10" s="12" t="s">
        <v>77</v>
      </c>
      <c r="C10" s="12" t="s">
        <v>117</v>
      </c>
      <c r="F10" s="23">
        <v>99.8</v>
      </c>
      <c r="G10" s="14" t="s">
        <v>51</v>
      </c>
      <c r="H10" s="14" t="s">
        <v>52</v>
      </c>
      <c r="I10" s="14" t="s">
        <v>53</v>
      </c>
      <c r="K10" s="19" t="s">
        <v>88</v>
      </c>
    </row>
    <row r="11" spans="1:11" ht="45" x14ac:dyDescent="0.25">
      <c r="A11" s="12" t="s">
        <v>64</v>
      </c>
      <c r="B11" s="12" t="s">
        <v>75</v>
      </c>
      <c r="C11" s="12" t="s">
        <v>73</v>
      </c>
      <c r="F11" s="23">
        <v>99.7</v>
      </c>
      <c r="G11" s="14" t="s">
        <v>41</v>
      </c>
      <c r="H11" s="14" t="s">
        <v>42</v>
      </c>
      <c r="I11" s="14" t="s">
        <v>43</v>
      </c>
      <c r="K11" s="19" t="s">
        <v>89</v>
      </c>
    </row>
    <row r="12" spans="1:11" ht="105" x14ac:dyDescent="0.25">
      <c r="A12" s="12" t="s">
        <v>66</v>
      </c>
      <c r="B12" s="12" t="s">
        <v>65</v>
      </c>
      <c r="C12" s="12" t="s">
        <v>67</v>
      </c>
      <c r="F12" s="23">
        <v>99.3</v>
      </c>
      <c r="G12" s="14" t="s">
        <v>44</v>
      </c>
      <c r="H12" s="14" t="s">
        <v>45</v>
      </c>
      <c r="I12" s="14" t="s">
        <v>46</v>
      </c>
      <c r="K12" s="19" t="s">
        <v>90</v>
      </c>
    </row>
    <row r="13" spans="1:11" ht="30" x14ac:dyDescent="0.25">
      <c r="A13" s="12" t="s">
        <v>5</v>
      </c>
      <c r="B13" s="12" t="s">
        <v>23</v>
      </c>
      <c r="C13" s="12" t="s">
        <v>69</v>
      </c>
      <c r="F13" s="23">
        <v>99</v>
      </c>
      <c r="G13" s="14" t="s">
        <v>35</v>
      </c>
      <c r="H13" s="14" t="s">
        <v>36</v>
      </c>
      <c r="I13" s="14" t="s">
        <v>37</v>
      </c>
      <c r="K13" s="20"/>
    </row>
    <row r="14" spans="1:11" ht="60" x14ac:dyDescent="0.25">
      <c r="A14" s="12" t="s">
        <v>6</v>
      </c>
      <c r="B14" s="12" t="s">
        <v>76</v>
      </c>
      <c r="C14" s="12" t="s">
        <v>79</v>
      </c>
      <c r="F14" s="23">
        <v>98</v>
      </c>
      <c r="G14" s="14" t="s">
        <v>47</v>
      </c>
      <c r="H14" s="14" t="s">
        <v>48</v>
      </c>
      <c r="I14" s="14" t="s">
        <v>49</v>
      </c>
    </row>
    <row r="15" spans="1:11" ht="45" x14ac:dyDescent="0.25">
      <c r="A15" s="12" t="s">
        <v>56</v>
      </c>
      <c r="B15" s="12" t="s">
        <v>57</v>
      </c>
      <c r="C15" s="12" t="s">
        <v>63</v>
      </c>
      <c r="F15" s="23">
        <v>95</v>
      </c>
      <c r="G15" s="14" t="s">
        <v>120</v>
      </c>
      <c r="H15" s="14" t="s">
        <v>121</v>
      </c>
      <c r="I15" s="14" t="s">
        <v>122</v>
      </c>
    </row>
    <row r="16" spans="1:11" ht="45" x14ac:dyDescent="0.25">
      <c r="A16" s="12" t="s">
        <v>59</v>
      </c>
      <c r="B16" s="12" t="s">
        <v>58</v>
      </c>
      <c r="C16" s="12" t="s">
        <v>62</v>
      </c>
      <c r="F16" s="23">
        <v>90</v>
      </c>
      <c r="G16" s="14" t="s">
        <v>123</v>
      </c>
      <c r="H16" s="14" t="s">
        <v>124</v>
      </c>
      <c r="I16" s="14" t="s">
        <v>125</v>
      </c>
    </row>
    <row r="17" spans="1:6" ht="75" x14ac:dyDescent="0.25">
      <c r="A17" s="1" t="s">
        <v>8</v>
      </c>
      <c r="B17" s="1" t="s">
        <v>98</v>
      </c>
      <c r="C17" s="12" t="s">
        <v>118</v>
      </c>
      <c r="F17" s="15" t="s">
        <v>54</v>
      </c>
    </row>
    <row r="18" spans="1:6" ht="60" x14ac:dyDescent="0.25">
      <c r="A18" s="12" t="s">
        <v>92</v>
      </c>
      <c r="B18" s="12" t="s">
        <v>91</v>
      </c>
      <c r="C18" s="12" t="s">
        <v>95</v>
      </c>
    </row>
    <row r="19" spans="1:6" ht="60" x14ac:dyDescent="0.25">
      <c r="A19" s="12" t="s">
        <v>93</v>
      </c>
      <c r="B19" s="12" t="s">
        <v>94</v>
      </c>
      <c r="C19" s="12" t="s">
        <v>96</v>
      </c>
    </row>
    <row r="20" spans="1:6" ht="45" x14ac:dyDescent="0.25">
      <c r="A20" s="1" t="s">
        <v>103</v>
      </c>
      <c r="B20" s="1" t="s">
        <v>97</v>
      </c>
      <c r="C20" s="1" t="s">
        <v>116</v>
      </c>
    </row>
    <row r="21" spans="1:6" ht="30" x14ac:dyDescent="0.25">
      <c r="A21" s="1" t="s">
        <v>100</v>
      </c>
      <c r="B21" s="1" t="s">
        <v>9</v>
      </c>
      <c r="C21" s="1" t="s">
        <v>99</v>
      </c>
    </row>
    <row r="22" spans="1:6" ht="60" x14ac:dyDescent="0.25">
      <c r="A22" s="12" t="s">
        <v>101</v>
      </c>
      <c r="B22" s="12" t="s">
        <v>102</v>
      </c>
      <c r="C22" s="12" t="s">
        <v>96</v>
      </c>
    </row>
    <row r="23" spans="1:6" ht="75" x14ac:dyDescent="0.25">
      <c r="A23" s="1" t="s">
        <v>10</v>
      </c>
      <c r="B23" s="1" t="s">
        <v>2</v>
      </c>
      <c r="C23" s="1" t="s">
        <v>115</v>
      </c>
    </row>
    <row r="24" spans="1:6" ht="45" x14ac:dyDescent="0.25">
      <c r="A24" s="1" t="s">
        <v>14</v>
      </c>
      <c r="B24" s="1" t="s">
        <v>13</v>
      </c>
      <c r="C24" s="1" t="s">
        <v>104</v>
      </c>
    </row>
    <row r="25" spans="1:6" ht="45" x14ac:dyDescent="0.25">
      <c r="A25" s="1" t="s">
        <v>12</v>
      </c>
      <c r="B25" s="1" t="s">
        <v>11</v>
      </c>
      <c r="C25" s="1" t="s">
        <v>105</v>
      </c>
    </row>
    <row r="26" spans="1:6" ht="90" x14ac:dyDescent="0.25">
      <c r="A26" s="12" t="s">
        <v>106</v>
      </c>
      <c r="B26" s="12" t="s">
        <v>107</v>
      </c>
      <c r="C26" s="12" t="s">
        <v>112</v>
      </c>
    </row>
    <row r="27" spans="1:6" ht="105" x14ac:dyDescent="0.25">
      <c r="A27" s="12" t="s">
        <v>108</v>
      </c>
      <c r="B27" s="12" t="s">
        <v>109</v>
      </c>
      <c r="C27" s="12" t="s">
        <v>114</v>
      </c>
    </row>
    <row r="28" spans="1:6" ht="105" x14ac:dyDescent="0.25">
      <c r="A28" s="12" t="s">
        <v>110</v>
      </c>
      <c r="B28" s="12" t="s">
        <v>111</v>
      </c>
      <c r="C28" s="12" t="s">
        <v>113</v>
      </c>
    </row>
  </sheetData>
  <mergeCells count="4">
    <mergeCell ref="G5:I5"/>
    <mergeCell ref="A4:C4"/>
    <mergeCell ref="F4:I4"/>
    <mergeCell ref="F5:F6"/>
  </mergeCells>
  <hyperlinks>
    <hyperlink ref="F17"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Time-based not exhausted</vt:lpstr>
      <vt:lpstr>Time-based exhausted</vt:lpstr>
      <vt:lpstr>Event-based not exhausted</vt:lpstr>
      <vt:lpstr>Event-based exhausted</vt:lpstr>
      <vt:lpstr>Tables</vt:lpstr>
    </vt:vector>
  </TitlesOfParts>
  <Company>FARFETCH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Wanderley Junior</dc:creator>
  <cp:lastModifiedBy>Wanderley Junior</cp:lastModifiedBy>
  <dcterms:created xsi:type="dcterms:W3CDTF">2021-05-24T09:39:32Z</dcterms:created>
  <dcterms:modified xsi:type="dcterms:W3CDTF">2021-05-27T11:09:53Z</dcterms:modified>
</cp:coreProperties>
</file>