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A3DA9725-DB3D-42E5-B2F7-CE12FE12A80E}" xr6:coauthVersionLast="47" xr6:coauthVersionMax="47" xr10:uidLastSave="{00000000-0000-0000-0000-000000000000}"/>
  <bookViews>
    <workbookView xWindow="-120" yWindow="-120" windowWidth="20640" windowHeight="11160" tabRatio="710" xr2:uid="{00000000-000D-0000-FFFF-FFFF00000000}"/>
  </bookViews>
  <sheets>
    <sheet name="Holerite Colorido" sheetId="9" r:id="rId1"/>
    <sheet name="Alíquota" sheetId="11" r:id="rId2"/>
    <sheet name="Sobre" sheetId="10" r:id="rId3"/>
  </sheets>
  <externalReferences>
    <externalReference r:id="rId4"/>
    <externalReference r:id="rId5"/>
  </externalReferences>
  <definedNames>
    <definedName name="_xlnm.Print_Area" localSheetId="0">'Holerite Colorido'!$B$2:$R$80</definedName>
    <definedName name="Data">OFFSET(#REF!,0,0,COUNT(#REF!),1)</definedName>
    <definedName name="Empresa">OFFSET('[1]Base de dados'!$I$2,0,0,COUNTA('[1]Base de dados'!$I:$I)-1,1)</definedName>
    <definedName name="Empresas">OFFSET('[2]Cadastro de empresas'!$A$2,0,0,COUNTA('[2]Cadastro de empresas'!$A:$A)-1,1)</definedName>
    <definedName name="FrasesComplementares">OFFSET('[2]Frases complementares'!$A$2,0,0,COUNTA('[2]Frases complementares'!$A:$A)-1,1)</definedName>
    <definedName name="FrasesPerigo">OFFSET('[2]Frases de perigo'!$A$2,0,0,COUNTA('[2]Frases de perigo'!$A:$A)-1,1)</definedName>
    <definedName name="FrasesPrecaucao">OFFSET('[2]Frases de precaução'!$A$2,0,0,COUNTA('[2]Frases de precaução'!$A:$A)-1,1)</definedName>
    <definedName name="Matricula">OFFSET(#REF!,0,0,COUNTA(#REF!)-2,1)</definedName>
    <definedName name="Matriculas">#REF!</definedName>
    <definedName name="Pictograma1">INDEX([2]Pictogramas!$B:$B,MATCH([2]Cálculos!$B$1,[2]Pictogramas!$A:$A,0))</definedName>
    <definedName name="Pictograma2">INDEX([2]Pictogramas!$B:$B,MATCH([2]Cálculos!$B$2,[2]Pictogramas!$A:$A,0))</definedName>
    <definedName name="Pictograma3">INDEX([2]Pictogramas!$B:$B,MATCH([2]Cálculos!$B$3,[2]Pictogramas!$A:$A,0))</definedName>
    <definedName name="Pictograma4">INDEX([2]Pictogramas!$B:$B,MATCH([2]Cálculos!$B$4,[2]Pictogramas!$A:$A,0))</definedName>
    <definedName name="Pictogramas">OFFSET([2]Pictogramas!$A$2,0,0,COUNTA([2]Pictogramas!$A:$A)-1,1)</definedName>
    <definedName name="Referencia">OFFSET(#REF!,0,0,COUNTA(#REF!)-2,1)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9" l="1"/>
  <c r="G79" i="9" s="1"/>
  <c r="H17" i="9"/>
  <c r="D26" i="9"/>
  <c r="K14" i="9"/>
  <c r="K18" i="9"/>
  <c r="K22" i="9"/>
  <c r="K26" i="9"/>
  <c r="K12" i="9"/>
  <c r="H16" i="9"/>
  <c r="H20" i="9"/>
  <c r="H24" i="9"/>
  <c r="H28" i="9"/>
  <c r="G13" i="9"/>
  <c r="G17" i="9"/>
  <c r="G21" i="9"/>
  <c r="G25" i="9"/>
  <c r="G29" i="9"/>
  <c r="D14" i="9"/>
  <c r="D18" i="9"/>
  <c r="D22" i="9"/>
  <c r="D12" i="9"/>
  <c r="C16" i="9"/>
  <c r="C20" i="9"/>
  <c r="C24" i="9"/>
  <c r="C28" i="9"/>
  <c r="K15" i="9"/>
  <c r="K23" i="9"/>
  <c r="K27" i="9"/>
  <c r="H25" i="9"/>
  <c r="G14" i="9"/>
  <c r="G22" i="9"/>
  <c r="D15" i="9"/>
  <c r="D23" i="9"/>
  <c r="C21" i="9"/>
  <c r="C29" i="9"/>
  <c r="K16" i="9"/>
  <c r="K20" i="9"/>
  <c r="K24" i="9"/>
  <c r="K28" i="9"/>
  <c r="H14" i="9"/>
  <c r="H18" i="9"/>
  <c r="H22" i="9"/>
  <c r="H26" i="9"/>
  <c r="H30" i="9"/>
  <c r="G15" i="9"/>
  <c r="G19" i="9"/>
  <c r="G23" i="9"/>
  <c r="G27" i="9"/>
  <c r="G12" i="9"/>
  <c r="D16" i="9"/>
  <c r="D20" i="9"/>
  <c r="D24" i="9"/>
  <c r="D28" i="9"/>
  <c r="C18" i="9"/>
  <c r="C22" i="9"/>
  <c r="C26" i="9"/>
  <c r="C30" i="9"/>
  <c r="K19" i="9"/>
  <c r="H13" i="9"/>
  <c r="H21" i="9"/>
  <c r="H29" i="9"/>
  <c r="G18" i="9"/>
  <c r="G26" i="9"/>
  <c r="G30" i="9"/>
  <c r="D19" i="9"/>
  <c r="D27" i="9"/>
  <c r="C17" i="9"/>
  <c r="C25" i="9"/>
  <c r="K13" i="9"/>
  <c r="K17" i="9"/>
  <c r="K21" i="9"/>
  <c r="K25" i="9"/>
  <c r="K29" i="9"/>
  <c r="H15" i="9"/>
  <c r="H19" i="9"/>
  <c r="H23" i="9"/>
  <c r="H27" i="9"/>
  <c r="H12" i="9"/>
  <c r="G16" i="9"/>
  <c r="G20" i="9"/>
  <c r="G24" i="9"/>
  <c r="G28" i="9"/>
  <c r="D13" i="9"/>
  <c r="D17" i="9"/>
  <c r="D21" i="9"/>
  <c r="D29" i="9"/>
  <c r="C15" i="9"/>
  <c r="C19" i="9"/>
  <c r="C23" i="9"/>
  <c r="C27" i="9"/>
  <c r="C49" i="9"/>
  <c r="G46" i="9"/>
  <c r="C46" i="9"/>
  <c r="C44" i="9"/>
  <c r="C38" i="9" l="1"/>
  <c r="C79" i="9" s="1"/>
  <c r="D8" i="9"/>
  <c r="D49" i="9" s="1"/>
  <c r="K53" i="9"/>
  <c r="G55" i="9"/>
  <c r="H53" i="9"/>
  <c r="G54" i="9"/>
  <c r="K55" i="9"/>
  <c r="H54" i="9"/>
  <c r="H55" i="9"/>
  <c r="G53" i="9"/>
  <c r="K54" i="9"/>
  <c r="G8" i="9"/>
  <c r="G49" i="9" s="1"/>
  <c r="K70" i="9"/>
  <c r="G56" i="9"/>
  <c r="G58" i="9"/>
  <c r="G60" i="9"/>
  <c r="G62" i="9"/>
  <c r="G64" i="9"/>
  <c r="G66" i="9"/>
  <c r="G68" i="9"/>
  <c r="G70" i="9"/>
  <c r="H57" i="9"/>
  <c r="H59" i="9"/>
  <c r="H61" i="9"/>
  <c r="H63" i="9"/>
  <c r="H65" i="9"/>
  <c r="H67" i="9"/>
  <c r="H69" i="9"/>
  <c r="K57" i="9"/>
  <c r="K59" i="9"/>
  <c r="K61" i="9"/>
  <c r="K63" i="9"/>
  <c r="K65" i="9"/>
  <c r="K67" i="9"/>
  <c r="K69" i="9"/>
  <c r="G57" i="9"/>
  <c r="G59" i="9"/>
  <c r="G61" i="9"/>
  <c r="G63" i="9"/>
  <c r="G65" i="9"/>
  <c r="G67" i="9"/>
  <c r="G69" i="9"/>
  <c r="H56" i="9"/>
  <c r="H58" i="9"/>
  <c r="H60" i="9"/>
  <c r="H62" i="9"/>
  <c r="H64" i="9"/>
  <c r="H66" i="9"/>
  <c r="H68" i="9"/>
  <c r="H70" i="9"/>
  <c r="K56" i="9"/>
  <c r="K58" i="9"/>
  <c r="K60" i="9"/>
  <c r="K62" i="9"/>
  <c r="K64" i="9"/>
  <c r="K66" i="9"/>
  <c r="K68" i="9"/>
  <c r="D67" i="9" l="1"/>
  <c r="D70" i="9"/>
  <c r="D62" i="9"/>
  <c r="D60" i="9"/>
  <c r="D57" i="9"/>
  <c r="D63" i="9"/>
  <c r="D58" i="9"/>
  <c r="D69" i="9"/>
  <c r="D61" i="9"/>
  <c r="D64" i="9"/>
  <c r="D56" i="9"/>
  <c r="D65" i="9"/>
  <c r="D68" i="9"/>
  <c r="D59" i="9"/>
  <c r="D54" i="9"/>
  <c r="D66" i="9"/>
  <c r="C57" i="9"/>
  <c r="C59" i="9"/>
  <c r="C60" i="9"/>
  <c r="C58" i="9"/>
  <c r="C56" i="9"/>
  <c r="C61" i="9"/>
  <c r="H32" i="9"/>
  <c r="K32" i="9"/>
  <c r="K73" i="9" s="1"/>
  <c r="C67" i="9"/>
  <c r="C63" i="9"/>
  <c r="C69" i="9"/>
  <c r="C65" i="9"/>
  <c r="C62" i="9"/>
  <c r="C68" i="9"/>
  <c r="C64" i="9"/>
  <c r="E38" i="9" l="1"/>
  <c r="L79" i="9" s="1"/>
  <c r="H73" i="9"/>
  <c r="K34" i="9"/>
  <c r="K75" i="9" s="1"/>
  <c r="C70" i="9"/>
  <c r="C66" i="9"/>
  <c r="E79" i="9" l="1"/>
  <c r="I79" i="9"/>
  <c r="F79" i="9"/>
  <c r="D53" i="9"/>
  <c r="C14" i="9" l="1"/>
  <c r="C55" i="9" s="1"/>
  <c r="C12" i="9"/>
  <c r="C53" i="9" s="1"/>
  <c r="C13" i="9"/>
  <c r="C54" i="9" s="1"/>
  <c r="D55" i="9" l="1"/>
</calcChain>
</file>

<file path=xl/sharedStrings.xml><?xml version="1.0" encoding="utf-8"?>
<sst xmlns="http://schemas.openxmlformats.org/spreadsheetml/2006/main" count="61" uniqueCount="32">
  <si>
    <t>Descrição</t>
  </si>
  <si>
    <t>Vencimentos</t>
  </si>
  <si>
    <t>Descontos</t>
  </si>
  <si>
    <t>Total de Descontos</t>
  </si>
  <si>
    <t>Recibo de Pagamento de Salário</t>
  </si>
  <si>
    <t>Código</t>
  </si>
  <si>
    <t>Nome do Funcionário</t>
  </si>
  <si>
    <t>CBO</t>
  </si>
  <si>
    <t>Emp.</t>
  </si>
  <si>
    <t>Local</t>
  </si>
  <si>
    <t>Depto.</t>
  </si>
  <si>
    <t>Setor</t>
  </si>
  <si>
    <t>Seção</t>
  </si>
  <si>
    <t>Fl.</t>
  </si>
  <si>
    <t>Salário Base</t>
  </si>
  <si>
    <t>Sal. Contr. INSS</t>
  </si>
  <si>
    <t>Base Cálc. FGTS</t>
  </si>
  <si>
    <t>FGTS do Mês</t>
  </si>
  <si>
    <t>Cód.</t>
  </si>
  <si>
    <t>Referência</t>
  </si>
  <si>
    <t>Total de Vencimentos</t>
  </si>
  <si>
    <t>Valor Líquido</t>
  </si>
  <si>
    <t>Faixa IRRF</t>
  </si>
  <si>
    <t>Base Cálc. IRRF</t>
  </si>
  <si>
    <t xml:space="preserve">DECLARO TER RECEBIDO  A I MPOTÂNCIA LÍQUIDA DISCRIMINADA NESTE RECIBO
</t>
  </si>
  <si>
    <t>DATA</t>
  </si>
  <si>
    <t>ASSINATURA DO FUNCIONÁRIO</t>
  </si>
  <si>
    <t>________________________________</t>
  </si>
  <si>
    <t>_____/_____/_____</t>
  </si>
  <si>
    <t>- - - - - - - - - - - - - - - - - - - - - - - - - - - - - - - - - - - - - - - - - - - - - - - - - - - - - - - - - - - - corte arqui - - - - - - - - - - - - - - - - - - - - - - - - - - - - - - - - - - - - - - - - - - - - - - - - - - - - - - - - - - - -</t>
  </si>
  <si>
    <t>Empres Fictícia Ltda</t>
  </si>
  <si>
    <t>CNPJ: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</si>
</sst>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0"/>
    <numFmt numFmtId="165" formatCode="000"/>
    <numFmt numFmtId="166" formatCode="00&quot;.&quot;000&quot;.&quot;000&quot;/&quot;0000&quot;-&quot;00"/>
    <numFmt numFmtId="167" formatCode="mmmm/yyyy"/>
  </numFmts>
  <fonts count="20">
    <font>
      <sz val="10"/>
      <name val="Arial"/>
    </font>
    <font>
      <sz val="11"/>
      <color theme="1"/>
      <name val="Cambria"/>
      <family val="2"/>
      <scheme val="minor"/>
    </font>
    <font>
      <sz val="11"/>
      <color theme="1"/>
      <name val="Cambria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xpaider pixel explosion 02"/>
    </font>
    <font>
      <sz val="10"/>
      <name val="Consolas"/>
      <family val="3"/>
    </font>
    <font>
      <sz val="8"/>
      <name val="Calibri"/>
      <family val="2"/>
      <scheme val="major"/>
    </font>
    <font>
      <sz val="8"/>
      <color rgb="FF00B050"/>
      <name val="Calibri"/>
      <family val="2"/>
      <scheme val="major"/>
    </font>
    <font>
      <sz val="11"/>
      <name val="Calibri"/>
      <family val="2"/>
      <scheme val="major"/>
    </font>
    <font>
      <sz val="8"/>
      <color theme="1" tint="0.499984740745262"/>
      <name val="Calibri"/>
      <family val="2"/>
      <scheme val="major"/>
    </font>
    <font>
      <sz val="7"/>
      <color theme="1" tint="0.499984740745262"/>
      <name val="Calibri"/>
      <family val="2"/>
      <scheme val="major"/>
    </font>
    <font>
      <sz val="8"/>
      <color theme="0" tint="-0.499984740745262"/>
      <name val="Arial"/>
      <family val="2"/>
    </font>
    <font>
      <sz val="10"/>
      <color rgb="FF00B050"/>
      <name val="xpaider pixel explosion 02"/>
    </font>
    <font>
      <sz val="11"/>
      <color rgb="FF00B050"/>
      <name val="Calibri"/>
      <family val="2"/>
      <scheme val="major"/>
    </font>
    <font>
      <b/>
      <sz val="11.5"/>
      <color rgb="FF00B050"/>
      <name val="Arial"/>
      <family val="2"/>
    </font>
    <font>
      <sz val="7"/>
      <color rgb="FF00B050"/>
      <name val="Calibri"/>
      <family val="2"/>
      <scheme val="major"/>
    </font>
    <font>
      <sz val="9"/>
      <color rgb="FF00B050"/>
      <name val="Calibri"/>
      <family val="2"/>
      <scheme val="major"/>
    </font>
    <font>
      <sz val="10"/>
      <color theme="0"/>
      <name val="xpaider pixel explosion 0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rgb="FFC0E399"/>
        </stop>
      </gradientFill>
    </fill>
    <fill>
      <patternFill patternType="solid">
        <fgColor rgb="FFBEECBF"/>
        <bgColor indexed="64"/>
      </patternFill>
    </fill>
    <fill>
      <gradientFill degree="90">
        <stop position="0">
          <color theme="0"/>
        </stop>
        <stop position="1">
          <color rgb="FFBEECBF"/>
        </stop>
      </gradient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gradientFill>
        <stop position="0">
          <color theme="0"/>
        </stop>
        <stop position="1">
          <color rgb="FFBEECBF"/>
        </stop>
      </gradient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7">
    <xf numFmtId="0" fontId="0" fillId="0" borderId="0"/>
    <xf numFmtId="0" fontId="6" fillId="2" borderId="1" applyFont="0" applyBorder="0" applyAlignment="0">
      <alignment horizontal="left"/>
    </xf>
    <xf numFmtId="9" fontId="3" fillId="0" borderId="0" applyFont="0" applyFill="0" applyBorder="0" applyAlignment="0" applyProtection="0"/>
    <xf numFmtId="0" fontId="4" fillId="0" borderId="0"/>
    <xf numFmtId="0" fontId="2" fillId="0" borderId="0"/>
    <xf numFmtId="0" fontId="1" fillId="0" borderId="0"/>
    <xf numFmtId="43" fontId="19" fillId="0" borderId="0" applyFont="0" applyFill="0" applyBorder="0" applyAlignment="0" applyProtection="0"/>
  </cellStyleXfs>
  <cellXfs count="96">
    <xf numFmtId="0" fontId="0" fillId="0" borderId="0" xfId="0"/>
    <xf numFmtId="0" fontId="5" fillId="0" borderId="0" xfId="0" applyFont="1"/>
    <xf numFmtId="0" fontId="7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0" fontId="5" fillId="6" borderId="0" xfId="0" applyFont="1" applyFill="1"/>
    <xf numFmtId="0" fontId="7" fillId="6" borderId="0" xfId="0" applyFont="1" applyFill="1" applyAlignment="1">
      <alignment horizontal="right" vertical="top"/>
    </xf>
    <xf numFmtId="0" fontId="7" fillId="6" borderId="0" xfId="0" applyFont="1" applyFill="1" applyAlignment="1">
      <alignment vertical="top"/>
    </xf>
    <xf numFmtId="0" fontId="12" fillId="6" borderId="0" xfId="0" applyFont="1" applyFill="1" applyAlignment="1">
      <alignment horizontal="center" vertical="center"/>
    </xf>
    <xf numFmtId="165" fontId="6" fillId="3" borderId="0" xfId="0" applyNumberFormat="1" applyFont="1" applyFill="1" applyAlignment="1" applyProtection="1">
      <alignment horizontal="center"/>
      <protection locked="0"/>
    </xf>
    <xf numFmtId="0" fontId="5" fillId="5" borderId="2" xfId="0" applyFont="1" applyFill="1" applyBorder="1" applyProtection="1">
      <protection hidden="1"/>
    </xf>
    <xf numFmtId="0" fontId="5" fillId="5" borderId="3" xfId="0" applyFont="1" applyFill="1" applyBorder="1" applyProtection="1">
      <protection hidden="1"/>
    </xf>
    <xf numFmtId="0" fontId="5" fillId="5" borderId="4" xfId="0" applyFont="1" applyFill="1" applyBorder="1" applyProtection="1">
      <protection hidden="1"/>
    </xf>
    <xf numFmtId="0" fontId="5" fillId="5" borderId="5" xfId="0" applyFont="1" applyFill="1" applyBorder="1" applyProtection="1">
      <protection hidden="1"/>
    </xf>
    <xf numFmtId="0" fontId="5" fillId="5" borderId="0" xfId="0" applyFont="1" applyFill="1" applyProtection="1">
      <protection hidden="1"/>
    </xf>
    <xf numFmtId="0" fontId="5" fillId="3" borderId="0" xfId="0" applyFont="1" applyFill="1" applyProtection="1">
      <protection hidden="1"/>
    </xf>
    <xf numFmtId="0" fontId="5" fillId="5" borderId="7" xfId="0" applyFont="1" applyFill="1" applyBorder="1" applyProtection="1">
      <protection hidden="1"/>
    </xf>
    <xf numFmtId="0" fontId="5" fillId="3" borderId="0" xfId="0" applyFont="1" applyFill="1" applyAlignment="1" applyProtection="1">
      <alignment vertical="distributed" textRotation="90"/>
      <protection hidden="1"/>
    </xf>
    <xf numFmtId="0" fontId="6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7" fillId="5" borderId="5" xfId="0" applyFont="1" applyFill="1" applyBorder="1" applyAlignment="1" applyProtection="1">
      <alignment horizontal="right" vertical="top"/>
      <protection hidden="1"/>
    </xf>
    <xf numFmtId="0" fontId="8" fillId="4" borderId="0" xfId="0" applyFont="1" applyFill="1" applyAlignment="1" applyProtection="1">
      <alignment horizontal="right" vertical="top"/>
      <protection hidden="1"/>
    </xf>
    <xf numFmtId="0" fontId="8" fillId="4" borderId="0" xfId="0" applyFont="1" applyFill="1" applyAlignment="1" applyProtection="1">
      <alignment horizontal="left" vertical="top" indent="2"/>
      <protection hidden="1"/>
    </xf>
    <xf numFmtId="0" fontId="8" fillId="4" borderId="0" xfId="0" applyFont="1" applyFill="1" applyAlignment="1" applyProtection="1">
      <alignment horizontal="left" vertical="top"/>
      <protection hidden="1"/>
    </xf>
    <xf numFmtId="0" fontId="8" fillId="4" borderId="0" xfId="0" applyFont="1" applyFill="1" applyAlignment="1" applyProtection="1">
      <alignment horizontal="center" vertical="top"/>
      <protection hidden="1"/>
    </xf>
    <xf numFmtId="0" fontId="7" fillId="5" borderId="0" xfId="0" applyFont="1" applyFill="1" applyAlignment="1" applyProtection="1">
      <alignment horizontal="right" vertical="top"/>
      <protection hidden="1"/>
    </xf>
    <xf numFmtId="0" fontId="7" fillId="5" borderId="7" xfId="0" applyFont="1" applyFill="1" applyBorder="1" applyAlignment="1" applyProtection="1">
      <alignment horizontal="right" vertical="top"/>
      <protection hidden="1"/>
    </xf>
    <xf numFmtId="165" fontId="6" fillId="3" borderId="0" xfId="0" applyNumberFormat="1" applyFont="1" applyFill="1" applyAlignment="1" applyProtection="1">
      <alignment horizontal="center"/>
      <protection hidden="1"/>
    </xf>
    <xf numFmtId="0" fontId="8" fillId="7" borderId="0" xfId="0" applyFont="1" applyFill="1" applyAlignment="1" applyProtection="1">
      <alignment horizontal="center" vertical="center"/>
      <protection hidden="1"/>
    </xf>
    <xf numFmtId="0" fontId="10" fillId="5" borderId="0" xfId="0" applyFont="1" applyFill="1" applyAlignment="1" applyProtection="1">
      <alignment horizontal="center" vertical="center"/>
      <protection hidden="1"/>
    </xf>
    <xf numFmtId="0" fontId="18" fillId="5" borderId="5" xfId="0" applyFont="1" applyFill="1" applyBorder="1" applyProtection="1">
      <protection hidden="1"/>
    </xf>
    <xf numFmtId="164" fontId="6" fillId="7" borderId="0" xfId="0" applyNumberFormat="1" applyFont="1" applyFill="1" applyAlignment="1" applyProtection="1">
      <alignment horizontal="center" vertical="top"/>
      <protection hidden="1"/>
    </xf>
    <xf numFmtId="10" fontId="6" fillId="7" borderId="0" xfId="2" applyNumberFormat="1" applyFont="1" applyFill="1" applyBorder="1" applyAlignment="1" applyProtection="1">
      <alignment horizontal="center" vertical="top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11" fillId="5" borderId="0" xfId="0" applyFont="1" applyFill="1" applyAlignment="1" applyProtection="1">
      <alignment horizontal="left" vertical="center"/>
      <protection hidden="1"/>
    </xf>
    <xf numFmtId="4" fontId="6" fillId="5" borderId="0" xfId="0" applyNumberFormat="1" applyFont="1" applyFill="1" applyAlignment="1" applyProtection="1">
      <alignment horizontal="center" vertical="center"/>
      <protection hidden="1"/>
    </xf>
    <xf numFmtId="0" fontId="7" fillId="5" borderId="5" xfId="0" applyFont="1" applyFill="1" applyBorder="1" applyAlignment="1" applyProtection="1">
      <alignment vertical="top"/>
      <protection hidden="1"/>
    </xf>
    <xf numFmtId="0" fontId="8" fillId="4" borderId="0" xfId="0" applyFont="1" applyFill="1" applyAlignment="1" applyProtection="1">
      <alignment horizontal="left" vertical="top" indent="1"/>
      <protection hidden="1"/>
    </xf>
    <xf numFmtId="0" fontId="7" fillId="5" borderId="0" xfId="0" applyFont="1" applyFill="1" applyAlignment="1" applyProtection="1">
      <alignment vertical="top"/>
      <protection hidden="1"/>
    </xf>
    <xf numFmtId="0" fontId="7" fillId="5" borderId="7" xfId="0" applyFont="1" applyFill="1" applyBorder="1" applyAlignment="1" applyProtection="1">
      <alignment vertical="top"/>
      <protection hidden="1"/>
    </xf>
    <xf numFmtId="4" fontId="6" fillId="3" borderId="0" xfId="0" applyNumberFormat="1" applyFont="1" applyFill="1" applyAlignment="1" applyProtection="1">
      <alignment horizontal="left"/>
      <protection hidden="1"/>
    </xf>
    <xf numFmtId="4" fontId="6" fillId="3" borderId="0" xfId="0" applyNumberFormat="1" applyFont="1" applyFill="1" applyAlignment="1" applyProtection="1">
      <alignment horizontal="left" indent="1"/>
      <protection hidden="1"/>
    </xf>
    <xf numFmtId="0" fontId="9" fillId="3" borderId="0" xfId="0" applyFont="1" applyFill="1" applyAlignment="1" applyProtection="1">
      <alignment vertical="distributed" textRotation="90"/>
      <protection hidden="1"/>
    </xf>
    <xf numFmtId="0" fontId="5" fillId="5" borderId="6" xfId="0" applyFont="1" applyFill="1" applyBorder="1" applyProtection="1">
      <protection hidden="1"/>
    </xf>
    <xf numFmtId="0" fontId="5" fillId="5" borderId="9" xfId="0" applyFont="1" applyFill="1" applyBorder="1" applyProtection="1">
      <protection hidden="1"/>
    </xf>
    <xf numFmtId="0" fontId="5" fillId="5" borderId="8" xfId="0" applyFont="1" applyFill="1" applyBorder="1" applyProtection="1">
      <protection hidden="1"/>
    </xf>
    <xf numFmtId="0" fontId="13" fillId="3" borderId="0" xfId="0" applyFont="1" applyFill="1" applyProtection="1">
      <protection hidden="1"/>
    </xf>
    <xf numFmtId="0" fontId="13" fillId="3" borderId="0" xfId="0" applyFont="1" applyFill="1" applyAlignment="1" applyProtection="1">
      <alignment vertical="distributed" textRotation="90"/>
      <protection hidden="1"/>
    </xf>
    <xf numFmtId="0" fontId="6" fillId="7" borderId="0" xfId="0" applyFont="1" applyFill="1" applyAlignment="1" applyProtection="1">
      <alignment horizontal="center" vertical="top"/>
      <protection hidden="1"/>
    </xf>
    <xf numFmtId="49" fontId="6" fillId="5" borderId="0" xfId="0" applyNumberFormat="1" applyFont="1" applyFill="1" applyAlignment="1" applyProtection="1">
      <alignment horizontal="center"/>
      <protection hidden="1"/>
    </xf>
    <xf numFmtId="2" fontId="6" fillId="3" borderId="0" xfId="0" applyNumberFormat="1" applyFont="1" applyFill="1" applyAlignment="1" applyProtection="1">
      <alignment horizontal="left"/>
      <protection hidden="1"/>
    </xf>
    <xf numFmtId="2" fontId="6" fillId="3" borderId="0" xfId="0" applyNumberFormat="1" applyFont="1" applyFill="1" applyAlignment="1" applyProtection="1">
      <alignment horizontal="left" indent="1"/>
      <protection hidden="1"/>
    </xf>
    <xf numFmtId="0" fontId="14" fillId="3" borderId="0" xfId="0" applyFont="1" applyFill="1" applyAlignment="1" applyProtection="1">
      <alignment vertical="distributed" textRotation="90"/>
      <protection hidden="1"/>
    </xf>
    <xf numFmtId="0" fontId="12" fillId="0" borderId="0" xfId="0" applyFont="1" applyAlignment="1">
      <alignment horizontal="center" vertical="center"/>
    </xf>
    <xf numFmtId="0" fontId="1" fillId="8" borderId="0" xfId="5" applyFill="1"/>
    <xf numFmtId="0" fontId="1" fillId="0" borderId="0" xfId="5"/>
    <xf numFmtId="9" fontId="0" fillId="0" borderId="0" xfId="0" applyNumberFormat="1"/>
    <xf numFmtId="0" fontId="14" fillId="3" borderId="0" xfId="0" applyFont="1" applyFill="1" applyAlignment="1" applyProtection="1">
      <alignment horizontal="right" vertical="center" textRotation="90"/>
      <protection hidden="1"/>
    </xf>
    <xf numFmtId="0" fontId="13" fillId="3" borderId="0" xfId="0" applyFont="1" applyFill="1" applyAlignment="1" applyProtection="1">
      <alignment vertical="distributed" textRotation="90"/>
      <protection hidden="1"/>
    </xf>
    <xf numFmtId="0" fontId="8" fillId="3" borderId="0" xfId="0" applyFont="1" applyFill="1" applyAlignment="1" applyProtection="1">
      <alignment vertical="center" textRotation="90"/>
      <protection hidden="1"/>
    </xf>
    <xf numFmtId="167" fontId="6" fillId="3" borderId="0" xfId="0" applyNumberFormat="1" applyFont="1" applyFill="1" applyAlignment="1">
      <alignment horizontal="center"/>
    </xf>
    <xf numFmtId="0" fontId="15" fillId="4" borderId="0" xfId="0" applyFont="1" applyFill="1" applyAlignment="1" applyProtection="1">
      <alignment horizontal="center" vertical="center"/>
      <protection hidden="1"/>
    </xf>
    <xf numFmtId="4" fontId="6" fillId="7" borderId="0" xfId="0" applyNumberFormat="1" applyFont="1" applyFill="1" applyAlignment="1" applyProtection="1">
      <alignment horizontal="right" vertical="top" indent="1"/>
      <protection hidden="1"/>
    </xf>
    <xf numFmtId="4" fontId="6" fillId="7" borderId="0" xfId="0" applyNumberFormat="1" applyFont="1" applyFill="1" applyAlignment="1" applyProtection="1">
      <alignment horizontal="right" vertical="top"/>
      <protection hidden="1"/>
    </xf>
    <xf numFmtId="0" fontId="6" fillId="0" borderId="0" xfId="0" applyFont="1" applyAlignment="1" applyProtection="1">
      <alignment horizontal="center"/>
      <protection hidden="1"/>
    </xf>
    <xf numFmtId="0" fontId="6" fillId="3" borderId="0" xfId="0" applyFont="1" applyFill="1" applyAlignment="1" applyProtection="1">
      <alignment horizontal="left" vertical="center" indent="1"/>
      <protection hidden="1"/>
    </xf>
    <xf numFmtId="0" fontId="17" fillId="3" borderId="0" xfId="0" applyFont="1" applyFill="1" applyAlignment="1" applyProtection="1">
      <alignment horizontal="center" vertical="center" textRotation="90"/>
      <protection hidden="1"/>
    </xf>
    <xf numFmtId="166" fontId="6" fillId="3" borderId="0" xfId="0" applyNumberFormat="1" applyFont="1" applyFill="1" applyAlignment="1" applyProtection="1">
      <alignment horizontal="center"/>
      <protection hidden="1"/>
    </xf>
    <xf numFmtId="0" fontId="6" fillId="4" borderId="0" xfId="0" applyFont="1" applyFill="1" applyAlignment="1" applyProtection="1">
      <alignment horizontal="left"/>
      <protection hidden="1"/>
    </xf>
    <xf numFmtId="0" fontId="6" fillId="7" borderId="0" xfId="0" applyFont="1" applyFill="1" applyAlignment="1" applyProtection="1">
      <alignment horizontal="left" vertical="top"/>
      <protection hidden="1"/>
    </xf>
    <xf numFmtId="0" fontId="10" fillId="5" borderId="0" xfId="0" applyFont="1" applyFill="1" applyAlignment="1" applyProtection="1">
      <alignment horizontal="center" vertical="center"/>
      <protection hidden="1"/>
    </xf>
    <xf numFmtId="0" fontId="8" fillId="7" borderId="0" xfId="0" applyFont="1" applyFill="1" applyAlignment="1" applyProtection="1">
      <alignment horizontal="center" vertical="center"/>
      <protection hidden="1"/>
    </xf>
    <xf numFmtId="0" fontId="8" fillId="4" borderId="0" xfId="0" applyFont="1" applyFill="1" applyAlignment="1" applyProtection="1">
      <alignment horizontal="left" vertical="top" indent="1"/>
      <protection hidden="1"/>
    </xf>
    <xf numFmtId="0" fontId="16" fillId="7" borderId="0" xfId="0" applyFont="1" applyFill="1" applyAlignment="1" applyProtection="1">
      <alignment horizontal="center" vertical="top"/>
      <protection hidden="1"/>
    </xf>
    <xf numFmtId="2" fontId="6" fillId="7" borderId="0" xfId="0" applyNumberFormat="1" applyFont="1" applyFill="1" applyAlignment="1" applyProtection="1">
      <alignment horizontal="center"/>
      <protection hidden="1"/>
    </xf>
    <xf numFmtId="4" fontId="6" fillId="7" borderId="0" xfId="0" applyNumberFormat="1" applyFont="1" applyFill="1" applyAlignment="1" applyProtection="1">
      <alignment horizontal="center"/>
      <protection hidden="1"/>
    </xf>
    <xf numFmtId="49" fontId="6" fillId="5" borderId="0" xfId="0" applyNumberFormat="1" applyFont="1" applyFill="1" applyAlignment="1" applyProtection="1">
      <alignment horizontal="lef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16" fillId="7" borderId="0" xfId="0" applyFont="1" applyFill="1" applyAlignment="1" applyProtection="1">
      <alignment horizontal="left" vertical="center"/>
      <protection hidden="1"/>
    </xf>
    <xf numFmtId="4" fontId="6" fillId="3" borderId="0" xfId="0" applyNumberFormat="1" applyFont="1" applyFill="1" applyAlignment="1" applyProtection="1">
      <alignment horizontal="center" vertical="center"/>
      <protection hidden="1"/>
    </xf>
    <xf numFmtId="4" fontId="6" fillId="5" borderId="0" xfId="0" applyNumberFormat="1" applyFont="1" applyFill="1" applyAlignment="1" applyProtection="1">
      <alignment horizontal="center"/>
      <protection hidden="1"/>
    </xf>
    <xf numFmtId="0" fontId="8" fillId="4" borderId="0" xfId="0" applyFont="1" applyFill="1" applyAlignment="1" applyProtection="1">
      <alignment horizontal="center" vertical="top"/>
      <protection hidden="1"/>
    </xf>
    <xf numFmtId="43" fontId="6" fillId="3" borderId="0" xfId="6" applyFont="1" applyFill="1" applyAlignment="1" applyProtection="1">
      <alignment horizontal="center"/>
      <protection hidden="1"/>
    </xf>
    <xf numFmtId="2" fontId="6" fillId="5" borderId="0" xfId="0" applyNumberFormat="1" applyFont="1" applyFill="1" applyAlignment="1" applyProtection="1">
      <alignment horizontal="center"/>
      <protection hidden="1"/>
    </xf>
    <xf numFmtId="4" fontId="6" fillId="3" borderId="0" xfId="0" applyNumberFormat="1" applyFont="1" applyFill="1" applyAlignment="1" applyProtection="1">
      <alignment horizontal="left" indent="1"/>
      <protection hidden="1"/>
    </xf>
    <xf numFmtId="9" fontId="6" fillId="3" borderId="0" xfId="2" applyFont="1" applyFill="1" applyAlignment="1" applyProtection="1">
      <alignment horizontal="center"/>
      <protection hidden="1"/>
    </xf>
    <xf numFmtId="49" fontId="6" fillId="4" borderId="0" xfId="0" applyNumberFormat="1" applyFont="1" applyFill="1" applyAlignment="1" applyProtection="1">
      <alignment horizontal="left"/>
      <protection hidden="1"/>
    </xf>
    <xf numFmtId="49" fontId="6" fillId="3" borderId="0" xfId="0" applyNumberFormat="1" applyFont="1" applyFill="1" applyAlignment="1" applyProtection="1">
      <alignment horizontal="left"/>
      <protection hidden="1"/>
    </xf>
    <xf numFmtId="49" fontId="0" fillId="3" borderId="0" xfId="0" applyNumberFormat="1" applyFill="1" applyProtection="1">
      <protection hidden="1"/>
    </xf>
    <xf numFmtId="49" fontId="6" fillId="3" borderId="0" xfId="0" applyNumberFormat="1" applyFont="1" applyFill="1" applyAlignment="1" applyProtection="1">
      <alignment horizontal="center"/>
      <protection hidden="1"/>
    </xf>
    <xf numFmtId="0" fontId="6" fillId="7" borderId="0" xfId="0" applyFont="1" applyFill="1" applyAlignment="1" applyProtection="1">
      <alignment horizontal="right" vertical="top" indent="1"/>
      <protection hidden="1"/>
    </xf>
    <xf numFmtId="0" fontId="6" fillId="7" borderId="0" xfId="0" applyFont="1" applyFill="1" applyAlignment="1" applyProtection="1">
      <alignment horizontal="right" vertical="top"/>
      <protection hidden="1"/>
    </xf>
    <xf numFmtId="49" fontId="6" fillId="3" borderId="0" xfId="0" applyNumberFormat="1" applyFont="1" applyFill="1" applyAlignment="1" applyProtection="1">
      <alignment horizontal="left" vertical="center" indent="1"/>
      <protection hidden="1"/>
    </xf>
    <xf numFmtId="2" fontId="6" fillId="3" borderId="0" xfId="0" applyNumberFormat="1" applyFont="1" applyFill="1" applyAlignment="1" applyProtection="1">
      <alignment horizontal="left" indent="1"/>
      <protection hidden="1"/>
    </xf>
    <xf numFmtId="2" fontId="6" fillId="3" borderId="0" xfId="0" applyNumberFormat="1" applyFont="1" applyFill="1" applyAlignment="1" applyProtection="1">
      <alignment horizontal="center"/>
      <protection hidden="1"/>
    </xf>
    <xf numFmtId="164" fontId="6" fillId="3" borderId="0" xfId="0" applyNumberFormat="1" applyFont="1" applyFill="1" applyAlignment="1" applyProtection="1">
      <alignment horizontal="center"/>
      <protection hidden="1"/>
    </xf>
    <xf numFmtId="49" fontId="12" fillId="5" borderId="0" xfId="0" applyNumberFormat="1" applyFont="1" applyFill="1" applyAlignment="1" applyProtection="1">
      <alignment horizontal="center" vertical="center"/>
      <protection hidden="1"/>
    </xf>
  </cellXfs>
  <cellStyles count="7">
    <cellStyle name="Estilo 1" xfId="1" xr:uid="{00000000-0005-0000-0000-000000000000}"/>
    <cellStyle name="Normal" xfId="0" builtinId="0"/>
    <cellStyle name="Normal 2" xfId="4" xr:uid="{00000000-0005-0000-0000-000002000000}"/>
    <cellStyle name="Normal 3" xfId="3" xr:uid="{00000000-0005-0000-0000-000003000000}"/>
    <cellStyle name="Normal 4" xfId="5" xr:uid="{3C78BFB1-FF92-4A0E-BE45-64C255A6B067}"/>
    <cellStyle name="Porcentagem" xfId="2" builtinId="5"/>
    <cellStyle name="Vírgula" xfId="6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image" Target="../media/image3.png"/><Relationship Id="rId7" Type="http://schemas.openxmlformats.org/officeDocument/2006/relationships/image" Target="../media/image4.png"/><Relationship Id="rId12" Type="http://schemas.openxmlformats.org/officeDocument/2006/relationships/image" Target="../media/image7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hyperlink" Target="https://www.mercadopago.com.br/checkout/v1/redirect?pref_id=70114963-2f9c8221-dadc-4258-a3d5-b497ecce4598" TargetMode="External"/><Relationship Id="rId11" Type="http://schemas.openxmlformats.org/officeDocument/2006/relationships/image" Target="../media/image6.png"/><Relationship Id="rId5" Type="http://schemas.openxmlformats.org/officeDocument/2006/relationships/hyperlink" Target="https://www.mercadopago.com.br/checkout/v1/redirect?pref_id=70114963-d03489d0-0790-4a2b-b93c-02f952e48294" TargetMode="External"/><Relationship Id="rId10" Type="http://schemas.openxmlformats.org/officeDocument/2006/relationships/hyperlink" Target="https://smartplanilhas.com.br/contato/" TargetMode="External"/><Relationship Id="rId4" Type="http://schemas.openxmlformats.org/officeDocument/2006/relationships/hyperlink" Target="https://www.mercadopago.com.br/checkout/v1/redirect?pref_id=70114963-de43e9b3-1de0-4165-b2c0-c9782e50e6d2" TargetMode="Externa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33</xdr:row>
      <xdr:rowOff>53974</xdr:rowOff>
    </xdr:from>
    <xdr:to>
      <xdr:col>9</xdr:col>
      <xdr:colOff>273050</xdr:colOff>
      <xdr:row>34</xdr:row>
      <xdr:rowOff>101599</xdr:rowOff>
    </xdr:to>
    <xdr:sp macro="" textlink="">
      <xdr:nvSpPr>
        <xdr:cNvPr id="3" name="Seta para a direit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403850" y="4264024"/>
          <a:ext cx="292100" cy="193675"/>
        </a:xfrm>
        <a:prstGeom prst="rightArrow">
          <a:avLst/>
        </a:prstGeom>
        <a:noFill/>
        <a:ln w="63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8</xdr:col>
      <xdr:colOff>327025</xdr:colOff>
      <xdr:row>74</xdr:row>
      <xdr:rowOff>73024</xdr:rowOff>
    </xdr:from>
    <xdr:to>
      <xdr:col>9</xdr:col>
      <xdr:colOff>276225</xdr:colOff>
      <xdr:row>75</xdr:row>
      <xdr:rowOff>73024</xdr:rowOff>
    </xdr:to>
    <xdr:sp macro="" textlink="">
      <xdr:nvSpPr>
        <xdr:cNvPr id="8" name="Seta para a direit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394450" y="9893299"/>
          <a:ext cx="292100" cy="161925"/>
        </a:xfrm>
        <a:prstGeom prst="rightArrow">
          <a:avLst/>
        </a:prstGeom>
        <a:noFill/>
        <a:ln w="63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0</xdr:colOff>
      <xdr:row>38</xdr:row>
      <xdr:rowOff>44825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3AE2C0F-1B50-4774-B046-D420EDB754E7}"/>
            </a:ext>
          </a:extLst>
        </xdr:cNvPr>
        <xdr:cNvSpPr/>
      </xdr:nvSpPr>
      <xdr:spPr>
        <a:xfrm>
          <a:off x="0" y="0"/>
          <a:ext cx="12200965" cy="6858001"/>
        </a:xfrm>
        <a:prstGeom prst="rect">
          <a:avLst/>
        </a:prstGeom>
        <a:gradFill flip="none" rotWithShape="1">
          <a:gsLst>
            <a:gs pos="100000">
              <a:schemeClr val="tx1">
                <a:lumMod val="65000"/>
                <a:lumOff val="35000"/>
              </a:schemeClr>
            </a:gs>
            <a:gs pos="0">
              <a:schemeClr val="tx1">
                <a:lumMod val="85000"/>
                <a:lumOff val="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/>
            <a:t> </a:t>
          </a:r>
        </a:p>
      </xdr:txBody>
    </xdr:sp>
    <xdr:clientData/>
  </xdr:twoCellAnchor>
  <xdr:twoCellAnchor editAs="oneCell">
    <xdr:from>
      <xdr:col>3</xdr:col>
      <xdr:colOff>137198</xdr:colOff>
      <xdr:row>1</xdr:row>
      <xdr:rowOff>53790</xdr:rowOff>
    </xdr:from>
    <xdr:to>
      <xdr:col>10</xdr:col>
      <xdr:colOff>43079</xdr:colOff>
      <xdr:row>6</xdr:row>
      <xdr:rowOff>152202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274DC26-15BF-4AE9-9C72-74940D9C2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848" y="244290"/>
          <a:ext cx="4039731" cy="994883"/>
        </a:xfrm>
        <a:prstGeom prst="rect">
          <a:avLst/>
        </a:prstGeom>
      </xdr:spPr>
    </xdr:pic>
    <xdr:clientData/>
  </xdr:twoCellAnchor>
  <xdr:twoCellAnchor editAs="oneCell">
    <xdr:from>
      <xdr:col>0</xdr:col>
      <xdr:colOff>437918</xdr:colOff>
      <xdr:row>5</xdr:row>
      <xdr:rowOff>147338</xdr:rowOff>
    </xdr:from>
    <xdr:to>
      <xdr:col>11</xdr:col>
      <xdr:colOff>381948</xdr:colOff>
      <xdr:row>37</xdr:row>
      <xdr:rowOff>71237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A3401B2-7E91-4025-9848-29D7A6AE4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7918" y="1099838"/>
          <a:ext cx="6440080" cy="5661310"/>
        </a:xfrm>
        <a:prstGeom prst="rect">
          <a:avLst/>
        </a:prstGeom>
      </xdr:spPr>
    </xdr:pic>
    <xdr:clientData/>
  </xdr:twoCellAnchor>
  <xdr:twoCellAnchor editAs="oneCell">
    <xdr:from>
      <xdr:col>0</xdr:col>
      <xdr:colOff>322413</xdr:colOff>
      <xdr:row>8</xdr:row>
      <xdr:rowOff>12918</xdr:rowOff>
    </xdr:from>
    <xdr:to>
      <xdr:col>11</xdr:col>
      <xdr:colOff>223625</xdr:colOff>
      <xdr:row>38</xdr:row>
      <xdr:rowOff>124430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85C6ABE-7608-4804-A4C7-9BF4AFC09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413" y="1536918"/>
          <a:ext cx="6397262" cy="5490335"/>
        </a:xfrm>
        <a:prstGeom prst="rect">
          <a:avLst/>
        </a:prstGeom>
      </xdr:spPr>
    </xdr:pic>
    <xdr:clientData/>
  </xdr:twoCellAnchor>
  <xdr:twoCellAnchor>
    <xdr:from>
      <xdr:col>0</xdr:col>
      <xdr:colOff>591185</xdr:colOff>
      <xdr:row>8</xdr:row>
      <xdr:rowOff>167214</xdr:rowOff>
    </xdr:from>
    <xdr:to>
      <xdr:col>11</xdr:col>
      <xdr:colOff>205696</xdr:colOff>
      <xdr:row>33</xdr:row>
      <xdr:rowOff>91452</xdr:rowOff>
    </xdr:to>
    <xdr:sp macro="" textlink="">
      <xdr:nvSpPr>
        <xdr:cNvPr id="6" name="CaixaDeTexto 16">
          <a:extLst>
            <a:ext uri="{FF2B5EF4-FFF2-40B4-BE49-F238E27FC236}">
              <a16:creationId xmlns:a16="http://schemas.microsoft.com/office/drawing/2014/main" id="{6A2C9A97-6EBE-4A60-B4CE-4C7EB8BF901B}"/>
            </a:ext>
          </a:extLst>
        </xdr:cNvPr>
        <xdr:cNvSpPr txBox="1"/>
      </xdr:nvSpPr>
      <xdr:spPr>
        <a:xfrm>
          <a:off x="591185" y="1691214"/>
          <a:ext cx="6110561" cy="468673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50000"/>
            </a:lnSpc>
          </a:pPr>
          <a:r>
            <a:rPr lang="pt-BR" sz="2000">
              <a:solidFill>
                <a:schemeClr val="bg1"/>
              </a:solidFill>
              <a:latin typeface="Abadi" panose="020B0604020104020204" pitchFamily="34" charset="0"/>
            </a:rPr>
            <a:t>Olá, está gostando</a:t>
          </a:r>
        </a:p>
        <a:p>
          <a:pPr algn="ctr">
            <a:lnSpc>
              <a:spcPct val="150000"/>
            </a:lnSpc>
          </a:pPr>
          <a:r>
            <a:rPr lang="pt-BR" sz="2000">
              <a:solidFill>
                <a:schemeClr val="bg1"/>
              </a:solidFill>
              <a:latin typeface="Abadi" panose="020B0604020104020204" pitchFamily="34" charset="0"/>
            </a:rPr>
            <a:t> de usar nossas planilhas? </a:t>
          </a:r>
        </a:p>
        <a:p>
          <a:pPr algn="ctr">
            <a:lnSpc>
              <a:spcPct val="150000"/>
            </a:lnSpc>
          </a:pPr>
          <a:r>
            <a:rPr lang="pt-BR" sz="2000">
              <a:solidFill>
                <a:schemeClr val="bg1"/>
              </a:solidFill>
              <a:latin typeface="Abadi" panose="020B0604020104020204" pitchFamily="34" charset="0"/>
            </a:rPr>
            <a:t>Nós sinceramente esperamos que sim.</a:t>
          </a:r>
        </a:p>
        <a:p>
          <a:pPr algn="ctr">
            <a:lnSpc>
              <a:spcPct val="150000"/>
            </a:lnSpc>
          </a:pPr>
          <a:r>
            <a:rPr lang="pt-BR" sz="2000">
              <a:solidFill>
                <a:schemeClr val="bg1"/>
              </a:solidFill>
              <a:latin typeface="Abadi" panose="020B0604020104020204" pitchFamily="34" charset="0"/>
            </a:rPr>
            <a:t>Saiba, sua opinião é muito importante para nós. E em cada página de download existe uma área para comentários, te aguardamos lá!</a:t>
          </a:r>
        </a:p>
        <a:p>
          <a:pPr algn="ctr">
            <a:lnSpc>
              <a:spcPct val="150000"/>
            </a:lnSpc>
          </a:pPr>
          <a:r>
            <a:rPr lang="pt-BR" sz="2000">
              <a:solidFill>
                <a:schemeClr val="bg1"/>
              </a:solidFill>
              <a:latin typeface="Abadi" panose="020B0604020104020204" pitchFamily="34" charset="0"/>
            </a:rPr>
            <a:t>Com a sua ajuda queremos criar o maior portal de planilhas do Brasil, </a:t>
          </a:r>
        </a:p>
        <a:p>
          <a:pPr algn="ctr">
            <a:lnSpc>
              <a:spcPct val="150000"/>
            </a:lnSpc>
          </a:pPr>
          <a:r>
            <a:rPr lang="pt-BR" sz="2000">
              <a:solidFill>
                <a:schemeClr val="bg1"/>
              </a:solidFill>
              <a:latin typeface="Abadi" panose="020B0604020104020204" pitchFamily="34" charset="0"/>
            </a:rPr>
            <a:t>ou quem sabe do Mundo!</a:t>
          </a:r>
        </a:p>
        <a:p>
          <a:pPr algn="ctr">
            <a:lnSpc>
              <a:spcPct val="150000"/>
            </a:lnSpc>
          </a:pPr>
          <a:r>
            <a:rPr lang="pt-BR" sz="2000">
              <a:solidFill>
                <a:schemeClr val="bg1"/>
              </a:solidFill>
              <a:latin typeface="Abadi" panose="020B0604020104020204" pitchFamily="34" charset="0"/>
            </a:rPr>
            <a:t> </a:t>
          </a:r>
        </a:p>
      </xdr:txBody>
    </xdr:sp>
    <xdr:clientData/>
  </xdr:twoCellAnchor>
  <xdr:twoCellAnchor>
    <xdr:from>
      <xdr:col>13</xdr:col>
      <xdr:colOff>121951</xdr:colOff>
      <xdr:row>22</xdr:row>
      <xdr:rowOff>177300</xdr:rowOff>
    </xdr:from>
    <xdr:to>
      <xdr:col>19</xdr:col>
      <xdr:colOff>212147</xdr:colOff>
      <xdr:row>26</xdr:row>
      <xdr:rowOff>130757</xdr:rowOff>
    </xdr:to>
    <xdr:sp macro="" textlink="">
      <xdr:nvSpPr>
        <xdr:cNvPr id="7" name="CaixaDeTexto 18">
          <a:extLst>
            <a:ext uri="{FF2B5EF4-FFF2-40B4-BE49-F238E27FC236}">
              <a16:creationId xmlns:a16="http://schemas.microsoft.com/office/drawing/2014/main" id="{B7C77474-355D-49C8-94FF-914F047E3FD3}"/>
            </a:ext>
          </a:extLst>
        </xdr:cNvPr>
        <xdr:cNvSpPr txBox="1"/>
      </xdr:nvSpPr>
      <xdr:spPr>
        <a:xfrm>
          <a:off x="8046751" y="4121771"/>
          <a:ext cx="3747796" cy="67063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50000"/>
            </a:lnSpc>
          </a:pPr>
          <a:r>
            <a:rPr lang="pt-BR" sz="1400">
              <a:solidFill>
                <a:schemeClr val="bg1"/>
              </a:solidFill>
              <a:latin typeface="Abadi" panose="020B0604020104020204" pitchFamily="34" charset="0"/>
            </a:rPr>
            <a:t>Outra forma de colaborar: Que tal pagarnos  um cafezinho?</a:t>
          </a:r>
        </a:p>
      </xdr:txBody>
    </xdr:sp>
    <xdr:clientData/>
  </xdr:twoCellAnchor>
  <xdr:twoCellAnchor editAs="oneCell">
    <xdr:from>
      <xdr:col>17</xdr:col>
      <xdr:colOff>361262</xdr:colOff>
      <xdr:row>24</xdr:row>
      <xdr:rowOff>48208</xdr:rowOff>
    </xdr:from>
    <xdr:to>
      <xdr:col>18</xdr:col>
      <xdr:colOff>340659</xdr:colOff>
      <xdr:row>27</xdr:row>
      <xdr:rowOff>78046</xdr:rowOff>
    </xdr:to>
    <xdr:pic>
      <xdr:nvPicPr>
        <xdr:cNvPr id="8" name="Picture 6" descr="Café Coffe Bebida - Gráfico vetorial grátis no Pixabay">
          <a:extLst>
            <a:ext uri="{FF2B5EF4-FFF2-40B4-BE49-F238E27FC236}">
              <a16:creationId xmlns:a16="http://schemas.microsoft.com/office/drawing/2014/main" id="{695F552B-C1E9-479B-BDE0-3082B7E8E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4462" y="4351267"/>
          <a:ext cx="588997" cy="567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282335</xdr:colOff>
      <xdr:row>33</xdr:row>
      <xdr:rowOff>69831</xdr:rowOff>
    </xdr:from>
    <xdr:to>
      <xdr:col>15</xdr:col>
      <xdr:colOff>80171</xdr:colOff>
      <xdr:row>35</xdr:row>
      <xdr:rowOff>51464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351146F-104C-4A89-9AB0-B2A240186D14}"/>
            </a:ext>
          </a:extLst>
        </xdr:cNvPr>
        <xdr:cNvSpPr/>
      </xdr:nvSpPr>
      <xdr:spPr>
        <a:xfrm>
          <a:off x="7959485" y="6356331"/>
          <a:ext cx="978936" cy="362633"/>
        </a:xfrm>
        <a:prstGeom prst="roundRect">
          <a:avLst/>
        </a:prstGeom>
        <a:solidFill>
          <a:srgbClr val="2D805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/>
            <a:t>R$ 5,00</a:t>
          </a:r>
        </a:p>
      </xdr:txBody>
    </xdr:sp>
    <xdr:clientData/>
  </xdr:twoCellAnchor>
  <xdr:twoCellAnchor>
    <xdr:from>
      <xdr:col>15</xdr:col>
      <xdr:colOff>256423</xdr:colOff>
      <xdr:row>33</xdr:row>
      <xdr:rowOff>69830</xdr:rowOff>
    </xdr:from>
    <xdr:to>
      <xdr:col>17</xdr:col>
      <xdr:colOff>54259</xdr:colOff>
      <xdr:row>35</xdr:row>
      <xdr:rowOff>51463</xdr:rowOff>
    </xdr:to>
    <xdr:sp macro="" textlink="">
      <xdr:nvSpPr>
        <xdr:cNvPr id="10" name="Retângulo: Cantos Arredond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802A5AA-8BD5-473E-80A6-656E9C0B7CC8}"/>
            </a:ext>
          </a:extLst>
        </xdr:cNvPr>
        <xdr:cNvSpPr/>
      </xdr:nvSpPr>
      <xdr:spPr>
        <a:xfrm>
          <a:off x="9114673" y="6356330"/>
          <a:ext cx="978936" cy="362633"/>
        </a:xfrm>
        <a:prstGeom prst="roundRect">
          <a:avLst/>
        </a:prstGeom>
        <a:solidFill>
          <a:srgbClr val="2D805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/>
            <a:t>R$ 10,00</a:t>
          </a:r>
        </a:p>
      </xdr:txBody>
    </xdr:sp>
    <xdr:clientData/>
  </xdr:twoCellAnchor>
  <xdr:twoCellAnchor>
    <xdr:from>
      <xdr:col>17</xdr:col>
      <xdr:colOff>203842</xdr:colOff>
      <xdr:row>33</xdr:row>
      <xdr:rowOff>69829</xdr:rowOff>
    </xdr:from>
    <xdr:to>
      <xdr:col>19</xdr:col>
      <xdr:colOff>1678</xdr:colOff>
      <xdr:row>35</xdr:row>
      <xdr:rowOff>51462</xdr:rowOff>
    </xdr:to>
    <xdr:sp macro="" textlink="">
      <xdr:nvSpPr>
        <xdr:cNvPr id="11" name="Retângulo: Cantos Arredondados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02A3EAB-B31F-4111-8E3C-6D2AF31B83A2}"/>
            </a:ext>
          </a:extLst>
        </xdr:cNvPr>
        <xdr:cNvSpPr/>
      </xdr:nvSpPr>
      <xdr:spPr>
        <a:xfrm>
          <a:off x="10243192" y="6356329"/>
          <a:ext cx="978936" cy="362633"/>
        </a:xfrm>
        <a:prstGeom prst="roundRect">
          <a:avLst/>
        </a:prstGeom>
        <a:solidFill>
          <a:srgbClr val="2D805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/>
            <a:t>R$ 15,00</a:t>
          </a:r>
        </a:p>
      </xdr:txBody>
    </xdr:sp>
    <xdr:clientData/>
  </xdr:twoCellAnchor>
  <xdr:twoCellAnchor editAs="oneCell">
    <xdr:from>
      <xdr:col>13</xdr:col>
      <xdr:colOff>535746</xdr:colOff>
      <xdr:row>1</xdr:row>
      <xdr:rowOff>148586</xdr:rowOff>
    </xdr:from>
    <xdr:to>
      <xdr:col>15</xdr:col>
      <xdr:colOff>520454</xdr:colOff>
      <xdr:row>8</xdr:row>
      <xdr:rowOff>44438</xdr:rowOff>
    </xdr:to>
    <xdr:pic>
      <xdr:nvPicPr>
        <xdr:cNvPr id="12" name="Picture 10" descr="Medidor de humor do rosto irritado vermelho para o feliz emoji ...">
          <a:extLst>
            <a:ext uri="{FF2B5EF4-FFF2-40B4-BE49-F238E27FC236}">
              <a16:creationId xmlns:a16="http://schemas.microsoft.com/office/drawing/2014/main" id="{760741EE-3E56-4ED7-8736-7DB44947C1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9596" b="89899" l="9744" r="89936">
                      <a14:foregroundMark x1="18211" y1="29798" x2="9744" y2="22727"/>
                      <a14:foregroundMark x1="9744" y1="22727" x2="13898" y2="48485"/>
                      <a14:foregroundMark x1="13898" y1="48485" x2="18530" y2="47980"/>
                      <a14:foregroundMark x1="12460" y1="55051" x2="17252" y2="62626"/>
                      <a14:foregroundMark x1="51278" y1="39394" x2="52556" y2="52525"/>
                      <a14:foregroundMark x1="54153" y1="42929" x2="48243" y2="24747"/>
                      <a14:foregroundMark x1="48243" y1="24747" x2="45208" y2="49495"/>
                      <a14:foregroundMark x1="45208" y1="49495" x2="49201" y2="56566"/>
                      <a14:foregroundMark x1="48083" y1="22222" x2="54633" y2="33333"/>
                      <a14:foregroundMark x1="50160" y1="16667" x2="50160" y2="25758"/>
                      <a14:foregroundMark x1="70447" y1="35354" x2="66134" y2="49495"/>
                      <a14:foregroundMark x1="81789" y1="37374" x2="87859" y2="40404"/>
                      <a14:foregroundMark x1="84665" y1="26263" x2="79553" y2="48485"/>
                      <a14:foregroundMark x1="79553" y1="48485" x2="87540" y2="58081"/>
                      <a14:foregroundMark x1="87540" y1="58081" x2="87540" y2="31313"/>
                      <a14:foregroundMark x1="87540" y1="31313" x2="82588" y2="25758"/>
                      <a14:foregroundMark x1="71725" y1="32323" x2="63419" y2="26768"/>
                      <a14:foregroundMark x1="63419" y1="26768" x2="64856" y2="51515"/>
                      <a14:foregroundMark x1="64856" y1="51515" x2="73323" y2="57576"/>
                      <a14:foregroundMark x1="73323" y1="57576" x2="72843" y2="3838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3469" r="41393"/>
        <a:stretch/>
      </xdr:blipFill>
      <xdr:spPr bwMode="auto">
        <a:xfrm>
          <a:off x="8212896" y="339086"/>
          <a:ext cx="1165808" cy="1150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197391</xdr:colOff>
      <xdr:row>1</xdr:row>
      <xdr:rowOff>91847</xdr:rowOff>
    </xdr:from>
    <xdr:to>
      <xdr:col>18</xdr:col>
      <xdr:colOff>562488</xdr:colOff>
      <xdr:row>9</xdr:row>
      <xdr:rowOff>21393</xdr:rowOff>
    </xdr:to>
    <xdr:pic>
      <xdr:nvPicPr>
        <xdr:cNvPr id="13" name="Picture 10" descr="Medidor de humor do rosto irritado vermelho para o feliz emoji ...">
          <a:extLst>
            <a:ext uri="{FF2B5EF4-FFF2-40B4-BE49-F238E27FC236}">
              <a16:creationId xmlns:a16="http://schemas.microsoft.com/office/drawing/2014/main" id="{6AE927D8-7CED-47EF-9465-F1AB506D60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9596" b="89899" l="60703" r="95687">
                      <a14:foregroundMark x1="72364" y1="30808" x2="66933" y2="20707"/>
                      <a14:foregroundMark x1="66933" y1="20707" x2="60703" y2="27778"/>
                      <a14:foregroundMark x1="60703" y1="27778" x2="64856" y2="45455"/>
                      <a14:foregroundMark x1="64856" y1="45455" x2="71086" y2="45960"/>
                      <a14:foregroundMark x1="71086" y1="45960" x2="66613" y2="29293"/>
                      <a14:foregroundMark x1="66613" y1="29293" x2="65335" y2="50000"/>
                      <a14:foregroundMark x1="65335" y1="50000" x2="66134" y2="5303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6017"/>
        <a:stretch/>
      </xdr:blipFill>
      <xdr:spPr bwMode="auto">
        <a:xfrm>
          <a:off x="10236741" y="282347"/>
          <a:ext cx="955647" cy="136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85284</xdr:colOff>
      <xdr:row>1</xdr:row>
      <xdr:rowOff>53790</xdr:rowOff>
    </xdr:from>
    <xdr:to>
      <xdr:col>18</xdr:col>
      <xdr:colOff>427807</xdr:colOff>
      <xdr:row>6</xdr:row>
      <xdr:rowOff>177096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F38B3A52-8B21-422C-93BB-F70EDFCF2053}"/>
            </a:ext>
          </a:extLst>
        </xdr:cNvPr>
        <xdr:cNvSpPr/>
      </xdr:nvSpPr>
      <xdr:spPr>
        <a:xfrm>
          <a:off x="10124634" y="244290"/>
          <a:ext cx="933073" cy="1075806"/>
        </a:xfrm>
        <a:prstGeom prst="rect">
          <a:avLst/>
        </a:prstGeom>
        <a:noFill/>
        <a:ln w="28575">
          <a:solidFill>
            <a:schemeClr val="bg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 editAs="oneCell">
    <xdr:from>
      <xdr:col>15</xdr:col>
      <xdr:colOff>561282</xdr:colOff>
      <xdr:row>1</xdr:row>
      <xdr:rowOff>131046</xdr:rowOff>
    </xdr:from>
    <xdr:to>
      <xdr:col>17</xdr:col>
      <xdr:colOff>1499</xdr:colOff>
      <xdr:row>6</xdr:row>
      <xdr:rowOff>74946</xdr:rowOff>
    </xdr:to>
    <xdr:pic>
      <xdr:nvPicPr>
        <xdr:cNvPr id="15" name="Picture 10" descr="Medidor de humor do rosto irritado vermelho para o feliz emoji ...">
          <a:extLst>
            <a:ext uri="{FF2B5EF4-FFF2-40B4-BE49-F238E27FC236}">
              <a16:creationId xmlns:a16="http://schemas.microsoft.com/office/drawing/2014/main" id="{0F62D04F-42F1-44D2-8FD9-8BEB72D020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9596" b="89899" l="60703" r="95687">
                      <a14:foregroundMark x1="72364" y1="30808" x2="66933" y2="20707"/>
                      <a14:foregroundMark x1="66933" y1="20707" x2="60703" y2="27778"/>
                      <a14:foregroundMark x1="60703" y1="27778" x2="64856" y2="45455"/>
                      <a14:foregroundMark x1="64856" y1="45455" x2="71086" y2="45960"/>
                      <a14:foregroundMark x1="71086" y1="45960" x2="66613" y2="29293"/>
                      <a14:foregroundMark x1="66613" y1="29293" x2="65335" y2="50000"/>
                      <a14:foregroundMark x1="65335" y1="50000" x2="66134" y2="5303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7934" r="23878" b="30602"/>
        <a:stretch/>
      </xdr:blipFill>
      <xdr:spPr bwMode="auto">
        <a:xfrm>
          <a:off x="9419532" y="321546"/>
          <a:ext cx="621317" cy="8403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419007</xdr:colOff>
      <xdr:row>8</xdr:row>
      <xdr:rowOff>68971</xdr:rowOff>
    </xdr:from>
    <xdr:to>
      <xdr:col>19</xdr:col>
      <xdr:colOff>297542</xdr:colOff>
      <xdr:row>18</xdr:row>
      <xdr:rowOff>76075</xdr:rowOff>
    </xdr:to>
    <xdr:sp macro="" textlink="">
      <xdr:nvSpPr>
        <xdr:cNvPr id="16" name="CaixaDeTexto 34">
          <a:extLst>
            <a:ext uri="{FF2B5EF4-FFF2-40B4-BE49-F238E27FC236}">
              <a16:creationId xmlns:a16="http://schemas.microsoft.com/office/drawing/2014/main" id="{BB72E819-CE59-4D9D-9718-C8B8FA75DBB5}"/>
            </a:ext>
          </a:extLst>
        </xdr:cNvPr>
        <xdr:cNvSpPr txBox="1"/>
      </xdr:nvSpPr>
      <xdr:spPr>
        <a:xfrm>
          <a:off x="7505607" y="1592971"/>
          <a:ext cx="4012385" cy="191210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50000"/>
            </a:lnSpc>
          </a:pPr>
          <a:r>
            <a:rPr lang="pt-BR" sz="1600">
              <a:solidFill>
                <a:schemeClr val="bg1"/>
              </a:solidFill>
              <a:latin typeface="Abadi" panose="020B0604020104020204" pitchFamily="34" charset="0"/>
            </a:rPr>
            <a:t>Você ainda pode nos ajudar a criar planilhas gratuitas. Que tal sugerir uma ideia de planilha grátis para Equipe Smart Planilhas? Assim avaliamos sua ideia e logo que feita você receberá em seu e-mail gratuitamente!</a:t>
          </a:r>
        </a:p>
      </xdr:txBody>
    </xdr:sp>
    <xdr:clientData/>
  </xdr:twoCellAnchor>
  <xdr:twoCellAnchor>
    <xdr:from>
      <xdr:col>14</xdr:col>
      <xdr:colOff>102998</xdr:colOff>
      <xdr:row>19</xdr:row>
      <xdr:rowOff>38793</xdr:rowOff>
    </xdr:from>
    <xdr:to>
      <xdr:col>18</xdr:col>
      <xdr:colOff>302821</xdr:colOff>
      <xdr:row>22</xdr:row>
      <xdr:rowOff>140448</xdr:rowOff>
    </xdr:to>
    <xdr:grpSp>
      <xdr:nvGrpSpPr>
        <xdr:cNvPr id="17" name="Agrupar 1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1857747-9991-478D-A36B-0845ED55D168}"/>
            </a:ext>
          </a:extLst>
        </xdr:cNvPr>
        <xdr:cNvGrpSpPr/>
      </xdr:nvGrpSpPr>
      <xdr:grpSpPr>
        <a:xfrm>
          <a:off x="8417763" y="3445381"/>
          <a:ext cx="2575470" cy="639538"/>
          <a:chOff x="8592574" y="3812934"/>
          <a:chExt cx="2638223" cy="639538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A872975D-5721-4CAC-A013-209C420197B4}"/>
              </a:ext>
            </a:extLst>
          </xdr:cNvPr>
          <xdr:cNvSpPr/>
        </xdr:nvSpPr>
        <xdr:spPr>
          <a:xfrm>
            <a:off x="8592574" y="3812934"/>
            <a:ext cx="2638223" cy="639538"/>
          </a:xfrm>
          <a:prstGeom prst="roundRect">
            <a:avLst/>
          </a:prstGeom>
          <a:solidFill>
            <a:srgbClr val="2D805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400" b="1"/>
              <a:t>TENHO UMA IDEIA</a:t>
            </a:r>
          </a:p>
        </xdr:txBody>
      </xdr:sp>
      <xdr:pic>
        <xdr:nvPicPr>
          <xdr:cNvPr id="19" name="Gráfico 27" descr="Lâmpada">
            <a:extLst>
              <a:ext uri="{FF2B5EF4-FFF2-40B4-BE49-F238E27FC236}">
                <a16:creationId xmlns:a16="http://schemas.microsoft.com/office/drawing/2014/main" id="{5D4107C2-9257-4B2F-A4CD-5D21C8E84D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8778806" y="3986995"/>
            <a:ext cx="316874" cy="316874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331862</xdr:colOff>
      <xdr:row>28</xdr:row>
      <xdr:rowOff>91848</xdr:rowOff>
    </xdr:from>
    <xdr:to>
      <xdr:col>9</xdr:col>
      <xdr:colOff>116542</xdr:colOff>
      <xdr:row>31</xdr:row>
      <xdr:rowOff>107570</xdr:rowOff>
    </xdr:to>
    <xdr:pic>
      <xdr:nvPicPr>
        <xdr:cNvPr id="20" name="Picture 10" descr="Medidor de humor do rosto irritado vermelho para o feliz emoji ...">
          <a:extLst>
            <a:ext uri="{FF2B5EF4-FFF2-40B4-BE49-F238E27FC236}">
              <a16:creationId xmlns:a16="http://schemas.microsoft.com/office/drawing/2014/main" id="{12CBB204-7D59-4565-BF79-139DE12A96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9596" b="89899" l="60703" r="95687">
                      <a14:foregroundMark x1="72364" y1="30808" x2="66933" y2="20707"/>
                      <a14:foregroundMark x1="66933" y1="20707" x2="60703" y2="27778"/>
                      <a14:foregroundMark x1="60703" y1="27778" x2="64856" y2="45455"/>
                      <a14:foregroundMark x1="64856" y1="45455" x2="71086" y2="45960"/>
                      <a14:foregroundMark x1="71086" y1="45960" x2="66613" y2="29293"/>
                      <a14:foregroundMark x1="66613" y1="29293" x2="65335" y2="50000"/>
                      <a14:foregroundMark x1="65335" y1="50000" x2="66134" y2="5303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6017"/>
        <a:stretch/>
      </xdr:blipFill>
      <xdr:spPr bwMode="auto">
        <a:xfrm>
          <a:off x="5056262" y="5425848"/>
          <a:ext cx="375230" cy="553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134470</xdr:colOff>
      <xdr:row>27</xdr:row>
      <xdr:rowOff>71716</xdr:rowOff>
    </xdr:from>
    <xdr:to>
      <xdr:col>19</xdr:col>
      <xdr:colOff>224666</xdr:colOff>
      <xdr:row>29</xdr:row>
      <xdr:rowOff>78549</xdr:rowOff>
    </xdr:to>
    <xdr:sp macro="" textlink="">
      <xdr:nvSpPr>
        <xdr:cNvPr id="21" name="CaixaDeTexto 18">
          <a:extLst>
            <a:ext uri="{FF2B5EF4-FFF2-40B4-BE49-F238E27FC236}">
              <a16:creationId xmlns:a16="http://schemas.microsoft.com/office/drawing/2014/main" id="{E51F462D-9B77-4F9A-8435-198530B27D0B}"/>
            </a:ext>
          </a:extLst>
        </xdr:cNvPr>
        <xdr:cNvSpPr txBox="1"/>
      </xdr:nvSpPr>
      <xdr:spPr>
        <a:xfrm>
          <a:off x="8059270" y="4912657"/>
          <a:ext cx="3747796" cy="3654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50000"/>
            </a:lnSpc>
          </a:pPr>
          <a:r>
            <a:rPr lang="pt-BR" sz="1400">
              <a:solidFill>
                <a:schemeClr val="bg1"/>
              </a:solidFill>
              <a:latin typeface="Abadi" panose="020B0604020104020204" pitchFamily="34" charset="0"/>
            </a:rPr>
            <a:t>Colaborar com:</a:t>
          </a:r>
        </a:p>
      </xdr:txBody>
    </xdr:sp>
    <xdr:clientData/>
  </xdr:twoCellAnchor>
  <xdr:twoCellAnchor>
    <xdr:from>
      <xdr:col>13</xdr:col>
      <xdr:colOff>259976</xdr:colOff>
      <xdr:row>30</xdr:row>
      <xdr:rowOff>152400</xdr:rowOff>
    </xdr:from>
    <xdr:to>
      <xdr:col>19</xdr:col>
      <xdr:colOff>17929</xdr:colOff>
      <xdr:row>33</xdr:row>
      <xdr:rowOff>12008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5806ACF5-6A18-4B5E-AEE5-E412B69711C3}"/>
            </a:ext>
          </a:extLst>
        </xdr:cNvPr>
        <xdr:cNvSpPr/>
      </xdr:nvSpPr>
      <xdr:spPr>
        <a:xfrm>
          <a:off x="8184776" y="5531224"/>
          <a:ext cx="3415553" cy="397490"/>
        </a:xfrm>
        <a:prstGeom prst="roundRect">
          <a:avLst/>
        </a:prstGeom>
        <a:solidFill>
          <a:srgbClr val="2D805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 b="0"/>
            <a:t>CPF:</a:t>
          </a:r>
          <a:r>
            <a:rPr lang="pt-BR" sz="1400" b="0" baseline="0"/>
            <a:t> 384.929.288-67</a:t>
          </a:r>
          <a:endParaRPr lang="pt-BR" sz="1400" b="0"/>
        </a:p>
      </xdr:txBody>
    </xdr:sp>
    <xdr:clientData/>
  </xdr:twoCellAnchor>
  <xdr:twoCellAnchor>
    <xdr:from>
      <xdr:col>13</xdr:col>
      <xdr:colOff>259977</xdr:colOff>
      <xdr:row>29</xdr:row>
      <xdr:rowOff>116542</xdr:rowOff>
    </xdr:from>
    <xdr:to>
      <xdr:col>14</xdr:col>
      <xdr:colOff>439271</xdr:colOff>
      <xdr:row>31</xdr:row>
      <xdr:rowOff>116541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F0694BC4-DEF7-4BE6-9752-A7607621A215}"/>
            </a:ext>
          </a:extLst>
        </xdr:cNvPr>
        <xdr:cNvSpPr txBox="1"/>
      </xdr:nvSpPr>
      <xdr:spPr>
        <a:xfrm>
          <a:off x="8184777" y="5316071"/>
          <a:ext cx="788894" cy="358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PIX</a:t>
          </a:r>
        </a:p>
      </xdr:txBody>
    </xdr:sp>
    <xdr:clientData/>
  </xdr:twoCellAnchor>
  <xdr:twoCellAnchor>
    <xdr:from>
      <xdr:col>18</xdr:col>
      <xdr:colOff>582706</xdr:colOff>
      <xdr:row>31</xdr:row>
      <xdr:rowOff>89647</xdr:rowOff>
    </xdr:from>
    <xdr:to>
      <xdr:col>21</xdr:col>
      <xdr:colOff>0</xdr:colOff>
      <xdr:row>33</xdr:row>
      <xdr:rowOff>89647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6CF60281-256D-4544-B226-A42669EC5D7C}"/>
            </a:ext>
          </a:extLst>
        </xdr:cNvPr>
        <xdr:cNvSpPr txBox="1"/>
      </xdr:nvSpPr>
      <xdr:spPr>
        <a:xfrm>
          <a:off x="11555506" y="5647765"/>
          <a:ext cx="744070" cy="358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OU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eper/Consultoria%20Guia%20do%20Excel/YF%20Automa&#231;&#227;o/Planilha/Sistema%20de%20gera&#231;&#227;o%20de%20listas%20de%20etiquetas%202.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eper/Consultoria%20Guia%20do%20Excel/Andreia%20Harter/AP16%20-%20MSDS%20Sheet%20for%20MSDS%20Solution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Layout"/>
      <sheetName val="Configurações"/>
      <sheetName val="Lista do cliente (2)"/>
      <sheetName val="Cadastro de layouts"/>
      <sheetName val="Base de dados"/>
      <sheetName val="Lista do clien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I1" t="str">
            <v>Empresa</v>
          </cell>
        </row>
        <row r="2">
          <cell r="I2" t="str">
            <v>RENNER</v>
          </cell>
        </row>
        <row r="3">
          <cell r="I3" t="str">
            <v>Teste2</v>
          </cell>
        </row>
        <row r="4">
          <cell r="I4" t="str">
            <v>BlueTextil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Revisão 4"/>
      <sheetName val="Impressão"/>
      <sheetName val="Pictogramas"/>
      <sheetName val="Frases de perigo"/>
      <sheetName val="Frases de precaução"/>
      <sheetName val="Frases complementares"/>
      <sheetName val="Cadastro da etiqueta"/>
      <sheetName val="Cadastro de empresas"/>
      <sheetName val="Cálculos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Código</v>
          </cell>
          <cell r="B1" t="str">
            <v>Pictograma</v>
          </cell>
        </row>
        <row r="2">
          <cell r="A2" t="str">
            <v>Alerta</v>
          </cell>
        </row>
        <row r="3">
          <cell r="A3" t="str">
            <v>Aquático</v>
          </cell>
        </row>
        <row r="4">
          <cell r="A4" t="str">
            <v>Corrosivo</v>
          </cell>
        </row>
        <row r="5">
          <cell r="A5" t="str">
            <v>Explosivo</v>
          </cell>
        </row>
        <row r="6">
          <cell r="A6" t="str">
            <v>Gás</v>
          </cell>
        </row>
        <row r="7">
          <cell r="A7" t="str">
            <v>Inflamável</v>
          </cell>
        </row>
        <row r="8">
          <cell r="A8" t="str">
            <v>Oxidantes</v>
          </cell>
        </row>
        <row r="9">
          <cell r="A9" t="str">
            <v>Sensib.</v>
          </cell>
        </row>
        <row r="10">
          <cell r="A10" t="str">
            <v>Sól. Infl.</v>
          </cell>
        </row>
        <row r="11">
          <cell r="A11" t="str">
            <v>Tóxico</v>
          </cell>
        </row>
        <row r="12">
          <cell r="A12" t="str">
            <v>Vazio</v>
          </cell>
        </row>
      </sheetData>
      <sheetData sheetId="4">
        <row r="1">
          <cell r="A1" t="str">
            <v>Código</v>
          </cell>
        </row>
        <row r="2">
          <cell r="A2" t="str">
            <v>H200</v>
          </cell>
        </row>
        <row r="3">
          <cell r="A3" t="str">
            <v>H201</v>
          </cell>
        </row>
        <row r="4">
          <cell r="A4" t="str">
            <v>H202</v>
          </cell>
        </row>
        <row r="5">
          <cell r="A5" t="str">
            <v>H203</v>
          </cell>
        </row>
        <row r="6">
          <cell r="A6" t="str">
            <v>H204</v>
          </cell>
        </row>
        <row r="7">
          <cell r="A7" t="str">
            <v>H205</v>
          </cell>
        </row>
        <row r="8">
          <cell r="A8" t="str">
            <v>H220</v>
          </cell>
        </row>
        <row r="9">
          <cell r="A9" t="str">
            <v>H221</v>
          </cell>
        </row>
        <row r="10">
          <cell r="A10" t="str">
            <v>H222</v>
          </cell>
        </row>
        <row r="11">
          <cell r="A11" t="str">
            <v>H223</v>
          </cell>
        </row>
        <row r="12">
          <cell r="A12" t="str">
            <v>H224</v>
          </cell>
        </row>
        <row r="13">
          <cell r="A13" t="str">
            <v>H225</v>
          </cell>
        </row>
        <row r="14">
          <cell r="A14" t="str">
            <v>H226</v>
          </cell>
        </row>
        <row r="15">
          <cell r="A15" t="str">
            <v>H227</v>
          </cell>
        </row>
        <row r="16">
          <cell r="A16" t="str">
            <v>H228</v>
          </cell>
        </row>
        <row r="17">
          <cell r="A17" t="str">
            <v>H229</v>
          </cell>
        </row>
        <row r="18">
          <cell r="A18" t="str">
            <v>H230</v>
          </cell>
        </row>
        <row r="19">
          <cell r="A19" t="str">
            <v>H231</v>
          </cell>
        </row>
        <row r="20">
          <cell r="A20" t="str">
            <v>H240</v>
          </cell>
        </row>
        <row r="21">
          <cell r="A21" t="str">
            <v>H241</v>
          </cell>
        </row>
        <row r="22">
          <cell r="A22" t="str">
            <v>H242</v>
          </cell>
        </row>
        <row r="23">
          <cell r="A23" t="str">
            <v>H250</v>
          </cell>
        </row>
        <row r="24">
          <cell r="A24" t="str">
            <v>H251</v>
          </cell>
        </row>
        <row r="25">
          <cell r="A25" t="str">
            <v>H252</v>
          </cell>
        </row>
        <row r="26">
          <cell r="A26" t="str">
            <v xml:space="preserve">H260 </v>
          </cell>
        </row>
        <row r="27">
          <cell r="A27" t="str">
            <v>H261</v>
          </cell>
        </row>
        <row r="28">
          <cell r="A28" t="str">
            <v>H270</v>
          </cell>
        </row>
        <row r="29">
          <cell r="A29" t="str">
            <v>H271</v>
          </cell>
        </row>
        <row r="30">
          <cell r="A30" t="str">
            <v>H272</v>
          </cell>
        </row>
        <row r="31">
          <cell r="A31" t="str">
            <v>H280</v>
          </cell>
        </row>
        <row r="32">
          <cell r="A32" t="str">
            <v>H281</v>
          </cell>
        </row>
        <row r="33">
          <cell r="A33" t="str">
            <v>H290</v>
          </cell>
        </row>
        <row r="34">
          <cell r="A34" t="str">
            <v>H300</v>
          </cell>
        </row>
        <row r="35">
          <cell r="A35" t="str">
            <v>H301</v>
          </cell>
        </row>
        <row r="36">
          <cell r="A36" t="str">
            <v>H302</v>
          </cell>
        </row>
        <row r="37">
          <cell r="A37" t="str">
            <v>H303</v>
          </cell>
        </row>
        <row r="38">
          <cell r="A38" t="str">
            <v>H304</v>
          </cell>
        </row>
        <row r="39">
          <cell r="A39" t="str">
            <v>H305</v>
          </cell>
        </row>
        <row r="40">
          <cell r="A40" t="str">
            <v>H310</v>
          </cell>
        </row>
        <row r="41">
          <cell r="A41" t="str">
            <v>H311</v>
          </cell>
        </row>
        <row r="42">
          <cell r="A42" t="str">
            <v>H312</v>
          </cell>
        </row>
        <row r="43">
          <cell r="A43" t="str">
            <v>H313</v>
          </cell>
        </row>
        <row r="44">
          <cell r="A44" t="str">
            <v>H314</v>
          </cell>
        </row>
        <row r="45">
          <cell r="A45" t="str">
            <v>H315</v>
          </cell>
        </row>
        <row r="46">
          <cell r="A46" t="str">
            <v>H316</v>
          </cell>
        </row>
        <row r="47">
          <cell r="A47" t="str">
            <v>H317</v>
          </cell>
        </row>
        <row r="48">
          <cell r="A48" t="str">
            <v>H318</v>
          </cell>
        </row>
        <row r="49">
          <cell r="A49" t="str">
            <v>H319</v>
          </cell>
        </row>
        <row r="50">
          <cell r="A50" t="str">
            <v>H320</v>
          </cell>
        </row>
        <row r="51">
          <cell r="A51" t="str">
            <v>H330</v>
          </cell>
        </row>
        <row r="52">
          <cell r="A52" t="str">
            <v>H331</v>
          </cell>
        </row>
        <row r="53">
          <cell r="A53" t="str">
            <v>H332</v>
          </cell>
        </row>
        <row r="54">
          <cell r="A54" t="str">
            <v>H333</v>
          </cell>
        </row>
        <row r="55">
          <cell r="A55" t="str">
            <v>H334</v>
          </cell>
        </row>
        <row r="56">
          <cell r="A56" t="str">
            <v>H335</v>
          </cell>
        </row>
        <row r="57">
          <cell r="A57" t="str">
            <v>H336</v>
          </cell>
        </row>
        <row r="58">
          <cell r="A58" t="str">
            <v>H340</v>
          </cell>
        </row>
        <row r="59">
          <cell r="A59" t="str">
            <v>H341</v>
          </cell>
        </row>
        <row r="60">
          <cell r="A60" t="str">
            <v>H350</v>
          </cell>
        </row>
        <row r="61">
          <cell r="A61" t="str">
            <v>H351</v>
          </cell>
        </row>
        <row r="62">
          <cell r="A62" t="str">
            <v>H360</v>
          </cell>
        </row>
        <row r="63">
          <cell r="A63" t="str">
            <v>h361</v>
          </cell>
        </row>
        <row r="64">
          <cell r="A64" t="str">
            <v>H362</v>
          </cell>
        </row>
        <row r="65">
          <cell r="A65" t="str">
            <v>H370</v>
          </cell>
        </row>
        <row r="66">
          <cell r="A66" t="str">
            <v>H371</v>
          </cell>
        </row>
        <row r="67">
          <cell r="A67" t="str">
            <v>H372</v>
          </cell>
        </row>
        <row r="68">
          <cell r="A68" t="str">
            <v>H373</v>
          </cell>
        </row>
        <row r="69">
          <cell r="A69" t="str">
            <v>H400</v>
          </cell>
        </row>
        <row r="70">
          <cell r="A70" t="str">
            <v>H401</v>
          </cell>
        </row>
        <row r="71">
          <cell r="A71" t="str">
            <v>H402</v>
          </cell>
        </row>
        <row r="72">
          <cell r="A72" t="str">
            <v>H410</v>
          </cell>
        </row>
        <row r="73">
          <cell r="A73" t="str">
            <v>H411</v>
          </cell>
        </row>
        <row r="74">
          <cell r="A74" t="str">
            <v>H412</v>
          </cell>
        </row>
        <row r="75">
          <cell r="A75" t="str">
            <v>H413</v>
          </cell>
        </row>
        <row r="76">
          <cell r="A76" t="str">
            <v>H420</v>
          </cell>
        </row>
      </sheetData>
      <sheetData sheetId="5">
        <row r="1">
          <cell r="A1" t="str">
            <v>Código</v>
          </cell>
        </row>
        <row r="2">
          <cell r="A2" t="str">
            <v>P101</v>
          </cell>
        </row>
        <row r="3">
          <cell r="A3" t="str">
            <v>P102</v>
          </cell>
        </row>
        <row r="4">
          <cell r="A4" t="str">
            <v>P103</v>
          </cell>
        </row>
        <row r="5">
          <cell r="A5" t="str">
            <v>P201</v>
          </cell>
        </row>
        <row r="6">
          <cell r="A6" t="str">
            <v>P202</v>
          </cell>
        </row>
        <row r="7">
          <cell r="A7" t="str">
            <v>P210</v>
          </cell>
        </row>
        <row r="8">
          <cell r="A8" t="str">
            <v>P211</v>
          </cell>
        </row>
        <row r="9">
          <cell r="A9" t="str">
            <v>P220</v>
          </cell>
        </row>
        <row r="10">
          <cell r="A10" t="str">
            <v>P221</v>
          </cell>
        </row>
        <row r="11">
          <cell r="A11" t="str">
            <v>P222</v>
          </cell>
        </row>
        <row r="12">
          <cell r="A12" t="str">
            <v>P223</v>
          </cell>
        </row>
        <row r="13">
          <cell r="A13" t="str">
            <v>P230</v>
          </cell>
        </row>
        <row r="14">
          <cell r="A14" t="str">
            <v>P231</v>
          </cell>
        </row>
        <row r="15">
          <cell r="A15" t="str">
            <v>P231 + P232</v>
          </cell>
        </row>
        <row r="16">
          <cell r="A16" t="str">
            <v>P232</v>
          </cell>
        </row>
        <row r="17">
          <cell r="A17" t="str">
            <v>P233</v>
          </cell>
        </row>
        <row r="18">
          <cell r="A18" t="str">
            <v>P234</v>
          </cell>
        </row>
        <row r="19">
          <cell r="A19" t="str">
            <v>P235</v>
          </cell>
        </row>
        <row r="20">
          <cell r="A20" t="str">
            <v>P235 + P410</v>
          </cell>
        </row>
        <row r="21">
          <cell r="A21" t="str">
            <v>P240</v>
          </cell>
        </row>
        <row r="22">
          <cell r="A22" t="str">
            <v>P241</v>
          </cell>
        </row>
        <row r="23">
          <cell r="A23" t="str">
            <v>P242</v>
          </cell>
        </row>
        <row r="24">
          <cell r="A24" t="str">
            <v>P243</v>
          </cell>
        </row>
        <row r="25">
          <cell r="A25" t="str">
            <v>P244</v>
          </cell>
        </row>
        <row r="26">
          <cell r="A26" t="str">
            <v>P250</v>
          </cell>
        </row>
        <row r="27">
          <cell r="A27" t="str">
            <v>P251</v>
          </cell>
        </row>
        <row r="28">
          <cell r="A28" t="str">
            <v>P260</v>
          </cell>
        </row>
        <row r="29">
          <cell r="A29" t="str">
            <v>P261</v>
          </cell>
        </row>
        <row r="30">
          <cell r="A30" t="str">
            <v>P262</v>
          </cell>
        </row>
        <row r="31">
          <cell r="A31" t="str">
            <v>P263</v>
          </cell>
        </row>
        <row r="32">
          <cell r="A32" t="str">
            <v>P264</v>
          </cell>
        </row>
        <row r="33">
          <cell r="A33" t="str">
            <v>P270</v>
          </cell>
        </row>
        <row r="34">
          <cell r="A34" t="str">
            <v>P271</v>
          </cell>
        </row>
        <row r="35">
          <cell r="A35" t="str">
            <v>P272</v>
          </cell>
        </row>
        <row r="36">
          <cell r="A36" t="str">
            <v>P273</v>
          </cell>
        </row>
        <row r="37">
          <cell r="A37" t="str">
            <v>P280</v>
          </cell>
        </row>
        <row r="38">
          <cell r="A38" t="str">
            <v>P282</v>
          </cell>
        </row>
        <row r="39">
          <cell r="A39" t="str">
            <v>P283</v>
          </cell>
        </row>
        <row r="40">
          <cell r="A40" t="str">
            <v>P284</v>
          </cell>
        </row>
        <row r="41">
          <cell r="A41" t="str">
            <v>P301</v>
          </cell>
        </row>
        <row r="42">
          <cell r="A42" t="str">
            <v>P302</v>
          </cell>
        </row>
        <row r="43">
          <cell r="A43" t="str">
            <v>P303</v>
          </cell>
        </row>
        <row r="44">
          <cell r="A44" t="str">
            <v>P304</v>
          </cell>
        </row>
        <row r="45">
          <cell r="A45" t="str">
            <v>P305</v>
          </cell>
        </row>
        <row r="46">
          <cell r="A46" t="str">
            <v>P306</v>
          </cell>
        </row>
        <row r="47">
          <cell r="A47" t="str">
            <v>P307</v>
          </cell>
        </row>
        <row r="48">
          <cell r="A48" t="str">
            <v>P308</v>
          </cell>
        </row>
        <row r="49">
          <cell r="A49" t="str">
            <v>P310</v>
          </cell>
        </row>
        <row r="50">
          <cell r="A50" t="str">
            <v>P311</v>
          </cell>
        </row>
        <row r="51">
          <cell r="A51" t="str">
            <v>P312</v>
          </cell>
        </row>
        <row r="52">
          <cell r="A52" t="str">
            <v>P313</v>
          </cell>
        </row>
        <row r="53">
          <cell r="A53" t="str">
            <v>P314</v>
          </cell>
        </row>
        <row r="54">
          <cell r="A54" t="str">
            <v>P315</v>
          </cell>
        </row>
        <row r="55">
          <cell r="A55" t="str">
            <v>P320</v>
          </cell>
        </row>
        <row r="56">
          <cell r="A56" t="str">
            <v>P321</v>
          </cell>
        </row>
        <row r="57">
          <cell r="A57" t="str">
            <v>P330</v>
          </cell>
        </row>
        <row r="58">
          <cell r="A58" t="str">
            <v>P331</v>
          </cell>
        </row>
        <row r="59">
          <cell r="A59" t="str">
            <v>P332</v>
          </cell>
        </row>
        <row r="60">
          <cell r="A60" t="str">
            <v>P333</v>
          </cell>
        </row>
        <row r="61">
          <cell r="A61" t="str">
            <v>P333 + P313</v>
          </cell>
        </row>
        <row r="62">
          <cell r="A62" t="str">
            <v>P334</v>
          </cell>
        </row>
        <row r="63">
          <cell r="A63" t="str">
            <v>P335</v>
          </cell>
        </row>
        <row r="64">
          <cell r="A64" t="str">
            <v>P335 + P334</v>
          </cell>
        </row>
        <row r="65">
          <cell r="A65" t="str">
            <v>P336</v>
          </cell>
        </row>
        <row r="66">
          <cell r="A66" t="str">
            <v>P337</v>
          </cell>
        </row>
        <row r="67">
          <cell r="A67" t="str">
            <v xml:space="preserve">P337 + P313 </v>
          </cell>
        </row>
        <row r="68">
          <cell r="A68" t="str">
            <v>P342 + P311</v>
          </cell>
        </row>
        <row r="69">
          <cell r="A69" t="str">
            <v>P361 + P364</v>
          </cell>
        </row>
        <row r="70">
          <cell r="A70" t="str">
            <v>P370 + P376</v>
          </cell>
        </row>
        <row r="71">
          <cell r="A71" t="str">
            <v>P370 + P378</v>
          </cell>
        </row>
        <row r="72">
          <cell r="A72" t="str">
            <v>P370 + P380</v>
          </cell>
        </row>
        <row r="73">
          <cell r="A73" t="str">
            <v>P370 + P380 + P375</v>
          </cell>
        </row>
        <row r="74">
          <cell r="A74" t="str">
            <v>P371 + P380 + P375</v>
          </cell>
        </row>
        <row r="75">
          <cell r="A75" t="str">
            <v>P402 + P404</v>
          </cell>
        </row>
        <row r="76">
          <cell r="A76" t="str">
            <v>P403 + P233</v>
          </cell>
        </row>
        <row r="77">
          <cell r="A77" t="str">
            <v>P403 + P235</v>
          </cell>
        </row>
        <row r="78">
          <cell r="A78" t="str">
            <v>P407</v>
          </cell>
        </row>
        <row r="79">
          <cell r="A79" t="str">
            <v>P410</v>
          </cell>
        </row>
        <row r="80">
          <cell r="A80" t="str">
            <v>P410 + P403</v>
          </cell>
        </row>
        <row r="81">
          <cell r="A81" t="str">
            <v>P410 + P412</v>
          </cell>
        </row>
        <row r="82">
          <cell r="A82" t="str">
            <v>P411</v>
          </cell>
        </row>
        <row r="83">
          <cell r="A83" t="str">
            <v>P411 + P235</v>
          </cell>
        </row>
        <row r="84">
          <cell r="A84" t="str">
            <v>P412</v>
          </cell>
        </row>
        <row r="85">
          <cell r="A85" t="str">
            <v>P413</v>
          </cell>
        </row>
        <row r="86">
          <cell r="A86" t="str">
            <v>P420</v>
          </cell>
        </row>
        <row r="87">
          <cell r="A87" t="str">
            <v>P422</v>
          </cell>
        </row>
        <row r="88">
          <cell r="A88" t="str">
            <v>P501</v>
          </cell>
        </row>
        <row r="89">
          <cell r="A89" t="str">
            <v>P502</v>
          </cell>
        </row>
      </sheetData>
      <sheetData sheetId="6">
        <row r="1">
          <cell r="A1" t="str">
            <v>Código</v>
          </cell>
        </row>
        <row r="2">
          <cell r="A2" t="str">
            <v>EUH 001</v>
          </cell>
        </row>
        <row r="3">
          <cell r="A3" t="str">
            <v>EUH 006</v>
          </cell>
        </row>
        <row r="4">
          <cell r="A4" t="str">
            <v>EUH 014</v>
          </cell>
        </row>
        <row r="5">
          <cell r="A5" t="str">
            <v>EUH 018</v>
          </cell>
        </row>
        <row r="6">
          <cell r="A6" t="str">
            <v>EUH 019</v>
          </cell>
        </row>
        <row r="7">
          <cell r="A7" t="str">
            <v>EUH 044</v>
          </cell>
        </row>
        <row r="8">
          <cell r="A8" t="str">
            <v>EUH 029</v>
          </cell>
        </row>
        <row r="9">
          <cell r="A9" t="str">
            <v>EUH 031</v>
          </cell>
        </row>
        <row r="10">
          <cell r="A10" t="str">
            <v>EUH 032</v>
          </cell>
        </row>
        <row r="11">
          <cell r="A11" t="str">
            <v>EUH 066</v>
          </cell>
        </row>
        <row r="12">
          <cell r="A12" t="str">
            <v>EUH 070</v>
          </cell>
        </row>
        <row r="13">
          <cell r="A13" t="str">
            <v>EUH 071</v>
          </cell>
        </row>
        <row r="14">
          <cell r="A14" t="str">
            <v>EUH 059</v>
          </cell>
        </row>
        <row r="15">
          <cell r="A15" t="str">
            <v>EUH 201/201A</v>
          </cell>
        </row>
        <row r="16">
          <cell r="A16" t="str">
            <v>EUH 202</v>
          </cell>
        </row>
        <row r="17">
          <cell r="A17" t="str">
            <v>EUH 203</v>
          </cell>
        </row>
        <row r="18">
          <cell r="A18" t="str">
            <v>EUH 204</v>
          </cell>
        </row>
        <row r="19">
          <cell r="A19" t="str">
            <v>EUH 205</v>
          </cell>
        </row>
        <row r="20">
          <cell r="A20" t="str">
            <v>EUH 206</v>
          </cell>
        </row>
        <row r="21">
          <cell r="A21" t="str">
            <v>EUH 207</v>
          </cell>
        </row>
        <row r="22">
          <cell r="A22" t="str">
            <v>EUH 208</v>
          </cell>
        </row>
        <row r="23">
          <cell r="A23" t="str">
            <v>EUH 209/209A</v>
          </cell>
        </row>
        <row r="24">
          <cell r="A24" t="str">
            <v>EUH 210</v>
          </cell>
        </row>
        <row r="25">
          <cell r="A25" t="str">
            <v>EUH 401</v>
          </cell>
        </row>
      </sheetData>
      <sheetData sheetId="7" refreshError="1"/>
      <sheetData sheetId="8">
        <row r="1">
          <cell r="A1" t="str">
            <v>Empresa</v>
          </cell>
        </row>
        <row r="2">
          <cell r="A2" t="str">
            <v>UBV LTDA</v>
          </cell>
        </row>
      </sheetData>
      <sheetData sheetId="9">
        <row r="1">
          <cell r="B1" t="str">
            <v>Explosivo</v>
          </cell>
        </row>
        <row r="2">
          <cell r="B2" t="str">
            <v>Aquático</v>
          </cell>
        </row>
        <row r="3">
          <cell r="B3" t="str">
            <v>Vazio</v>
          </cell>
        </row>
        <row r="4">
          <cell r="B4" t="str">
            <v>Vazio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 2">
      <a:majorFont>
        <a:latin typeface="Calibri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ambria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:W95"/>
  <sheetViews>
    <sheetView showGridLines="0" tabSelected="1" zoomScaleNormal="100" workbookViewId="0">
      <selection activeCell="A78" sqref="A78"/>
    </sheetView>
  </sheetViews>
  <sheetFormatPr defaultColWidth="0" defaultRowHeight="12.75" zeroHeight="1"/>
  <cols>
    <col min="1" max="1" width="30.140625" style="1" customWidth="1"/>
    <col min="2" max="2" width="1.85546875" style="1" customWidth="1"/>
    <col min="3" max="3" width="5.7109375" style="1" customWidth="1"/>
    <col min="4" max="4" width="11.85546875" style="1" customWidth="1"/>
    <col min="5" max="5" width="13" style="1" customWidth="1"/>
    <col min="6" max="6" width="13.5703125" style="1" customWidth="1"/>
    <col min="7" max="7" width="9.7109375" style="1" customWidth="1"/>
    <col min="8" max="10" width="5.140625" style="1" customWidth="1"/>
    <col min="11" max="13" width="4.85546875" style="1" customWidth="1"/>
    <col min="14" max="14" width="1.42578125" style="1" customWidth="1"/>
    <col min="15" max="15" width="3.42578125" style="1" customWidth="1"/>
    <col min="16" max="16" width="7.85546875" style="1" customWidth="1"/>
    <col min="17" max="17" width="2.140625" style="1" customWidth="1"/>
    <col min="18" max="18" width="1.85546875" style="1" customWidth="1"/>
    <col min="19" max="19" width="9.140625" style="1" customWidth="1"/>
    <col min="20" max="23" width="0" style="1" hidden="1" customWidth="1"/>
    <col min="24" max="16384" width="9.140625" style="1" hidden="1"/>
  </cols>
  <sheetData>
    <row r="1" spans="2:23"/>
    <row r="2" spans="2:23" ht="9" customHeight="1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1"/>
      <c r="T2" s="4"/>
      <c r="U2" s="4"/>
      <c r="V2" s="4"/>
      <c r="W2" s="4"/>
    </row>
    <row r="3" spans="2:23" ht="18" customHeight="1">
      <c r="B3" s="12"/>
      <c r="C3" s="67" t="s">
        <v>30</v>
      </c>
      <c r="D3" s="67"/>
      <c r="E3" s="67"/>
      <c r="F3" s="67"/>
      <c r="G3" s="60" t="s">
        <v>4</v>
      </c>
      <c r="H3" s="60"/>
      <c r="I3" s="60"/>
      <c r="J3" s="60"/>
      <c r="K3" s="60"/>
      <c r="L3" s="60"/>
      <c r="M3" s="60"/>
      <c r="N3" s="13"/>
      <c r="O3" s="65" t="s">
        <v>24</v>
      </c>
      <c r="P3" s="14"/>
      <c r="Q3" s="14"/>
      <c r="R3" s="15"/>
      <c r="T3" s="4"/>
      <c r="U3" s="4"/>
      <c r="V3" s="4"/>
      <c r="W3" s="4"/>
    </row>
    <row r="4" spans="2:23" ht="5.25" customHeight="1">
      <c r="B4" s="12"/>
      <c r="C4" s="67"/>
      <c r="D4" s="67"/>
      <c r="E4" s="67"/>
      <c r="F4" s="67"/>
      <c r="G4" s="60"/>
      <c r="H4" s="60"/>
      <c r="I4" s="60"/>
      <c r="J4" s="60"/>
      <c r="K4" s="60"/>
      <c r="L4" s="60"/>
      <c r="M4" s="60"/>
      <c r="N4" s="13"/>
      <c r="O4" s="65"/>
      <c r="P4" s="57" t="s">
        <v>27</v>
      </c>
      <c r="Q4" s="16"/>
      <c r="R4" s="15"/>
      <c r="T4" s="4"/>
      <c r="U4" s="4"/>
      <c r="V4" s="4"/>
      <c r="W4" s="4"/>
    </row>
    <row r="5" spans="2:23" ht="10.5" customHeight="1">
      <c r="B5" s="12"/>
      <c r="C5" s="17" t="s">
        <v>31</v>
      </c>
      <c r="D5" s="66">
        <v>0</v>
      </c>
      <c r="E5" s="66"/>
      <c r="F5" s="18"/>
      <c r="G5" s="59">
        <v>42370</v>
      </c>
      <c r="H5" s="59"/>
      <c r="I5" s="59"/>
      <c r="J5" s="59"/>
      <c r="K5" s="59"/>
      <c r="L5" s="59"/>
      <c r="M5" s="59"/>
      <c r="N5" s="13"/>
      <c r="O5" s="65"/>
      <c r="P5" s="57"/>
      <c r="Q5" s="58" t="s">
        <v>26</v>
      </c>
      <c r="R5" s="15"/>
      <c r="T5" s="4"/>
      <c r="U5" s="4"/>
      <c r="V5" s="4"/>
      <c r="W5" s="4"/>
    </row>
    <row r="6" spans="2:23" ht="2.1" customHeight="1">
      <c r="B6" s="1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13"/>
      <c r="O6" s="65"/>
      <c r="P6" s="57"/>
      <c r="Q6" s="58"/>
      <c r="R6" s="15"/>
      <c r="T6" s="4"/>
      <c r="U6" s="4"/>
      <c r="V6" s="4"/>
      <c r="W6" s="4"/>
    </row>
    <row r="7" spans="2:23" s="3" customFormat="1" ht="11.25" customHeight="1">
      <c r="B7" s="19"/>
      <c r="C7" s="20" t="s">
        <v>5</v>
      </c>
      <c r="D7" s="71" t="s">
        <v>6</v>
      </c>
      <c r="E7" s="71"/>
      <c r="F7" s="71"/>
      <c r="G7" s="21" t="s">
        <v>7</v>
      </c>
      <c r="H7" s="22" t="s">
        <v>8</v>
      </c>
      <c r="I7" s="22" t="s">
        <v>9</v>
      </c>
      <c r="J7" s="22" t="s">
        <v>10</v>
      </c>
      <c r="K7" s="23" t="s">
        <v>11</v>
      </c>
      <c r="L7" s="20" t="s">
        <v>12</v>
      </c>
      <c r="M7" s="23" t="s">
        <v>13</v>
      </c>
      <c r="N7" s="24"/>
      <c r="O7" s="65"/>
      <c r="P7" s="57"/>
      <c r="Q7" s="58"/>
      <c r="R7" s="25"/>
      <c r="T7" s="5"/>
      <c r="U7" s="5"/>
      <c r="V7" s="5"/>
      <c r="W7" s="5"/>
    </row>
    <row r="8" spans="2:23" ht="11.25" customHeight="1">
      <c r="B8" s="12"/>
      <c r="C8" s="8">
        <v>9011</v>
      </c>
      <c r="D8" s="64" t="str">
        <f>IFERROR(VLOOKUP(C8,#REF!,2,0),"")</f>
        <v/>
      </c>
      <c r="E8" s="64"/>
      <c r="F8" s="64"/>
      <c r="G8" s="64" t="str">
        <f>IFERROR(VLOOKUP(C8,#REF!,3,0),"")</f>
        <v/>
      </c>
      <c r="H8" s="64"/>
      <c r="I8" s="64"/>
      <c r="J8" s="64"/>
      <c r="K8" s="64"/>
      <c r="L8" s="64"/>
      <c r="M8" s="64"/>
      <c r="N8" s="13"/>
      <c r="O8" s="65"/>
      <c r="P8" s="57"/>
      <c r="Q8" s="58"/>
      <c r="R8" s="15"/>
      <c r="T8" s="4"/>
      <c r="U8" s="4"/>
      <c r="V8" s="4"/>
      <c r="W8" s="4"/>
    </row>
    <row r="9" spans="2:23" ht="9" customHeight="1">
      <c r="B9" s="12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13"/>
      <c r="O9" s="65"/>
      <c r="P9" s="57"/>
      <c r="Q9" s="58"/>
      <c r="R9" s="15"/>
      <c r="T9" s="4"/>
      <c r="U9" s="4"/>
      <c r="V9" s="4"/>
      <c r="W9" s="4"/>
    </row>
    <row r="10" spans="2:23" ht="11.25" customHeight="1">
      <c r="B10" s="12"/>
      <c r="C10" s="27" t="s">
        <v>18</v>
      </c>
      <c r="D10" s="70" t="s">
        <v>0</v>
      </c>
      <c r="E10" s="70"/>
      <c r="F10" s="70"/>
      <c r="G10" s="27" t="s">
        <v>19</v>
      </c>
      <c r="H10" s="70" t="s">
        <v>1</v>
      </c>
      <c r="I10" s="70"/>
      <c r="J10" s="70"/>
      <c r="K10" s="70" t="s">
        <v>2</v>
      </c>
      <c r="L10" s="70"/>
      <c r="M10" s="70"/>
      <c r="N10" s="13"/>
      <c r="O10" s="65"/>
      <c r="P10" s="57"/>
      <c r="Q10" s="58"/>
      <c r="R10" s="15"/>
      <c r="T10" s="4"/>
      <c r="U10" s="4"/>
      <c r="V10" s="4"/>
      <c r="W10" s="4"/>
    </row>
    <row r="11" spans="2:23" ht="2.1" customHeight="1">
      <c r="B11" s="12"/>
      <c r="C11" s="28"/>
      <c r="D11" s="69"/>
      <c r="E11" s="69"/>
      <c r="F11" s="69"/>
      <c r="G11" s="28"/>
      <c r="H11" s="69"/>
      <c r="I11" s="69"/>
      <c r="J11" s="69"/>
      <c r="K11" s="69"/>
      <c r="L11" s="69"/>
      <c r="M11" s="69"/>
      <c r="N11" s="13"/>
      <c r="O11" s="65"/>
      <c r="P11" s="57"/>
      <c r="Q11" s="58"/>
      <c r="R11" s="15"/>
      <c r="T11" s="4"/>
      <c r="U11" s="4"/>
      <c r="V11" s="4"/>
      <c r="W11" s="4"/>
    </row>
    <row r="12" spans="2:23" ht="11.25" customHeight="1">
      <c r="B12" s="29">
        <v>1</v>
      </c>
      <c r="C12" s="30" t="str">
        <f>IFERROR(VLOOKUP(B12&amp;"-"&amp;$C$8&amp;"-"&amp;$G$5,#REF!,6,0),"")</f>
        <v/>
      </c>
      <c r="D12" s="68" t="str">
        <f>IFERROR(VLOOKUP(B12&amp;"-"&amp;$C$8&amp;"-"&amp;$G$5,#REF!,7,0),"")</f>
        <v/>
      </c>
      <c r="E12" s="68"/>
      <c r="F12" s="68"/>
      <c r="G12" s="31" t="str">
        <f>IFERROR(VLOOKUP(B12&amp;"-"&amp;$C$8&amp;"-"&amp;$G$5,#REF!,8,0),"")</f>
        <v/>
      </c>
      <c r="H12" s="61" t="str">
        <f>IFERROR(IF(VLOOKUP(B12&amp;"-"&amp;$C$8&amp;"-"&amp;$G$5,#REF!,9,0)=0,"",VLOOKUP(B12&amp;"-"&amp;$C$8&amp;"-"&amp;$G$5,#REF!,9,0)),"")</f>
        <v/>
      </c>
      <c r="I12" s="61"/>
      <c r="J12" s="61"/>
      <c r="K12" s="62" t="str">
        <f>IFERROR(IF(VLOOKUP(B12&amp;"-"&amp;$C$8&amp;"-"&amp;$G$5,#REF!,10,0)=0,"",VLOOKUP(B12&amp;"-"&amp;$C$8&amp;"-"&amp;$G$5,#REF!,10,0)),"")</f>
        <v/>
      </c>
      <c r="L12" s="62"/>
      <c r="M12" s="62"/>
      <c r="N12" s="13"/>
      <c r="O12" s="65"/>
      <c r="P12" s="57"/>
      <c r="Q12" s="58"/>
      <c r="R12" s="15"/>
      <c r="T12" s="4"/>
      <c r="U12" s="4"/>
      <c r="V12" s="4"/>
      <c r="W12" s="4"/>
    </row>
    <row r="13" spans="2:23" ht="11.25" customHeight="1">
      <c r="B13" s="29">
        <v>2</v>
      </c>
      <c r="C13" s="30" t="str">
        <f>IFERROR(VLOOKUP(B13&amp;"-"&amp;$C$8&amp;"-"&amp;$G$5,#REF!,6,0),"")</f>
        <v/>
      </c>
      <c r="D13" s="68" t="str">
        <f>IFERROR(VLOOKUP(B13&amp;"-"&amp;$C$8&amp;"-"&amp;$G$5,#REF!,7,0),"")</f>
        <v/>
      </c>
      <c r="E13" s="68"/>
      <c r="F13" s="68"/>
      <c r="G13" s="31" t="str">
        <f>IFERROR(VLOOKUP(B13&amp;"-"&amp;$C$8&amp;"-"&amp;$G$5,#REF!,8,0),"")</f>
        <v/>
      </c>
      <c r="H13" s="61" t="str">
        <f>IFERROR(IF(VLOOKUP(B13&amp;"-"&amp;$C$8&amp;"-"&amp;$G$5,#REF!,9,0)=0,"",VLOOKUP(B13&amp;"-"&amp;$C$8&amp;"-"&amp;$G$5,#REF!,9,0)),"")</f>
        <v/>
      </c>
      <c r="I13" s="61"/>
      <c r="J13" s="61"/>
      <c r="K13" s="62" t="str">
        <f>IFERROR(IF(VLOOKUP(B13&amp;"-"&amp;$C$8&amp;"-"&amp;$G$5,#REF!,10,0)=0,"",VLOOKUP(B13&amp;"-"&amp;$C$8&amp;"-"&amp;$G$5,#REF!,10,0)),"")</f>
        <v/>
      </c>
      <c r="L13" s="62"/>
      <c r="M13" s="62"/>
      <c r="N13" s="13"/>
      <c r="O13" s="65"/>
      <c r="P13" s="57"/>
      <c r="Q13" s="58"/>
      <c r="R13" s="15"/>
      <c r="T13" s="4"/>
      <c r="U13" s="4"/>
      <c r="V13" s="4"/>
      <c r="W13" s="4"/>
    </row>
    <row r="14" spans="2:23" ht="11.25" customHeight="1">
      <c r="B14" s="29">
        <v>3</v>
      </c>
      <c r="C14" s="30" t="str">
        <f>IFERROR(VLOOKUP(B14&amp;"-"&amp;$C$8&amp;"-"&amp;$G$5,#REF!,6,0),"")</f>
        <v/>
      </c>
      <c r="D14" s="68" t="str">
        <f>IFERROR(VLOOKUP(B14&amp;"-"&amp;$C$8&amp;"-"&amp;$G$5,#REF!,7,0),"")</f>
        <v/>
      </c>
      <c r="E14" s="68"/>
      <c r="F14" s="68"/>
      <c r="G14" s="31" t="str">
        <f>IFERROR(VLOOKUP(B14&amp;"-"&amp;$C$8&amp;"-"&amp;$G$5,#REF!,8,0),"")</f>
        <v/>
      </c>
      <c r="H14" s="61" t="str">
        <f>IFERROR(IF(VLOOKUP(B14&amp;"-"&amp;$C$8&amp;"-"&amp;$G$5,#REF!,9,0)=0,"",VLOOKUP(B14&amp;"-"&amp;$C$8&amp;"-"&amp;$G$5,#REF!,9,0)),"")</f>
        <v/>
      </c>
      <c r="I14" s="61"/>
      <c r="J14" s="61"/>
      <c r="K14" s="62" t="str">
        <f>IFERROR(IF(VLOOKUP(B14&amp;"-"&amp;$C$8&amp;"-"&amp;$G$5,#REF!,10,0)=0,"",VLOOKUP(B14&amp;"-"&amp;$C$8&amp;"-"&amp;$G$5,#REF!,10,0)),"")</f>
        <v/>
      </c>
      <c r="L14" s="62"/>
      <c r="M14" s="62"/>
      <c r="N14" s="13"/>
      <c r="O14" s="65"/>
      <c r="P14" s="57"/>
      <c r="Q14" s="58"/>
      <c r="R14" s="15"/>
      <c r="T14" s="4"/>
      <c r="U14" s="4"/>
      <c r="V14" s="4"/>
      <c r="W14" s="4"/>
    </row>
    <row r="15" spans="2:23" ht="11.25" customHeight="1">
      <c r="B15" s="29">
        <v>4</v>
      </c>
      <c r="C15" s="30" t="str">
        <f>IFERROR(VLOOKUP(B15&amp;"-"&amp;$C$8&amp;"-"&amp;$G$5,#REF!,6,0),"")</f>
        <v/>
      </c>
      <c r="D15" s="68" t="str">
        <f>IFERROR(VLOOKUP(B15&amp;"-"&amp;$C$8&amp;"-"&amp;$G$5,#REF!,7,0),"")</f>
        <v/>
      </c>
      <c r="E15" s="68"/>
      <c r="F15" s="68"/>
      <c r="G15" s="31" t="str">
        <f>IFERROR(VLOOKUP(B15&amp;"-"&amp;$C$8&amp;"-"&amp;$G$5,#REF!,8,0),"")</f>
        <v/>
      </c>
      <c r="H15" s="61" t="str">
        <f>IFERROR(IF(VLOOKUP(B15&amp;"-"&amp;$C$8&amp;"-"&amp;$G$5,#REF!,9,0)=0,"",VLOOKUP(B15&amp;"-"&amp;$C$8&amp;"-"&amp;$G$5,#REF!,9,0)),"")</f>
        <v/>
      </c>
      <c r="I15" s="61"/>
      <c r="J15" s="61"/>
      <c r="K15" s="62" t="str">
        <f>IFERROR(IF(VLOOKUP(B15&amp;"-"&amp;$C$8&amp;"-"&amp;$G$5,#REF!,10,0)=0,"",VLOOKUP(B15&amp;"-"&amp;$C$8&amp;"-"&amp;$G$5,#REF!,10,0)),"")</f>
        <v/>
      </c>
      <c r="L15" s="62"/>
      <c r="M15" s="62"/>
      <c r="N15" s="13"/>
      <c r="O15" s="65"/>
      <c r="P15" s="57"/>
      <c r="Q15" s="58"/>
      <c r="R15" s="15"/>
      <c r="T15" s="4"/>
      <c r="U15" s="4"/>
      <c r="V15" s="4"/>
      <c r="W15" s="4"/>
    </row>
    <row r="16" spans="2:23" ht="11.25" customHeight="1">
      <c r="B16" s="29">
        <v>5</v>
      </c>
      <c r="C16" s="30" t="str">
        <f>IFERROR(VLOOKUP(B16&amp;"-"&amp;$C$8&amp;"-"&amp;$G$5,#REF!,6,0),"")</f>
        <v/>
      </c>
      <c r="D16" s="68" t="str">
        <f>IFERROR(VLOOKUP(B16&amp;"-"&amp;$C$8&amp;"-"&amp;$G$5,#REF!,7,0),"")</f>
        <v/>
      </c>
      <c r="E16" s="68"/>
      <c r="F16" s="68"/>
      <c r="G16" s="31" t="str">
        <f>IFERROR(VLOOKUP(B16&amp;"-"&amp;$C$8&amp;"-"&amp;$G$5,#REF!,8,0),"")</f>
        <v/>
      </c>
      <c r="H16" s="61" t="str">
        <f>IFERROR(IF(VLOOKUP(B16&amp;"-"&amp;$C$8&amp;"-"&amp;$G$5,#REF!,9,0)=0,"",VLOOKUP(B16&amp;"-"&amp;$C$8&amp;"-"&amp;$G$5,#REF!,9,0)),"")</f>
        <v/>
      </c>
      <c r="I16" s="61"/>
      <c r="J16" s="61"/>
      <c r="K16" s="62" t="str">
        <f>IFERROR(IF(VLOOKUP(B16&amp;"-"&amp;$C$8&amp;"-"&amp;$G$5,#REF!,10,0)=0,"",VLOOKUP(B16&amp;"-"&amp;$C$8&amp;"-"&amp;$G$5,#REF!,10,0)),"")</f>
        <v/>
      </c>
      <c r="L16" s="62"/>
      <c r="M16" s="62"/>
      <c r="N16" s="13"/>
      <c r="O16" s="65"/>
      <c r="P16" s="57"/>
      <c r="Q16" s="58"/>
      <c r="R16" s="15"/>
      <c r="T16" s="4"/>
      <c r="U16" s="4"/>
      <c r="V16" s="4"/>
      <c r="W16" s="4"/>
    </row>
    <row r="17" spans="2:23" ht="11.25" customHeight="1">
      <c r="B17" s="29">
        <v>6</v>
      </c>
      <c r="C17" s="30" t="str">
        <f>IFERROR(VLOOKUP(B17&amp;"-"&amp;$C$8&amp;"-"&amp;$G$5,#REF!,6,0),"")</f>
        <v/>
      </c>
      <c r="D17" s="68" t="str">
        <f>IFERROR(VLOOKUP(B17&amp;"-"&amp;$C$8&amp;"-"&amp;$G$5,#REF!,7,0),"")</f>
        <v/>
      </c>
      <c r="E17" s="68"/>
      <c r="F17" s="68"/>
      <c r="G17" s="31" t="str">
        <f>IFERROR(VLOOKUP(B17&amp;"-"&amp;$C$8&amp;"-"&amp;$G$5,#REF!,8,0),"")</f>
        <v/>
      </c>
      <c r="H17" s="61" t="str">
        <f>IFERROR(IF(VLOOKUP(B17&amp;"-"&amp;$C$8&amp;"-"&amp;$G$5,#REF!,9,0)=0,"",VLOOKUP(B17&amp;"-"&amp;$C$8&amp;"-"&amp;$G$5,#REF!,9,0)),"")</f>
        <v/>
      </c>
      <c r="I17" s="61"/>
      <c r="J17" s="61"/>
      <c r="K17" s="62" t="str">
        <f>IFERROR(IF(VLOOKUP(B17&amp;"-"&amp;$C$8&amp;"-"&amp;$G$5,#REF!,10,0)=0,"",VLOOKUP(B17&amp;"-"&amp;$C$8&amp;"-"&amp;$G$5,#REF!,10,0)),"")</f>
        <v/>
      </c>
      <c r="L17" s="62"/>
      <c r="M17" s="62"/>
      <c r="N17" s="13"/>
      <c r="O17" s="65"/>
      <c r="P17" s="57"/>
      <c r="Q17" s="58"/>
      <c r="R17" s="15"/>
      <c r="T17" s="4"/>
      <c r="U17" s="4"/>
      <c r="V17" s="4"/>
      <c r="W17" s="4"/>
    </row>
    <row r="18" spans="2:23" ht="11.25" customHeight="1">
      <c r="B18" s="29">
        <v>7</v>
      </c>
      <c r="C18" s="30" t="str">
        <f>IFERROR(VLOOKUP(B18&amp;"-"&amp;$C$8&amp;"-"&amp;$G$5,#REF!,6,0),"")</f>
        <v/>
      </c>
      <c r="D18" s="68" t="str">
        <f>IFERROR(VLOOKUP(B18&amp;"-"&amp;$C$8&amp;"-"&amp;$G$5,#REF!,7,0),"")</f>
        <v/>
      </c>
      <c r="E18" s="68"/>
      <c r="F18" s="68"/>
      <c r="G18" s="31" t="str">
        <f>IFERROR(VLOOKUP(B18&amp;"-"&amp;$C$8&amp;"-"&amp;$G$5,#REF!,8,0),"")</f>
        <v/>
      </c>
      <c r="H18" s="61" t="str">
        <f>IFERROR(IF(VLOOKUP(B18&amp;"-"&amp;$C$8&amp;"-"&amp;$G$5,#REF!,9,0)=0,"",VLOOKUP(B18&amp;"-"&amp;$C$8&amp;"-"&amp;$G$5,#REF!,9,0)),"")</f>
        <v/>
      </c>
      <c r="I18" s="61"/>
      <c r="J18" s="61"/>
      <c r="K18" s="62" t="str">
        <f>IFERROR(IF(VLOOKUP(B18&amp;"-"&amp;$C$8&amp;"-"&amp;$G$5,#REF!,10,0)=0,"",VLOOKUP(B18&amp;"-"&amp;$C$8&amp;"-"&amp;$G$5,#REF!,10,0)),"")</f>
        <v/>
      </c>
      <c r="L18" s="62"/>
      <c r="M18" s="62"/>
      <c r="N18" s="13"/>
      <c r="O18" s="65"/>
      <c r="P18" s="57"/>
      <c r="Q18" s="58"/>
      <c r="R18" s="15"/>
      <c r="T18" s="4"/>
      <c r="U18" s="4"/>
      <c r="V18" s="4"/>
      <c r="W18" s="4"/>
    </row>
    <row r="19" spans="2:23" ht="11.25" customHeight="1">
      <c r="B19" s="29">
        <v>8</v>
      </c>
      <c r="C19" s="30" t="str">
        <f>IFERROR(VLOOKUP(B19&amp;"-"&amp;$C$8&amp;"-"&amp;$G$5,#REF!,6,0),"")</f>
        <v/>
      </c>
      <c r="D19" s="68" t="str">
        <f>IFERROR(VLOOKUP(B19&amp;"-"&amp;$C$8&amp;"-"&amp;$G$5,#REF!,7,0),"")</f>
        <v/>
      </c>
      <c r="E19" s="68"/>
      <c r="F19" s="68"/>
      <c r="G19" s="31" t="str">
        <f>IFERROR(VLOOKUP(B19&amp;"-"&amp;$C$8&amp;"-"&amp;$G$5,#REF!,8,0),"")</f>
        <v/>
      </c>
      <c r="H19" s="61" t="str">
        <f>IFERROR(IF(VLOOKUP(B19&amp;"-"&amp;$C$8&amp;"-"&amp;$G$5,#REF!,9,0)=0,"",VLOOKUP(B19&amp;"-"&amp;$C$8&amp;"-"&amp;$G$5,#REF!,9,0)),"")</f>
        <v/>
      </c>
      <c r="I19" s="61"/>
      <c r="J19" s="61"/>
      <c r="K19" s="62" t="str">
        <f>IFERROR(IF(VLOOKUP(B19&amp;"-"&amp;$C$8&amp;"-"&amp;$G$5,#REF!,10,0)=0,"",VLOOKUP(B19&amp;"-"&amp;$C$8&amp;"-"&amp;$G$5,#REF!,10,0)),"")</f>
        <v/>
      </c>
      <c r="L19" s="62"/>
      <c r="M19" s="62"/>
      <c r="N19" s="13"/>
      <c r="O19" s="65"/>
      <c r="P19" s="57"/>
      <c r="Q19" s="58"/>
      <c r="R19" s="15"/>
      <c r="T19" s="4"/>
      <c r="U19" s="4"/>
      <c r="V19" s="4"/>
      <c r="W19" s="4"/>
    </row>
    <row r="20" spans="2:23" ht="11.25" customHeight="1">
      <c r="B20" s="29">
        <v>9</v>
      </c>
      <c r="C20" s="30" t="str">
        <f>IFERROR(VLOOKUP(B20&amp;"-"&amp;$C$8&amp;"-"&amp;$G$5,#REF!,6,0),"")</f>
        <v/>
      </c>
      <c r="D20" s="68" t="str">
        <f>IFERROR(VLOOKUP(B20&amp;"-"&amp;$C$8&amp;"-"&amp;$G$5,#REF!,7,0),"")</f>
        <v/>
      </c>
      <c r="E20" s="68"/>
      <c r="F20" s="68"/>
      <c r="G20" s="31" t="str">
        <f>IFERROR(VLOOKUP(B20&amp;"-"&amp;$C$8&amp;"-"&amp;$G$5,#REF!,8,0),"")</f>
        <v/>
      </c>
      <c r="H20" s="61" t="str">
        <f>IFERROR(IF(VLOOKUP(B20&amp;"-"&amp;$C$8&amp;"-"&amp;$G$5,#REF!,9,0)=0,"",VLOOKUP(B20&amp;"-"&amp;$C$8&amp;"-"&amp;$G$5,#REF!,9,0)),"")</f>
        <v/>
      </c>
      <c r="I20" s="61"/>
      <c r="J20" s="61"/>
      <c r="K20" s="62" t="str">
        <f>IFERROR(IF(VLOOKUP(B20&amp;"-"&amp;$C$8&amp;"-"&amp;$G$5,#REF!,10,0)=0,"",VLOOKUP(B20&amp;"-"&amp;$C$8&amp;"-"&amp;$G$5,#REF!,10,0)),"")</f>
        <v/>
      </c>
      <c r="L20" s="62"/>
      <c r="M20" s="62"/>
      <c r="N20" s="13"/>
      <c r="O20" s="65"/>
      <c r="P20" s="57"/>
      <c r="Q20" s="58"/>
      <c r="R20" s="15"/>
      <c r="T20" s="4"/>
      <c r="U20" s="4"/>
      <c r="V20" s="4"/>
      <c r="W20" s="4"/>
    </row>
    <row r="21" spans="2:23" ht="11.25" customHeight="1">
      <c r="B21" s="29">
        <v>10</v>
      </c>
      <c r="C21" s="30" t="str">
        <f>IFERROR(VLOOKUP(B21&amp;"-"&amp;$C$8&amp;"-"&amp;$G$5,#REF!,6,0),"")</f>
        <v/>
      </c>
      <c r="D21" s="68" t="str">
        <f>IFERROR(VLOOKUP(B21&amp;"-"&amp;$C$8&amp;"-"&amp;$G$5,#REF!,7,0),"")</f>
        <v/>
      </c>
      <c r="E21" s="68"/>
      <c r="F21" s="68"/>
      <c r="G21" s="31" t="str">
        <f>IFERROR(VLOOKUP(B21&amp;"-"&amp;$C$8&amp;"-"&amp;$G$5,#REF!,8,0),"")</f>
        <v/>
      </c>
      <c r="H21" s="61" t="str">
        <f>IFERROR(IF(VLOOKUP(B21&amp;"-"&amp;$C$8&amp;"-"&amp;$G$5,#REF!,9,0)=0,"",VLOOKUP(B21&amp;"-"&amp;$C$8&amp;"-"&amp;$G$5,#REF!,9,0)),"")</f>
        <v/>
      </c>
      <c r="I21" s="61"/>
      <c r="J21" s="61"/>
      <c r="K21" s="62" t="str">
        <f>IFERROR(IF(VLOOKUP(B21&amp;"-"&amp;$C$8&amp;"-"&amp;$G$5,#REF!,10,0)=0,"",VLOOKUP(B21&amp;"-"&amp;$C$8&amp;"-"&amp;$G$5,#REF!,10,0)),"")</f>
        <v/>
      </c>
      <c r="L21" s="62"/>
      <c r="M21" s="62"/>
      <c r="N21" s="13"/>
      <c r="O21" s="65"/>
      <c r="P21" s="57"/>
      <c r="Q21" s="58"/>
      <c r="R21" s="15"/>
      <c r="T21" s="4"/>
      <c r="U21" s="4"/>
      <c r="V21" s="4"/>
      <c r="W21" s="4"/>
    </row>
    <row r="22" spans="2:23" ht="11.25" customHeight="1">
      <c r="B22" s="29">
        <v>11</v>
      </c>
      <c r="C22" s="30" t="str">
        <f>IFERROR(VLOOKUP(B22&amp;"-"&amp;$C$8&amp;"-"&amp;$G$5,#REF!,6,0),"")</f>
        <v/>
      </c>
      <c r="D22" s="68" t="str">
        <f>IFERROR(VLOOKUP(B22&amp;"-"&amp;$C$8&amp;"-"&amp;$G$5,#REF!,7,0),"")</f>
        <v/>
      </c>
      <c r="E22" s="68"/>
      <c r="F22" s="68"/>
      <c r="G22" s="31" t="str">
        <f>IFERROR(VLOOKUP(B22&amp;"-"&amp;$C$8&amp;"-"&amp;$G$5,#REF!,8,0),"")</f>
        <v/>
      </c>
      <c r="H22" s="61" t="str">
        <f>IFERROR(IF(VLOOKUP(B22&amp;"-"&amp;$C$8&amp;"-"&amp;$G$5,#REF!,9,0)=0,"",VLOOKUP(B22&amp;"-"&amp;$C$8&amp;"-"&amp;$G$5,#REF!,9,0)),"")</f>
        <v/>
      </c>
      <c r="I22" s="61"/>
      <c r="J22" s="61"/>
      <c r="K22" s="62" t="str">
        <f>IFERROR(IF(VLOOKUP(B22&amp;"-"&amp;$C$8&amp;"-"&amp;$G$5,#REF!,10,0)=0,"",VLOOKUP(B22&amp;"-"&amp;$C$8&amp;"-"&amp;$G$5,#REF!,10,0)),"")</f>
        <v/>
      </c>
      <c r="L22" s="62"/>
      <c r="M22" s="62"/>
      <c r="N22" s="13"/>
      <c r="O22" s="65"/>
      <c r="P22" s="57"/>
      <c r="Q22" s="58"/>
      <c r="R22" s="15"/>
      <c r="T22" s="4"/>
      <c r="U22" s="4"/>
      <c r="V22" s="4"/>
      <c r="W22" s="4"/>
    </row>
    <row r="23" spans="2:23" ht="11.25" customHeight="1">
      <c r="B23" s="29">
        <v>12</v>
      </c>
      <c r="C23" s="30" t="str">
        <f>IFERROR(VLOOKUP(B23&amp;"-"&amp;$C$8&amp;"-"&amp;$G$5,#REF!,6,0),"")</f>
        <v/>
      </c>
      <c r="D23" s="68" t="str">
        <f>IFERROR(VLOOKUP(B23&amp;"-"&amp;$C$8&amp;"-"&amp;$G$5,#REF!,7,0),"")</f>
        <v/>
      </c>
      <c r="E23" s="68"/>
      <c r="F23" s="68"/>
      <c r="G23" s="31" t="str">
        <f>IFERROR(VLOOKUP(B23&amp;"-"&amp;$C$8&amp;"-"&amp;$G$5,#REF!,8,0),"")</f>
        <v/>
      </c>
      <c r="H23" s="61" t="str">
        <f>IFERROR(IF(VLOOKUP(B23&amp;"-"&amp;$C$8&amp;"-"&amp;$G$5,#REF!,9,0)=0,"",VLOOKUP(B23&amp;"-"&amp;$C$8&amp;"-"&amp;$G$5,#REF!,9,0)),"")</f>
        <v/>
      </c>
      <c r="I23" s="61"/>
      <c r="J23" s="61"/>
      <c r="K23" s="62" t="str">
        <f>IFERROR(IF(VLOOKUP(B23&amp;"-"&amp;$C$8&amp;"-"&amp;$G$5,#REF!,10,0)=0,"",VLOOKUP(B23&amp;"-"&amp;$C$8&amp;"-"&amp;$G$5,#REF!,10,0)),"")</f>
        <v/>
      </c>
      <c r="L23" s="62"/>
      <c r="M23" s="62"/>
      <c r="N23" s="13"/>
      <c r="O23" s="65"/>
      <c r="P23" s="14"/>
      <c r="Q23" s="14"/>
      <c r="R23" s="15"/>
      <c r="T23" s="4"/>
      <c r="U23" s="4"/>
      <c r="V23" s="4"/>
      <c r="W23" s="4"/>
    </row>
    <row r="24" spans="2:23" ht="11.25" customHeight="1">
      <c r="B24" s="29">
        <v>13</v>
      </c>
      <c r="C24" s="30" t="str">
        <f>IFERROR(VLOOKUP(B24&amp;"-"&amp;$C$8&amp;"-"&amp;$G$5,#REF!,6,0),"")</f>
        <v/>
      </c>
      <c r="D24" s="68" t="str">
        <f>IFERROR(VLOOKUP(B24&amp;"-"&amp;$C$8&amp;"-"&amp;$G$5,#REF!,7,0),"")</f>
        <v/>
      </c>
      <c r="E24" s="68"/>
      <c r="F24" s="68"/>
      <c r="G24" s="31" t="str">
        <f>IFERROR(VLOOKUP(B24&amp;"-"&amp;$C$8&amp;"-"&amp;$G$5,#REF!,8,0),"")</f>
        <v/>
      </c>
      <c r="H24" s="61" t="str">
        <f>IFERROR(IF(VLOOKUP(B24&amp;"-"&amp;$C$8&amp;"-"&amp;$G$5,#REF!,9,0)=0,"",VLOOKUP(B24&amp;"-"&amp;$C$8&amp;"-"&amp;$G$5,#REF!,9,0)),"")</f>
        <v/>
      </c>
      <c r="I24" s="61"/>
      <c r="J24" s="61"/>
      <c r="K24" s="62" t="str">
        <f>IFERROR(IF(VLOOKUP(B24&amp;"-"&amp;$C$8&amp;"-"&amp;$G$5,#REF!,10,0)=0,"",VLOOKUP(B24&amp;"-"&amp;$C$8&amp;"-"&amp;$G$5,#REF!,10,0)),"")</f>
        <v/>
      </c>
      <c r="L24" s="62"/>
      <c r="M24" s="62"/>
      <c r="N24" s="13"/>
      <c r="O24" s="65"/>
      <c r="P24" s="14"/>
      <c r="Q24" s="14"/>
      <c r="R24" s="15"/>
      <c r="T24" s="4"/>
      <c r="U24" s="4"/>
      <c r="V24" s="4"/>
      <c r="W24" s="4"/>
    </row>
    <row r="25" spans="2:23" ht="11.25" customHeight="1">
      <c r="B25" s="29">
        <v>14</v>
      </c>
      <c r="C25" s="30" t="str">
        <f>IFERROR(VLOOKUP(B25&amp;"-"&amp;$C$8&amp;"-"&amp;$G$5,#REF!,6,0),"")</f>
        <v/>
      </c>
      <c r="D25" s="68"/>
      <c r="E25" s="68"/>
      <c r="F25" s="68"/>
      <c r="G25" s="31" t="str">
        <f>IFERROR(VLOOKUP(B25&amp;"-"&amp;$C$8&amp;"-"&amp;$G$5,#REF!,8,0),"")</f>
        <v/>
      </c>
      <c r="H25" s="61" t="str">
        <f>IFERROR(IF(VLOOKUP(B25&amp;"-"&amp;$C$8&amp;"-"&amp;$G$5,#REF!,9,0)=0,"",VLOOKUP(B25&amp;"-"&amp;$C$8&amp;"-"&amp;$G$5,#REF!,9,0)),"")</f>
        <v/>
      </c>
      <c r="I25" s="61"/>
      <c r="J25" s="61"/>
      <c r="K25" s="62" t="str">
        <f>IFERROR(IF(VLOOKUP(B25&amp;"-"&amp;$C$8&amp;"-"&amp;$G$5,#REF!,10,0)=0,"",VLOOKUP(B25&amp;"-"&amp;$C$8&amp;"-"&amp;$G$5,#REF!,10,0)),"")</f>
        <v/>
      </c>
      <c r="L25" s="62"/>
      <c r="M25" s="62"/>
      <c r="N25" s="13"/>
      <c r="O25" s="65"/>
      <c r="P25" s="56" t="s">
        <v>28</v>
      </c>
      <c r="Q25" s="58" t="s">
        <v>25</v>
      </c>
      <c r="R25" s="15"/>
      <c r="T25" s="4"/>
      <c r="U25" s="4"/>
      <c r="V25" s="4"/>
      <c r="W25" s="4"/>
    </row>
    <row r="26" spans="2:23" ht="11.25" customHeight="1">
      <c r="B26" s="29">
        <v>15</v>
      </c>
      <c r="C26" s="30" t="str">
        <f>IFERROR(VLOOKUP(B26&amp;"-"&amp;$C$8&amp;"-"&amp;$G$5,#REF!,6,0),"")</f>
        <v/>
      </c>
      <c r="D26" s="68" t="str">
        <f>IFERROR(VLOOKUP(B26&amp;"-"&amp;$C$8&amp;"-"&amp;$G$5,#REF!,7,0),"")</f>
        <v/>
      </c>
      <c r="E26" s="68"/>
      <c r="F26" s="68"/>
      <c r="G26" s="31" t="str">
        <f>IFERROR(VLOOKUP(B26&amp;"-"&amp;$C$8&amp;"-"&amp;$G$5,#REF!,8,0),"")</f>
        <v/>
      </c>
      <c r="H26" s="61" t="str">
        <f>IFERROR(IF(VLOOKUP(B26&amp;"-"&amp;$C$8&amp;"-"&amp;$G$5,#REF!,9,0)=0,"",VLOOKUP(B26&amp;"-"&amp;$C$8&amp;"-"&amp;$G$5,#REF!,9,0)),"")</f>
        <v/>
      </c>
      <c r="I26" s="61"/>
      <c r="J26" s="61"/>
      <c r="K26" s="62" t="str">
        <f>IFERROR(IF(VLOOKUP(B26&amp;"-"&amp;$C$8&amp;"-"&amp;$G$5,#REF!,10,0)=0,"",VLOOKUP(B26&amp;"-"&amp;$C$8&amp;"-"&amp;$G$5,#REF!,10,0)),"")</f>
        <v/>
      </c>
      <c r="L26" s="62"/>
      <c r="M26" s="62"/>
      <c r="N26" s="13"/>
      <c r="O26" s="65"/>
      <c r="P26" s="56"/>
      <c r="Q26" s="58"/>
      <c r="R26" s="15"/>
      <c r="T26" s="4"/>
      <c r="U26" s="4"/>
      <c r="V26" s="4"/>
      <c r="W26" s="4"/>
    </row>
    <row r="27" spans="2:23" ht="11.25" customHeight="1">
      <c r="B27" s="29">
        <v>16</v>
      </c>
      <c r="C27" s="30" t="str">
        <f>IFERROR(VLOOKUP(B27&amp;"-"&amp;$C$8&amp;"-"&amp;$G$5,#REF!,6,0),"")</f>
        <v/>
      </c>
      <c r="D27" s="68" t="str">
        <f>IFERROR(VLOOKUP(B27&amp;"-"&amp;$C$8&amp;"-"&amp;$G$5,#REF!,7,0),"")</f>
        <v/>
      </c>
      <c r="E27" s="68"/>
      <c r="F27" s="68"/>
      <c r="G27" s="31" t="str">
        <f>IFERROR(VLOOKUP(B27&amp;"-"&amp;$C$8&amp;"-"&amp;$G$5,#REF!,8,0),"")</f>
        <v/>
      </c>
      <c r="H27" s="61" t="str">
        <f>IFERROR(IF(VLOOKUP(B27&amp;"-"&amp;$C$8&amp;"-"&amp;$G$5,#REF!,9,0)=0,"",VLOOKUP(B27&amp;"-"&amp;$C$8&amp;"-"&amp;$G$5,#REF!,9,0)),"")</f>
        <v/>
      </c>
      <c r="I27" s="61"/>
      <c r="J27" s="61"/>
      <c r="K27" s="62" t="str">
        <f>IFERROR(IF(VLOOKUP(B27&amp;"-"&amp;$C$8&amp;"-"&amp;$G$5,#REF!,10,0)=0,"",VLOOKUP(B27&amp;"-"&amp;$C$8&amp;"-"&amp;$G$5,#REF!,10,0)),"")</f>
        <v/>
      </c>
      <c r="L27" s="62"/>
      <c r="M27" s="62"/>
      <c r="N27" s="13"/>
      <c r="O27" s="65"/>
      <c r="P27" s="56"/>
      <c r="Q27" s="58"/>
      <c r="R27" s="15"/>
      <c r="T27" s="4"/>
      <c r="U27" s="4"/>
      <c r="V27" s="4"/>
      <c r="W27" s="4"/>
    </row>
    <row r="28" spans="2:23" ht="11.25" customHeight="1">
      <c r="B28" s="29">
        <v>17</v>
      </c>
      <c r="C28" s="30" t="str">
        <f>IFERROR(VLOOKUP(B28&amp;"-"&amp;$C$8&amp;"-"&amp;$G$5,#REF!,6,0),"")</f>
        <v/>
      </c>
      <c r="D28" s="68" t="str">
        <f>IFERROR(VLOOKUP(B28&amp;"-"&amp;$C$8&amp;"-"&amp;$G$5,#REF!,7,0),"")</f>
        <v/>
      </c>
      <c r="E28" s="68"/>
      <c r="F28" s="68"/>
      <c r="G28" s="31" t="str">
        <f>IFERROR(VLOOKUP(B28&amp;"-"&amp;$C$8&amp;"-"&amp;$G$5,#REF!,8,0),"")</f>
        <v/>
      </c>
      <c r="H28" s="61" t="str">
        <f>IFERROR(IF(VLOOKUP(B28&amp;"-"&amp;$C$8&amp;"-"&amp;$G$5,#REF!,9,0)=0,"",VLOOKUP(B28&amp;"-"&amp;$C$8&amp;"-"&amp;$G$5,#REF!,9,0)),"")</f>
        <v/>
      </c>
      <c r="I28" s="61"/>
      <c r="J28" s="61"/>
      <c r="K28" s="62" t="str">
        <f>IFERROR(IF(VLOOKUP(B28&amp;"-"&amp;$C$8&amp;"-"&amp;$G$5,#REF!,10,0)=0,"",VLOOKUP(B28&amp;"-"&amp;$C$8&amp;"-"&amp;$G$5,#REF!,10,0)),"")</f>
        <v/>
      </c>
      <c r="L28" s="62"/>
      <c r="M28" s="62"/>
      <c r="N28" s="13"/>
      <c r="O28" s="65"/>
      <c r="P28" s="56"/>
      <c r="Q28" s="58"/>
      <c r="R28" s="15"/>
      <c r="T28" s="4"/>
      <c r="U28" s="4"/>
      <c r="V28" s="4"/>
      <c r="W28" s="4"/>
    </row>
    <row r="29" spans="2:23" ht="11.25" customHeight="1">
      <c r="B29" s="29">
        <v>18</v>
      </c>
      <c r="C29" s="30" t="str">
        <f>IFERROR(VLOOKUP(B29&amp;"-"&amp;$C$8&amp;"-"&amp;$G$5,#REF!,6,0),"")</f>
        <v/>
      </c>
      <c r="D29" s="68" t="str">
        <f>IFERROR(VLOOKUP(B29&amp;"-"&amp;$C$8&amp;"-"&amp;$G$5,#REF!,7,0),"")</f>
        <v/>
      </c>
      <c r="E29" s="68"/>
      <c r="F29" s="68"/>
      <c r="G29" s="31" t="str">
        <f>IFERROR(VLOOKUP(B29&amp;"-"&amp;$C$8&amp;"-"&amp;$G$5,#REF!,8,0),"")</f>
        <v/>
      </c>
      <c r="H29" s="61" t="str">
        <f>IFERROR(IF(VLOOKUP(B29&amp;"-"&amp;$C$8&amp;"-"&amp;$G$5,#REF!,9,0)=0,"",VLOOKUP(B29&amp;"-"&amp;$C$8&amp;"-"&amp;$G$5,#REF!,9,0)),"")</f>
        <v/>
      </c>
      <c r="I29" s="61"/>
      <c r="J29" s="61"/>
      <c r="K29" s="62" t="str">
        <f>IFERROR(IF(VLOOKUP(B29&amp;"-"&amp;$C$8&amp;"-"&amp;$G$5,#REF!,10,0)=0,"",VLOOKUP(B29&amp;"-"&amp;$C$8&amp;"-"&amp;$G$5,#REF!,10,0)),"")</f>
        <v/>
      </c>
      <c r="L29" s="62"/>
      <c r="M29" s="62"/>
      <c r="N29" s="13"/>
      <c r="O29" s="65"/>
      <c r="P29" s="56"/>
      <c r="Q29" s="58"/>
      <c r="R29" s="15"/>
      <c r="T29" s="4"/>
      <c r="U29" s="4"/>
      <c r="V29" s="4"/>
      <c r="W29" s="4"/>
    </row>
    <row r="30" spans="2:23" ht="2.1" customHeight="1">
      <c r="B30" s="12"/>
      <c r="C30" s="30" t="str">
        <f>IFERROR(VLOOKUP(B30&amp;"-"&amp;$C$8&amp;"-"&amp;$G$5,#REF!,6,0),"")</f>
        <v/>
      </c>
      <c r="D30" s="75"/>
      <c r="E30" s="75"/>
      <c r="F30" s="75"/>
      <c r="G30" s="31" t="str">
        <f>IFERROR(VLOOKUP(B30&amp;"-"&amp;$C$8&amp;"-"&amp;$G$5,#REF!,8,0),"")</f>
        <v/>
      </c>
      <c r="H30" s="61" t="str">
        <f>IFERROR(IF(VLOOKUP(B30&amp;"-"&amp;$C$8&amp;"-"&amp;$G$5,#REF!,9,0)=0,"",VLOOKUP(B30&amp;"-"&amp;$C$8&amp;"-"&amp;$G$5,#REF!,9,0)),"")</f>
        <v/>
      </c>
      <c r="I30" s="61"/>
      <c r="J30" s="61"/>
      <c r="K30" s="79"/>
      <c r="L30" s="79"/>
      <c r="M30" s="79"/>
      <c r="N30" s="13"/>
      <c r="O30" s="65"/>
      <c r="P30" s="56"/>
      <c r="Q30" s="58"/>
      <c r="R30" s="15"/>
      <c r="T30" s="4"/>
      <c r="U30" s="4"/>
      <c r="V30" s="4"/>
      <c r="W30" s="4"/>
    </row>
    <row r="31" spans="2:23" ht="9.75" customHeight="1">
      <c r="B31" s="12"/>
      <c r="C31" s="76"/>
      <c r="D31" s="76"/>
      <c r="E31" s="76"/>
      <c r="F31" s="76"/>
      <c r="G31" s="76"/>
      <c r="H31" s="72" t="s">
        <v>20</v>
      </c>
      <c r="I31" s="72"/>
      <c r="J31" s="72"/>
      <c r="K31" s="72" t="s">
        <v>3</v>
      </c>
      <c r="L31" s="72"/>
      <c r="M31" s="72"/>
      <c r="N31" s="13"/>
      <c r="O31" s="65"/>
      <c r="P31" s="56"/>
      <c r="Q31" s="58"/>
      <c r="R31" s="15"/>
      <c r="T31" s="4"/>
      <c r="U31" s="4"/>
      <c r="V31" s="4"/>
      <c r="W31" s="4"/>
    </row>
    <row r="32" spans="2:23" ht="11.25" customHeight="1">
      <c r="B32" s="12"/>
      <c r="C32" s="76"/>
      <c r="D32" s="76"/>
      <c r="E32" s="76"/>
      <c r="F32" s="76"/>
      <c r="G32" s="76"/>
      <c r="H32" s="73">
        <f>SUM(H12:J29)</f>
        <v>0</v>
      </c>
      <c r="I32" s="73"/>
      <c r="J32" s="73"/>
      <c r="K32" s="74">
        <f>SUM(K13:M29)</f>
        <v>0</v>
      </c>
      <c r="L32" s="74"/>
      <c r="M32" s="74"/>
      <c r="N32" s="13"/>
      <c r="O32" s="65"/>
      <c r="P32" s="56"/>
      <c r="Q32" s="58"/>
      <c r="R32" s="15"/>
      <c r="T32" s="4"/>
      <c r="U32" s="4"/>
      <c r="V32" s="4"/>
      <c r="W32" s="4"/>
    </row>
    <row r="33" spans="1:23" ht="2.1" customHeight="1">
      <c r="B33" s="12"/>
      <c r="C33" s="76"/>
      <c r="D33" s="76"/>
      <c r="E33" s="76"/>
      <c r="F33" s="76"/>
      <c r="G33" s="76"/>
      <c r="H33" s="82"/>
      <c r="I33" s="82"/>
      <c r="J33" s="82"/>
      <c r="K33" s="82"/>
      <c r="L33" s="82"/>
      <c r="M33" s="82"/>
      <c r="N33" s="13"/>
      <c r="O33" s="65"/>
      <c r="P33" s="56"/>
      <c r="Q33" s="58"/>
      <c r="R33" s="15"/>
      <c r="T33" s="4"/>
      <c r="U33" s="4"/>
      <c r="V33" s="4"/>
      <c r="W33" s="4"/>
    </row>
    <row r="34" spans="1:23" ht="9.1999999999999993" customHeight="1">
      <c r="B34" s="12"/>
      <c r="C34" s="76"/>
      <c r="D34" s="76"/>
      <c r="E34" s="76"/>
      <c r="F34" s="76"/>
      <c r="G34" s="76"/>
      <c r="H34" s="77" t="s">
        <v>21</v>
      </c>
      <c r="I34" s="77"/>
      <c r="J34" s="77"/>
      <c r="K34" s="78">
        <f>H32-K32</f>
        <v>0</v>
      </c>
      <c r="L34" s="78"/>
      <c r="M34" s="78"/>
      <c r="N34" s="13"/>
      <c r="O34" s="65"/>
      <c r="P34" s="56"/>
      <c r="Q34" s="58"/>
      <c r="R34" s="15"/>
      <c r="T34" s="4"/>
      <c r="U34" s="4"/>
      <c r="V34" s="4"/>
      <c r="W34" s="4"/>
    </row>
    <row r="35" spans="1:23" ht="12" customHeight="1">
      <c r="B35" s="12"/>
      <c r="C35" s="76"/>
      <c r="D35" s="76"/>
      <c r="E35" s="76"/>
      <c r="F35" s="76"/>
      <c r="G35" s="76"/>
      <c r="H35" s="77"/>
      <c r="I35" s="77"/>
      <c r="J35" s="77"/>
      <c r="K35" s="78"/>
      <c r="L35" s="78"/>
      <c r="M35" s="78"/>
      <c r="N35" s="13"/>
      <c r="O35" s="65"/>
      <c r="P35" s="56"/>
      <c r="Q35" s="58"/>
      <c r="R35" s="15"/>
      <c r="T35" s="4"/>
      <c r="U35" s="4"/>
      <c r="V35" s="4"/>
      <c r="W35" s="4"/>
    </row>
    <row r="36" spans="1:23" ht="2.1" customHeight="1">
      <c r="B36" s="12"/>
      <c r="C36" s="32"/>
      <c r="D36" s="32"/>
      <c r="E36" s="32"/>
      <c r="F36" s="32"/>
      <c r="G36" s="32"/>
      <c r="H36" s="33"/>
      <c r="I36" s="33"/>
      <c r="J36" s="33"/>
      <c r="K36" s="34"/>
      <c r="L36" s="34"/>
      <c r="M36" s="34"/>
      <c r="N36" s="13"/>
      <c r="O36" s="65"/>
      <c r="P36" s="56"/>
      <c r="Q36" s="58"/>
      <c r="R36" s="15"/>
      <c r="T36" s="4"/>
      <c r="U36" s="4"/>
      <c r="V36" s="4"/>
      <c r="W36" s="4"/>
    </row>
    <row r="37" spans="1:23" s="2" customFormat="1" ht="13.5" customHeight="1">
      <c r="B37" s="35"/>
      <c r="C37" s="71" t="s">
        <v>14</v>
      </c>
      <c r="D37" s="71"/>
      <c r="E37" s="22" t="s">
        <v>15</v>
      </c>
      <c r="F37" s="36" t="s">
        <v>16</v>
      </c>
      <c r="G37" s="71" t="s">
        <v>17</v>
      </c>
      <c r="H37" s="71"/>
      <c r="I37" s="80" t="s">
        <v>23</v>
      </c>
      <c r="J37" s="80"/>
      <c r="K37" s="80"/>
      <c r="L37" s="80" t="s">
        <v>22</v>
      </c>
      <c r="M37" s="80"/>
      <c r="N37" s="37"/>
      <c r="O37" s="65"/>
      <c r="P37" s="56"/>
      <c r="Q37" s="58"/>
      <c r="R37" s="38"/>
      <c r="T37" s="6"/>
      <c r="U37" s="6"/>
      <c r="V37" s="6"/>
      <c r="W37" s="6"/>
    </row>
    <row r="38" spans="1:23" ht="11.25" customHeight="1">
      <c r="B38" s="12"/>
      <c r="C38" s="83">
        <f>SUMIF(D12:F29,"SALARIO",H12:J29)</f>
        <v>0</v>
      </c>
      <c r="D38" s="83"/>
      <c r="E38" s="39">
        <f>H32</f>
        <v>0</v>
      </c>
      <c r="F38" s="40">
        <v>2000</v>
      </c>
      <c r="G38" s="83">
        <f>F38*Alíquota!A1</f>
        <v>200</v>
      </c>
      <c r="H38" s="83"/>
      <c r="I38" s="81">
        <v>2000</v>
      </c>
      <c r="J38" s="81"/>
      <c r="K38" s="81"/>
      <c r="L38" s="84">
        <v>0.15</v>
      </c>
      <c r="M38" s="84"/>
      <c r="N38" s="13"/>
      <c r="O38" s="65"/>
      <c r="P38" s="41"/>
      <c r="Q38" s="41"/>
      <c r="R38" s="15"/>
      <c r="T38" s="4"/>
      <c r="U38" s="4"/>
      <c r="V38" s="4"/>
      <c r="W38" s="4"/>
    </row>
    <row r="39" spans="1:23" ht="9" customHeight="1">
      <c r="B39" s="42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4"/>
      <c r="T39" s="4"/>
      <c r="U39" s="4"/>
      <c r="V39" s="4"/>
      <c r="W39" s="4"/>
    </row>
    <row r="40" spans="1:23" s="4" customFormat="1" ht="3.95" customHeight="1">
      <c r="A40" s="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"/>
    </row>
    <row r="41" spans="1:23" s="7" customFormat="1" ht="33.75" customHeight="1">
      <c r="A41" s="52"/>
      <c r="B41" s="95" t="s">
        <v>29</v>
      </c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52"/>
    </row>
    <row r="42" spans="1:23" s="4" customFormat="1" ht="3.95" customHeight="1">
      <c r="A42" s="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"/>
    </row>
    <row r="43" spans="1:23" s="4" customFormat="1" ht="9" customHeight="1">
      <c r="A43" s="1"/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1"/>
      <c r="S43" s="1"/>
    </row>
    <row r="44" spans="1:23" s="4" customFormat="1">
      <c r="A44" s="1"/>
      <c r="B44" s="12"/>
      <c r="C44" s="85" t="str">
        <f>IF(C3="","",C3)</f>
        <v>Empres Fictícia Ltda</v>
      </c>
      <c r="D44" s="85"/>
      <c r="E44" s="85"/>
      <c r="F44" s="85"/>
      <c r="G44" s="60" t="s">
        <v>4</v>
      </c>
      <c r="H44" s="60"/>
      <c r="I44" s="60"/>
      <c r="J44" s="60"/>
      <c r="K44" s="60"/>
      <c r="L44" s="60"/>
      <c r="M44" s="60"/>
      <c r="N44" s="13"/>
      <c r="O44" s="65" t="s">
        <v>24</v>
      </c>
      <c r="P44" s="45"/>
      <c r="Q44" s="45"/>
      <c r="R44" s="15"/>
      <c r="S44" s="1"/>
    </row>
    <row r="45" spans="1:23" s="4" customFormat="1" ht="5.25" customHeight="1">
      <c r="A45" s="1"/>
      <c r="B45" s="12"/>
      <c r="C45" s="85"/>
      <c r="D45" s="85"/>
      <c r="E45" s="85"/>
      <c r="F45" s="85"/>
      <c r="G45" s="60"/>
      <c r="H45" s="60"/>
      <c r="I45" s="60"/>
      <c r="J45" s="60"/>
      <c r="K45" s="60"/>
      <c r="L45" s="60"/>
      <c r="M45" s="60"/>
      <c r="N45" s="13"/>
      <c r="O45" s="65"/>
      <c r="P45" s="57" t="s">
        <v>27</v>
      </c>
      <c r="Q45" s="46"/>
      <c r="R45" s="15"/>
      <c r="S45" s="1"/>
    </row>
    <row r="46" spans="1:23" s="4" customFormat="1">
      <c r="A46" s="1"/>
      <c r="B46" s="12"/>
      <c r="C46" s="86" t="str">
        <f>IF(C5="","",C5)</f>
        <v>CNPJ:</v>
      </c>
      <c r="D46" s="87"/>
      <c r="E46" s="87"/>
      <c r="F46" s="87"/>
      <c r="G46" s="88">
        <f>IF(G5="","",G5)</f>
        <v>42370</v>
      </c>
      <c r="H46" s="88"/>
      <c r="I46" s="88"/>
      <c r="J46" s="88"/>
      <c r="K46" s="88"/>
      <c r="L46" s="88"/>
      <c r="M46" s="88"/>
      <c r="N46" s="13"/>
      <c r="O46" s="65"/>
      <c r="P46" s="57"/>
      <c r="Q46" s="58" t="s">
        <v>26</v>
      </c>
      <c r="R46" s="15"/>
      <c r="S46" s="1"/>
    </row>
    <row r="47" spans="1:23" s="4" customFormat="1" ht="2.1" customHeight="1">
      <c r="A47" s="1"/>
      <c r="B47" s="12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13"/>
      <c r="O47" s="65"/>
      <c r="P47" s="57"/>
      <c r="Q47" s="58"/>
      <c r="R47" s="15"/>
      <c r="S47" s="1"/>
    </row>
    <row r="48" spans="1:23" s="4" customFormat="1">
      <c r="A48" s="1"/>
      <c r="B48" s="19"/>
      <c r="C48" s="20" t="s">
        <v>5</v>
      </c>
      <c r="D48" s="71" t="s">
        <v>6</v>
      </c>
      <c r="E48" s="71"/>
      <c r="F48" s="71"/>
      <c r="G48" s="21" t="s">
        <v>7</v>
      </c>
      <c r="H48" s="22" t="s">
        <v>8</v>
      </c>
      <c r="I48" s="22" t="s">
        <v>9</v>
      </c>
      <c r="J48" s="22" t="s">
        <v>10</v>
      </c>
      <c r="K48" s="23" t="s">
        <v>11</v>
      </c>
      <c r="L48" s="20" t="s">
        <v>12</v>
      </c>
      <c r="M48" s="23" t="s">
        <v>13</v>
      </c>
      <c r="N48" s="24"/>
      <c r="O48" s="65"/>
      <c r="P48" s="57"/>
      <c r="Q48" s="58"/>
      <c r="R48" s="25"/>
      <c r="S48" s="1"/>
    </row>
    <row r="49" spans="1:23" s="4" customFormat="1">
      <c r="A49" s="1"/>
      <c r="B49" s="12"/>
      <c r="C49" s="26">
        <f>IF(C8="","",C8)</f>
        <v>9011</v>
      </c>
      <c r="D49" s="64" t="str">
        <f>IF(D8="","",D8)</f>
        <v/>
      </c>
      <c r="E49" s="64"/>
      <c r="F49" s="64"/>
      <c r="G49" s="91" t="str">
        <f>IF(G8="","",G8)</f>
        <v/>
      </c>
      <c r="H49" s="91"/>
      <c r="I49" s="91"/>
      <c r="J49" s="91"/>
      <c r="K49" s="91"/>
      <c r="L49" s="91"/>
      <c r="M49" s="91"/>
      <c r="N49" s="13"/>
      <c r="O49" s="65"/>
      <c r="P49" s="57"/>
      <c r="Q49" s="58"/>
      <c r="R49" s="15"/>
      <c r="S49" s="1"/>
    </row>
    <row r="50" spans="1:23" s="4" customFormat="1" ht="9" customHeight="1">
      <c r="A50" s="1"/>
      <c r="B50" s="12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13"/>
      <c r="O50" s="65"/>
      <c r="P50" s="57"/>
      <c r="Q50" s="58"/>
      <c r="R50" s="15"/>
      <c r="S50" s="1"/>
    </row>
    <row r="51" spans="1:23" s="4" customFormat="1">
      <c r="A51" s="1"/>
      <c r="B51" s="12"/>
      <c r="C51" s="27" t="s">
        <v>18</v>
      </c>
      <c r="D51" s="70" t="s">
        <v>0</v>
      </c>
      <c r="E51" s="70"/>
      <c r="F51" s="70"/>
      <c r="G51" s="27" t="s">
        <v>19</v>
      </c>
      <c r="H51" s="70" t="s">
        <v>1</v>
      </c>
      <c r="I51" s="70"/>
      <c r="J51" s="70"/>
      <c r="K51" s="70" t="s">
        <v>2</v>
      </c>
      <c r="L51" s="70"/>
      <c r="M51" s="70"/>
      <c r="N51" s="13"/>
      <c r="O51" s="65"/>
      <c r="P51" s="57"/>
      <c r="Q51" s="58"/>
      <c r="R51" s="15"/>
      <c r="S51" s="1"/>
    </row>
    <row r="52" spans="1:23" s="4" customFormat="1" ht="2.1" customHeight="1">
      <c r="A52" s="1"/>
      <c r="B52" s="12"/>
      <c r="C52" s="28"/>
      <c r="D52" s="69"/>
      <c r="E52" s="69"/>
      <c r="F52" s="69"/>
      <c r="G52" s="28"/>
      <c r="H52" s="69"/>
      <c r="I52" s="69"/>
      <c r="J52" s="69"/>
      <c r="K52" s="69"/>
      <c r="L52" s="69"/>
      <c r="M52" s="69"/>
      <c r="N52" s="13"/>
      <c r="O52" s="65"/>
      <c r="P52" s="57"/>
      <c r="Q52" s="58"/>
      <c r="R52" s="15"/>
      <c r="S52" s="1"/>
    </row>
    <row r="53" spans="1:23" s="4" customFormat="1">
      <c r="A53" s="1"/>
      <c r="B53" s="12"/>
      <c r="C53" s="30" t="str">
        <f>IF(C12="","",C12)</f>
        <v/>
      </c>
      <c r="D53" s="68" t="str">
        <f>IF(D12="","",D12)</f>
        <v/>
      </c>
      <c r="E53" s="68"/>
      <c r="F53" s="68"/>
      <c r="G53" s="47" t="str">
        <f>IF(G12="","",G12)</f>
        <v/>
      </c>
      <c r="H53" s="61" t="str">
        <f>IF(H12="","",H12)</f>
        <v/>
      </c>
      <c r="I53" s="89"/>
      <c r="J53" s="89"/>
      <c r="K53" s="62" t="str">
        <f>IF(K12="","",K12)</f>
        <v/>
      </c>
      <c r="L53" s="90"/>
      <c r="M53" s="90"/>
      <c r="N53" s="13"/>
      <c r="O53" s="65"/>
      <c r="P53" s="57"/>
      <c r="Q53" s="58"/>
      <c r="R53" s="15"/>
      <c r="S53" s="1"/>
    </row>
    <row r="54" spans="1:23" s="4" customFormat="1">
      <c r="A54" s="1"/>
      <c r="B54" s="12"/>
      <c r="C54" s="30" t="str">
        <f t="shared" ref="C54:C70" si="0">IF(C13="","",C13)</f>
        <v/>
      </c>
      <c r="D54" s="68" t="str">
        <f t="shared" ref="D54:D70" si="1">IF(D13="","",D13)</f>
        <v/>
      </c>
      <c r="E54" s="68"/>
      <c r="F54" s="68"/>
      <c r="G54" s="47" t="str">
        <f t="shared" ref="G54:G70" si="2">IF(G13="","",G13)</f>
        <v/>
      </c>
      <c r="H54" s="61" t="str">
        <f t="shared" ref="H54:H70" si="3">IF(H13="","",H13)</f>
        <v/>
      </c>
      <c r="I54" s="89"/>
      <c r="J54" s="89"/>
      <c r="K54" s="62" t="str">
        <f>IF(K13="","",K13)</f>
        <v/>
      </c>
      <c r="L54" s="90"/>
      <c r="M54" s="90"/>
      <c r="N54" s="13"/>
      <c r="O54" s="65"/>
      <c r="P54" s="57"/>
      <c r="Q54" s="58"/>
      <c r="R54" s="15"/>
      <c r="S54" s="1"/>
    </row>
    <row r="55" spans="1:23" s="4" customFormat="1">
      <c r="A55" s="1"/>
      <c r="B55" s="12"/>
      <c r="C55" s="30" t="str">
        <f t="shared" si="0"/>
        <v/>
      </c>
      <c r="D55" s="68" t="str">
        <f t="shared" si="1"/>
        <v/>
      </c>
      <c r="E55" s="68"/>
      <c r="F55" s="68"/>
      <c r="G55" s="47" t="str">
        <f t="shared" si="2"/>
        <v/>
      </c>
      <c r="H55" s="61" t="str">
        <f t="shared" si="3"/>
        <v/>
      </c>
      <c r="I55" s="89"/>
      <c r="J55" s="89"/>
      <c r="K55" s="62" t="str">
        <f>IF(K14="","",K14)</f>
        <v/>
      </c>
      <c r="L55" s="90"/>
      <c r="M55" s="90"/>
      <c r="N55" s="13"/>
      <c r="O55" s="65"/>
      <c r="P55" s="57"/>
      <c r="Q55" s="58"/>
      <c r="R55" s="15"/>
      <c r="S55" s="1"/>
    </row>
    <row r="56" spans="1:23" s="4" customFormat="1">
      <c r="A56" s="1"/>
      <c r="B56" s="12"/>
      <c r="C56" s="30" t="str">
        <f t="shared" si="0"/>
        <v/>
      </c>
      <c r="D56" s="68" t="str">
        <f t="shared" si="1"/>
        <v/>
      </c>
      <c r="E56" s="68"/>
      <c r="F56" s="68"/>
      <c r="G56" s="47" t="str">
        <f t="shared" si="2"/>
        <v/>
      </c>
      <c r="H56" s="61" t="str">
        <f t="shared" si="3"/>
        <v/>
      </c>
      <c r="I56" s="89"/>
      <c r="J56" s="89"/>
      <c r="K56" s="62" t="str">
        <f>IF(K15="","",K15)</f>
        <v/>
      </c>
      <c r="L56" s="90"/>
      <c r="M56" s="90"/>
      <c r="N56" s="13"/>
      <c r="O56" s="65"/>
      <c r="P56" s="57"/>
      <c r="Q56" s="58"/>
      <c r="R56" s="15"/>
      <c r="S56" s="1"/>
    </row>
    <row r="57" spans="1:23" s="4" customFormat="1">
      <c r="A57" s="1"/>
      <c r="B57" s="12"/>
      <c r="C57" s="30" t="str">
        <f t="shared" si="0"/>
        <v/>
      </c>
      <c r="D57" s="68" t="str">
        <f t="shared" si="1"/>
        <v/>
      </c>
      <c r="E57" s="68"/>
      <c r="F57" s="68"/>
      <c r="G57" s="47" t="str">
        <f t="shared" si="2"/>
        <v/>
      </c>
      <c r="H57" s="61" t="str">
        <f t="shared" si="3"/>
        <v/>
      </c>
      <c r="I57" s="89"/>
      <c r="J57" s="89"/>
      <c r="K57" s="62" t="str">
        <f t="shared" ref="K57:K70" si="4">IF(K16="","",K16)</f>
        <v/>
      </c>
      <c r="L57" s="90"/>
      <c r="M57" s="90"/>
      <c r="N57" s="13"/>
      <c r="O57" s="65"/>
      <c r="P57" s="57"/>
      <c r="Q57" s="58"/>
      <c r="R57" s="15"/>
      <c r="S57" s="1"/>
    </row>
    <row r="58" spans="1:23" s="4" customFormat="1">
      <c r="A58" s="1"/>
      <c r="B58" s="12"/>
      <c r="C58" s="30" t="str">
        <f t="shared" si="0"/>
        <v/>
      </c>
      <c r="D58" s="68" t="str">
        <f t="shared" si="1"/>
        <v/>
      </c>
      <c r="E58" s="68"/>
      <c r="F58" s="68"/>
      <c r="G58" s="47" t="str">
        <f t="shared" si="2"/>
        <v/>
      </c>
      <c r="H58" s="61" t="str">
        <f t="shared" si="3"/>
        <v/>
      </c>
      <c r="I58" s="89"/>
      <c r="J58" s="89"/>
      <c r="K58" s="62" t="str">
        <f t="shared" si="4"/>
        <v/>
      </c>
      <c r="L58" s="90"/>
      <c r="M58" s="90"/>
      <c r="N58" s="13"/>
      <c r="O58" s="65"/>
      <c r="P58" s="57"/>
      <c r="Q58" s="58"/>
      <c r="R58" s="15"/>
      <c r="S58" s="1"/>
    </row>
    <row r="59" spans="1:23" s="4" customFormat="1">
      <c r="A59" s="1"/>
      <c r="B59" s="12"/>
      <c r="C59" s="30" t="str">
        <f t="shared" si="0"/>
        <v/>
      </c>
      <c r="D59" s="68" t="str">
        <f t="shared" si="1"/>
        <v/>
      </c>
      <c r="E59" s="68"/>
      <c r="F59" s="68"/>
      <c r="G59" s="47" t="str">
        <f t="shared" si="2"/>
        <v/>
      </c>
      <c r="H59" s="61" t="str">
        <f t="shared" si="3"/>
        <v/>
      </c>
      <c r="I59" s="89"/>
      <c r="J59" s="89"/>
      <c r="K59" s="62" t="str">
        <f t="shared" si="4"/>
        <v/>
      </c>
      <c r="L59" s="90"/>
      <c r="M59" s="90"/>
      <c r="N59" s="13"/>
      <c r="O59" s="65"/>
      <c r="P59" s="57"/>
      <c r="Q59" s="58"/>
      <c r="R59" s="15"/>
      <c r="S59" s="1"/>
    </row>
    <row r="60" spans="1:23">
      <c r="B60" s="12"/>
      <c r="C60" s="30" t="str">
        <f t="shared" si="0"/>
        <v/>
      </c>
      <c r="D60" s="68" t="str">
        <f t="shared" si="1"/>
        <v/>
      </c>
      <c r="E60" s="68"/>
      <c r="F60" s="68"/>
      <c r="G60" s="47" t="str">
        <f t="shared" si="2"/>
        <v/>
      </c>
      <c r="H60" s="61" t="str">
        <f t="shared" si="3"/>
        <v/>
      </c>
      <c r="I60" s="89"/>
      <c r="J60" s="89"/>
      <c r="K60" s="62" t="str">
        <f t="shared" si="4"/>
        <v/>
      </c>
      <c r="L60" s="90"/>
      <c r="M60" s="90"/>
      <c r="N60" s="13"/>
      <c r="O60" s="65"/>
      <c r="P60" s="57"/>
      <c r="Q60" s="58"/>
      <c r="R60" s="15"/>
      <c r="T60" s="4"/>
      <c r="U60" s="4"/>
      <c r="V60" s="4"/>
      <c r="W60" s="4"/>
    </row>
    <row r="61" spans="1:23">
      <c r="B61" s="12"/>
      <c r="C61" s="30" t="str">
        <f t="shared" si="0"/>
        <v/>
      </c>
      <c r="D61" s="68" t="str">
        <f t="shared" si="1"/>
        <v/>
      </c>
      <c r="E61" s="68"/>
      <c r="F61" s="68"/>
      <c r="G61" s="47" t="str">
        <f t="shared" si="2"/>
        <v/>
      </c>
      <c r="H61" s="61" t="str">
        <f t="shared" si="3"/>
        <v/>
      </c>
      <c r="I61" s="89"/>
      <c r="J61" s="89"/>
      <c r="K61" s="62" t="str">
        <f t="shared" si="4"/>
        <v/>
      </c>
      <c r="L61" s="90"/>
      <c r="M61" s="90"/>
      <c r="N61" s="13"/>
      <c r="O61" s="65"/>
      <c r="P61" s="57"/>
      <c r="Q61" s="58"/>
      <c r="R61" s="15"/>
      <c r="T61" s="4"/>
      <c r="U61" s="4"/>
      <c r="V61" s="4"/>
      <c r="W61" s="4"/>
    </row>
    <row r="62" spans="1:23">
      <c r="B62" s="12"/>
      <c r="C62" s="30" t="str">
        <f t="shared" si="0"/>
        <v/>
      </c>
      <c r="D62" s="68" t="str">
        <f t="shared" si="1"/>
        <v/>
      </c>
      <c r="E62" s="68"/>
      <c r="F62" s="68"/>
      <c r="G62" s="47" t="str">
        <f t="shared" si="2"/>
        <v/>
      </c>
      <c r="H62" s="61" t="str">
        <f t="shared" si="3"/>
        <v/>
      </c>
      <c r="I62" s="89"/>
      <c r="J62" s="89"/>
      <c r="K62" s="62" t="str">
        <f t="shared" si="4"/>
        <v/>
      </c>
      <c r="L62" s="90"/>
      <c r="M62" s="90"/>
      <c r="N62" s="13"/>
      <c r="O62" s="65"/>
      <c r="P62" s="57"/>
      <c r="Q62" s="58"/>
      <c r="R62" s="15"/>
      <c r="T62" s="4"/>
      <c r="U62" s="4"/>
      <c r="V62" s="4"/>
      <c r="W62" s="4"/>
    </row>
    <row r="63" spans="1:23">
      <c r="B63" s="12"/>
      <c r="C63" s="30" t="str">
        <f t="shared" si="0"/>
        <v/>
      </c>
      <c r="D63" s="68" t="str">
        <f t="shared" si="1"/>
        <v/>
      </c>
      <c r="E63" s="68"/>
      <c r="F63" s="68"/>
      <c r="G63" s="47" t="str">
        <f t="shared" si="2"/>
        <v/>
      </c>
      <c r="H63" s="61" t="str">
        <f t="shared" si="3"/>
        <v/>
      </c>
      <c r="I63" s="89"/>
      <c r="J63" s="89"/>
      <c r="K63" s="62" t="str">
        <f t="shared" si="4"/>
        <v/>
      </c>
      <c r="L63" s="90"/>
      <c r="M63" s="90"/>
      <c r="N63" s="13"/>
      <c r="O63" s="65"/>
      <c r="P63" s="57"/>
      <c r="Q63" s="58"/>
      <c r="R63" s="15"/>
      <c r="T63" s="4"/>
      <c r="U63" s="4"/>
      <c r="V63" s="4"/>
      <c r="W63" s="4"/>
    </row>
    <row r="64" spans="1:23">
      <c r="B64" s="12"/>
      <c r="C64" s="30" t="str">
        <f t="shared" si="0"/>
        <v/>
      </c>
      <c r="D64" s="68" t="str">
        <f t="shared" si="1"/>
        <v/>
      </c>
      <c r="E64" s="68"/>
      <c r="F64" s="68"/>
      <c r="G64" s="47" t="str">
        <f t="shared" si="2"/>
        <v/>
      </c>
      <c r="H64" s="61" t="str">
        <f t="shared" si="3"/>
        <v/>
      </c>
      <c r="I64" s="89"/>
      <c r="J64" s="89"/>
      <c r="K64" s="62" t="str">
        <f t="shared" si="4"/>
        <v/>
      </c>
      <c r="L64" s="90"/>
      <c r="M64" s="90"/>
      <c r="N64" s="13"/>
      <c r="O64" s="65"/>
      <c r="P64" s="45"/>
      <c r="Q64" s="45"/>
      <c r="R64" s="15"/>
      <c r="T64" s="4"/>
      <c r="U64" s="4"/>
      <c r="V64" s="4"/>
      <c r="W64" s="4"/>
    </row>
    <row r="65" spans="2:23">
      <c r="B65" s="12"/>
      <c r="C65" s="30" t="str">
        <f t="shared" si="0"/>
        <v/>
      </c>
      <c r="D65" s="68" t="str">
        <f t="shared" si="1"/>
        <v/>
      </c>
      <c r="E65" s="68"/>
      <c r="F65" s="68"/>
      <c r="G65" s="47" t="str">
        <f t="shared" si="2"/>
        <v/>
      </c>
      <c r="H65" s="61" t="str">
        <f t="shared" si="3"/>
        <v/>
      </c>
      <c r="I65" s="89"/>
      <c r="J65" s="89"/>
      <c r="K65" s="62" t="str">
        <f t="shared" si="4"/>
        <v/>
      </c>
      <c r="L65" s="90"/>
      <c r="M65" s="90"/>
      <c r="N65" s="13"/>
      <c r="O65" s="65"/>
      <c r="P65" s="45"/>
      <c r="Q65" s="45"/>
      <c r="R65" s="15"/>
      <c r="T65" s="4"/>
      <c r="U65" s="4"/>
      <c r="V65" s="4"/>
      <c r="W65" s="4"/>
    </row>
    <row r="66" spans="2:23">
      <c r="B66" s="12"/>
      <c r="C66" s="30" t="str">
        <f t="shared" si="0"/>
        <v/>
      </c>
      <c r="D66" s="68" t="str">
        <f t="shared" si="1"/>
        <v/>
      </c>
      <c r="E66" s="68"/>
      <c r="F66" s="68"/>
      <c r="G66" s="47" t="str">
        <f t="shared" si="2"/>
        <v/>
      </c>
      <c r="H66" s="61" t="str">
        <f t="shared" si="3"/>
        <v/>
      </c>
      <c r="I66" s="89"/>
      <c r="J66" s="89"/>
      <c r="K66" s="62" t="str">
        <f t="shared" si="4"/>
        <v/>
      </c>
      <c r="L66" s="90"/>
      <c r="M66" s="90"/>
      <c r="N66" s="13"/>
      <c r="O66" s="65"/>
      <c r="P66" s="56" t="s">
        <v>28</v>
      </c>
      <c r="Q66" s="58" t="s">
        <v>25</v>
      </c>
      <c r="R66" s="15"/>
      <c r="T66" s="4"/>
      <c r="U66" s="4"/>
      <c r="V66" s="4"/>
      <c r="W66" s="4"/>
    </row>
    <row r="67" spans="2:23">
      <c r="B67" s="12"/>
      <c r="C67" s="30" t="str">
        <f t="shared" si="0"/>
        <v/>
      </c>
      <c r="D67" s="68" t="str">
        <f t="shared" si="1"/>
        <v/>
      </c>
      <c r="E67" s="68"/>
      <c r="F67" s="68"/>
      <c r="G67" s="47" t="str">
        <f t="shared" si="2"/>
        <v/>
      </c>
      <c r="H67" s="61" t="str">
        <f t="shared" si="3"/>
        <v/>
      </c>
      <c r="I67" s="89"/>
      <c r="J67" s="89"/>
      <c r="K67" s="62" t="str">
        <f t="shared" si="4"/>
        <v/>
      </c>
      <c r="L67" s="90"/>
      <c r="M67" s="90"/>
      <c r="N67" s="13"/>
      <c r="O67" s="65"/>
      <c r="P67" s="56"/>
      <c r="Q67" s="58"/>
      <c r="R67" s="15"/>
      <c r="T67" s="4"/>
      <c r="U67" s="4"/>
      <c r="V67" s="4"/>
      <c r="W67" s="4"/>
    </row>
    <row r="68" spans="2:23">
      <c r="B68" s="12"/>
      <c r="C68" s="30" t="str">
        <f t="shared" si="0"/>
        <v/>
      </c>
      <c r="D68" s="68" t="str">
        <f t="shared" si="1"/>
        <v/>
      </c>
      <c r="E68" s="68"/>
      <c r="F68" s="68"/>
      <c r="G68" s="47" t="str">
        <f t="shared" si="2"/>
        <v/>
      </c>
      <c r="H68" s="61" t="str">
        <f t="shared" si="3"/>
        <v/>
      </c>
      <c r="I68" s="89"/>
      <c r="J68" s="89"/>
      <c r="K68" s="62" t="str">
        <f t="shared" si="4"/>
        <v/>
      </c>
      <c r="L68" s="90"/>
      <c r="M68" s="90"/>
      <c r="N68" s="13"/>
      <c r="O68" s="65"/>
      <c r="P68" s="56"/>
      <c r="Q68" s="58"/>
      <c r="R68" s="15"/>
      <c r="T68" s="4"/>
      <c r="U68" s="4"/>
      <c r="V68" s="4"/>
      <c r="W68" s="4"/>
    </row>
    <row r="69" spans="2:23">
      <c r="B69" s="12"/>
      <c r="C69" s="30" t="str">
        <f t="shared" si="0"/>
        <v/>
      </c>
      <c r="D69" s="68" t="str">
        <f t="shared" si="1"/>
        <v/>
      </c>
      <c r="E69" s="68"/>
      <c r="F69" s="68"/>
      <c r="G69" s="47" t="str">
        <f t="shared" si="2"/>
        <v/>
      </c>
      <c r="H69" s="61" t="str">
        <f t="shared" si="3"/>
        <v/>
      </c>
      <c r="I69" s="89"/>
      <c r="J69" s="89"/>
      <c r="K69" s="62" t="str">
        <f t="shared" si="4"/>
        <v/>
      </c>
      <c r="L69" s="90"/>
      <c r="M69" s="90"/>
      <c r="N69" s="13"/>
      <c r="O69" s="65"/>
      <c r="P69" s="56"/>
      <c r="Q69" s="58"/>
      <c r="R69" s="15"/>
      <c r="T69" s="4"/>
      <c r="U69" s="4"/>
      <c r="V69" s="4"/>
      <c r="W69" s="4"/>
    </row>
    <row r="70" spans="2:23">
      <c r="B70" s="12"/>
      <c r="C70" s="30" t="str">
        <f t="shared" si="0"/>
        <v/>
      </c>
      <c r="D70" s="68" t="str">
        <f t="shared" si="1"/>
        <v/>
      </c>
      <c r="E70" s="68"/>
      <c r="F70" s="68"/>
      <c r="G70" s="47" t="str">
        <f t="shared" si="2"/>
        <v/>
      </c>
      <c r="H70" s="61" t="str">
        <f t="shared" si="3"/>
        <v/>
      </c>
      <c r="I70" s="89"/>
      <c r="J70" s="89"/>
      <c r="K70" s="62" t="str">
        <f t="shared" si="4"/>
        <v/>
      </c>
      <c r="L70" s="90"/>
      <c r="M70" s="90"/>
      <c r="N70" s="13"/>
      <c r="O70" s="65"/>
      <c r="P70" s="56"/>
      <c r="Q70" s="58"/>
      <c r="R70" s="15"/>
      <c r="T70" s="4"/>
      <c r="U70" s="4"/>
      <c r="V70" s="4"/>
      <c r="W70" s="4"/>
    </row>
    <row r="71" spans="2:23" ht="2.1" customHeight="1">
      <c r="B71" s="12"/>
      <c r="C71" s="48"/>
      <c r="D71" s="75"/>
      <c r="E71" s="75"/>
      <c r="F71" s="75"/>
      <c r="G71" s="48"/>
      <c r="H71" s="79"/>
      <c r="I71" s="79"/>
      <c r="J71" s="79"/>
      <c r="K71" s="79"/>
      <c r="L71" s="79"/>
      <c r="M71" s="79"/>
      <c r="N71" s="13"/>
      <c r="O71" s="65"/>
      <c r="P71" s="56"/>
      <c r="Q71" s="58"/>
      <c r="R71" s="15"/>
      <c r="T71" s="4"/>
      <c r="U71" s="4"/>
      <c r="V71" s="4"/>
      <c r="W71" s="4"/>
    </row>
    <row r="72" spans="2:23">
      <c r="B72" s="12"/>
      <c r="C72" s="76"/>
      <c r="D72" s="76"/>
      <c r="E72" s="76"/>
      <c r="F72" s="76"/>
      <c r="G72" s="76"/>
      <c r="H72" s="72" t="s">
        <v>20</v>
      </c>
      <c r="I72" s="72"/>
      <c r="J72" s="72"/>
      <c r="K72" s="72" t="s">
        <v>3</v>
      </c>
      <c r="L72" s="72"/>
      <c r="M72" s="72"/>
      <c r="N72" s="13"/>
      <c r="O72" s="65"/>
      <c r="P72" s="56"/>
      <c r="Q72" s="58"/>
      <c r="R72" s="15"/>
      <c r="T72" s="4"/>
      <c r="U72" s="4"/>
      <c r="V72" s="4"/>
      <c r="W72" s="4"/>
    </row>
    <row r="73" spans="2:23">
      <c r="B73" s="12"/>
      <c r="C73" s="76"/>
      <c r="D73" s="76"/>
      <c r="E73" s="76"/>
      <c r="F73" s="76"/>
      <c r="G73" s="76"/>
      <c r="H73" s="73">
        <f>IF(H32="","",H32)</f>
        <v>0</v>
      </c>
      <c r="I73" s="73"/>
      <c r="J73" s="73"/>
      <c r="K73" s="74">
        <f>IF(K32="","",K32)</f>
        <v>0</v>
      </c>
      <c r="L73" s="74"/>
      <c r="M73" s="74"/>
      <c r="N73" s="13"/>
      <c r="O73" s="65"/>
      <c r="P73" s="56"/>
      <c r="Q73" s="58"/>
      <c r="R73" s="15"/>
      <c r="T73" s="4"/>
      <c r="U73" s="4"/>
      <c r="V73" s="4"/>
      <c r="W73" s="4"/>
    </row>
    <row r="74" spans="2:23" ht="2.1" customHeight="1">
      <c r="B74" s="12"/>
      <c r="C74" s="76"/>
      <c r="D74" s="76"/>
      <c r="E74" s="76"/>
      <c r="F74" s="76"/>
      <c r="G74" s="76"/>
      <c r="H74" s="82"/>
      <c r="I74" s="82"/>
      <c r="J74" s="82"/>
      <c r="K74" s="82"/>
      <c r="L74" s="82"/>
      <c r="M74" s="82"/>
      <c r="N74" s="13"/>
      <c r="O74" s="65"/>
      <c r="P74" s="56"/>
      <c r="Q74" s="58"/>
      <c r="R74" s="15"/>
      <c r="T74" s="4"/>
      <c r="U74" s="4"/>
      <c r="V74" s="4"/>
      <c r="W74" s="4"/>
    </row>
    <row r="75" spans="2:23">
      <c r="B75" s="12"/>
      <c r="C75" s="76"/>
      <c r="D75" s="76"/>
      <c r="E75" s="76"/>
      <c r="F75" s="76"/>
      <c r="G75" s="76"/>
      <c r="H75" s="77" t="s">
        <v>21</v>
      </c>
      <c r="I75" s="77"/>
      <c r="J75" s="77"/>
      <c r="K75" s="78">
        <f>IF(K34="","",K34)</f>
        <v>0</v>
      </c>
      <c r="L75" s="78"/>
      <c r="M75" s="78"/>
      <c r="N75" s="13"/>
      <c r="O75" s="65"/>
      <c r="P75" s="56"/>
      <c r="Q75" s="58"/>
      <c r="R75" s="15"/>
      <c r="T75" s="4"/>
      <c r="U75" s="4"/>
      <c r="V75" s="4"/>
      <c r="W75" s="4"/>
    </row>
    <row r="76" spans="2:23">
      <c r="B76" s="12"/>
      <c r="C76" s="76"/>
      <c r="D76" s="76"/>
      <c r="E76" s="76"/>
      <c r="F76" s="76"/>
      <c r="G76" s="76"/>
      <c r="H76" s="77"/>
      <c r="I76" s="77"/>
      <c r="J76" s="77"/>
      <c r="K76" s="78"/>
      <c r="L76" s="78"/>
      <c r="M76" s="78"/>
      <c r="N76" s="13"/>
      <c r="O76" s="65"/>
      <c r="P76" s="56"/>
      <c r="Q76" s="58"/>
      <c r="R76" s="15"/>
      <c r="T76" s="4"/>
      <c r="U76" s="4"/>
      <c r="V76" s="4"/>
      <c r="W76" s="4"/>
    </row>
    <row r="77" spans="2:23" ht="2.1" customHeight="1">
      <c r="B77" s="12"/>
      <c r="C77" s="32"/>
      <c r="D77" s="32"/>
      <c r="E77" s="32"/>
      <c r="F77" s="32"/>
      <c r="G77" s="32"/>
      <c r="H77" s="33"/>
      <c r="I77" s="33"/>
      <c r="J77" s="33"/>
      <c r="K77" s="34"/>
      <c r="L77" s="34"/>
      <c r="M77" s="34"/>
      <c r="N77" s="13"/>
      <c r="O77" s="65"/>
      <c r="P77" s="56"/>
      <c r="Q77" s="58"/>
      <c r="R77" s="15"/>
      <c r="T77" s="4"/>
      <c r="U77" s="4"/>
      <c r="V77" s="4"/>
      <c r="W77" s="4"/>
    </row>
    <row r="78" spans="2:23">
      <c r="B78" s="35"/>
      <c r="C78" s="71" t="s">
        <v>14</v>
      </c>
      <c r="D78" s="71"/>
      <c r="E78" s="22" t="s">
        <v>15</v>
      </c>
      <c r="F78" s="36" t="s">
        <v>16</v>
      </c>
      <c r="G78" s="71" t="s">
        <v>17</v>
      </c>
      <c r="H78" s="71"/>
      <c r="I78" s="80" t="s">
        <v>23</v>
      </c>
      <c r="J78" s="80"/>
      <c r="K78" s="80"/>
      <c r="L78" s="80" t="s">
        <v>22</v>
      </c>
      <c r="M78" s="80"/>
      <c r="N78" s="37"/>
      <c r="O78" s="65"/>
      <c r="P78" s="56"/>
      <c r="Q78" s="58"/>
      <c r="R78" s="38"/>
      <c r="T78" s="4"/>
      <c r="U78" s="4"/>
      <c r="V78" s="4"/>
      <c r="W78" s="4"/>
    </row>
    <row r="79" spans="2:23">
      <c r="B79" s="12"/>
      <c r="C79" s="92">
        <f>IF(C38="","",C38)</f>
        <v>0</v>
      </c>
      <c r="D79" s="92"/>
      <c r="E79" s="49">
        <f>IF(E38="","",E38)</f>
        <v>0</v>
      </c>
      <c r="F79" s="50">
        <f>IF(F38="","",F38)</f>
        <v>2000</v>
      </c>
      <c r="G79" s="92">
        <f>IF(G38="","",G38)</f>
        <v>200</v>
      </c>
      <c r="H79" s="92"/>
      <c r="I79" s="93">
        <f>IF(I38="","",I38)</f>
        <v>2000</v>
      </c>
      <c r="J79" s="93"/>
      <c r="K79" s="93"/>
      <c r="L79" s="94">
        <f>IF(L38="","",L38)</f>
        <v>0.15</v>
      </c>
      <c r="M79" s="94"/>
      <c r="N79" s="13"/>
      <c r="O79" s="65"/>
      <c r="P79" s="51"/>
      <c r="Q79" s="51"/>
      <c r="R79" s="15"/>
      <c r="T79" s="4"/>
      <c r="U79" s="4"/>
      <c r="V79" s="4"/>
      <c r="W79" s="4"/>
    </row>
    <row r="80" spans="2:23" ht="9" customHeight="1">
      <c r="B80" s="42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4"/>
      <c r="T80" s="4"/>
      <c r="U80" s="4"/>
      <c r="V80" s="4"/>
      <c r="W80" s="4"/>
    </row>
    <row r="81" ht="12.75" hidden="1" customHeight="1"/>
    <row r="82" ht="12.75" hidden="1" customHeight="1"/>
    <row r="83" ht="12.75" hidden="1" customHeight="1"/>
    <row r="84" ht="12.75" hidden="1" customHeight="1"/>
    <row r="85" ht="12.75" hidden="1" customHeight="1"/>
    <row r="86" ht="12.75" hidden="1" customHeight="1"/>
    <row r="87" ht="12.75" hidden="1" customHeight="1"/>
    <row r="88" ht="12.75" hidden="1" customHeight="1"/>
    <row r="89" ht="12.75" hidden="1" customHeight="1"/>
    <row r="90" ht="12.75" hidden="1" customHeight="1"/>
    <row r="91" ht="12.75" hidden="1" customHeight="1"/>
    <row r="92" ht="12.75" hidden="1" customHeight="1"/>
    <row r="93" ht="12.75" hidden="1" customHeight="1"/>
    <row r="94" ht="12.75" hidden="1" customHeight="1"/>
    <row r="95" ht="12.75" hidden="1" customHeight="1"/>
  </sheetData>
  <sheetProtection selectLockedCells="1"/>
  <mergeCells count="187">
    <mergeCell ref="B41:R41"/>
    <mergeCell ref="K75:M76"/>
    <mergeCell ref="C78:D78"/>
    <mergeCell ref="G78:H78"/>
    <mergeCell ref="I78:K78"/>
    <mergeCell ref="L78:M78"/>
    <mergeCell ref="H73:J73"/>
    <mergeCell ref="K73:M73"/>
    <mergeCell ref="H74:M74"/>
    <mergeCell ref="H75:J76"/>
    <mergeCell ref="D66:F66"/>
    <mergeCell ref="H66:J66"/>
    <mergeCell ref="K66:M66"/>
    <mergeCell ref="P66:P78"/>
    <mergeCell ref="Q66:Q78"/>
    <mergeCell ref="D67:F67"/>
    <mergeCell ref="H67:J67"/>
    <mergeCell ref="K67:M67"/>
    <mergeCell ref="D68:F68"/>
    <mergeCell ref="H68:J68"/>
    <mergeCell ref="K68:M68"/>
    <mergeCell ref="D69:F69"/>
    <mergeCell ref="H69:J69"/>
    <mergeCell ref="K69:M69"/>
    <mergeCell ref="C79:D79"/>
    <mergeCell ref="G79:H79"/>
    <mergeCell ref="I79:K79"/>
    <mergeCell ref="L79:M79"/>
    <mergeCell ref="D71:F71"/>
    <mergeCell ref="H71:J71"/>
    <mergeCell ref="K71:M71"/>
    <mergeCell ref="C72:G76"/>
    <mergeCell ref="H72:J72"/>
    <mergeCell ref="K72:M72"/>
    <mergeCell ref="D70:F70"/>
    <mergeCell ref="H70:J70"/>
    <mergeCell ref="K70:M70"/>
    <mergeCell ref="D63:F63"/>
    <mergeCell ref="H63:J63"/>
    <mergeCell ref="K63:M63"/>
    <mergeCell ref="D64:F64"/>
    <mergeCell ref="H64:J64"/>
    <mergeCell ref="K64:M64"/>
    <mergeCell ref="D65:F65"/>
    <mergeCell ref="H65:J65"/>
    <mergeCell ref="K65:M65"/>
    <mergeCell ref="Q46:Q63"/>
    <mergeCell ref="C47:M47"/>
    <mergeCell ref="D48:F48"/>
    <mergeCell ref="D49:F49"/>
    <mergeCell ref="G49:M49"/>
    <mergeCell ref="C50:M50"/>
    <mergeCell ref="D51:F51"/>
    <mergeCell ref="H51:J51"/>
    <mergeCell ref="K51:M51"/>
    <mergeCell ref="D52:F52"/>
    <mergeCell ref="K53:M53"/>
    <mergeCell ref="D54:F54"/>
    <mergeCell ref="H54:J54"/>
    <mergeCell ref="K54:M54"/>
    <mergeCell ref="D55:F55"/>
    <mergeCell ref="H55:J55"/>
    <mergeCell ref="K55:M55"/>
    <mergeCell ref="D56:F56"/>
    <mergeCell ref="H56:J56"/>
    <mergeCell ref="K56:M56"/>
    <mergeCell ref="D57:F57"/>
    <mergeCell ref="H57:J57"/>
    <mergeCell ref="K57:M57"/>
    <mergeCell ref="D58:F58"/>
    <mergeCell ref="C44:F45"/>
    <mergeCell ref="G44:M45"/>
    <mergeCell ref="O44:O79"/>
    <mergeCell ref="P45:P63"/>
    <mergeCell ref="C46:F46"/>
    <mergeCell ref="G46:M46"/>
    <mergeCell ref="H52:J52"/>
    <mergeCell ref="K52:M52"/>
    <mergeCell ref="D53:F53"/>
    <mergeCell ref="H53:J53"/>
    <mergeCell ref="H58:J58"/>
    <mergeCell ref="K58:M58"/>
    <mergeCell ref="D59:F59"/>
    <mergeCell ref="H59:J59"/>
    <mergeCell ref="K59:M59"/>
    <mergeCell ref="D60:F60"/>
    <mergeCell ref="H60:J60"/>
    <mergeCell ref="K60:M60"/>
    <mergeCell ref="D61:F61"/>
    <mergeCell ref="H61:J61"/>
    <mergeCell ref="K61:M61"/>
    <mergeCell ref="D62:F62"/>
    <mergeCell ref="H62:J62"/>
    <mergeCell ref="K62:M62"/>
    <mergeCell ref="I37:K37"/>
    <mergeCell ref="I38:K38"/>
    <mergeCell ref="H33:M33"/>
    <mergeCell ref="C37:D37"/>
    <mergeCell ref="C38:D38"/>
    <mergeCell ref="G37:H37"/>
    <mergeCell ref="L37:M37"/>
    <mergeCell ref="L38:M38"/>
    <mergeCell ref="G38:H38"/>
    <mergeCell ref="H31:J31"/>
    <mergeCell ref="K31:M31"/>
    <mergeCell ref="H32:J32"/>
    <mergeCell ref="K32:M32"/>
    <mergeCell ref="K15:M15"/>
    <mergeCell ref="K16:M16"/>
    <mergeCell ref="K17:M17"/>
    <mergeCell ref="H12:J12"/>
    <mergeCell ref="D30:F30"/>
    <mergeCell ref="C31:G35"/>
    <mergeCell ref="H34:J35"/>
    <mergeCell ref="K34:M35"/>
    <mergeCell ref="K30:M30"/>
    <mergeCell ref="D26:F26"/>
    <mergeCell ref="D27:F27"/>
    <mergeCell ref="D28:F28"/>
    <mergeCell ref="D17:F17"/>
    <mergeCell ref="D18:F18"/>
    <mergeCell ref="D19:F19"/>
    <mergeCell ref="D20:F20"/>
    <mergeCell ref="D21:F21"/>
    <mergeCell ref="K12:M12"/>
    <mergeCell ref="K13:M13"/>
    <mergeCell ref="K14:M14"/>
    <mergeCell ref="C9:M9"/>
    <mergeCell ref="D12:F12"/>
    <mergeCell ref="H19:J19"/>
    <mergeCell ref="K22:M22"/>
    <mergeCell ref="D10:F10"/>
    <mergeCell ref="D7:F7"/>
    <mergeCell ref="H20:J20"/>
    <mergeCell ref="H21:J21"/>
    <mergeCell ref="H22:J22"/>
    <mergeCell ref="H13:J13"/>
    <mergeCell ref="H14:J14"/>
    <mergeCell ref="H10:J10"/>
    <mergeCell ref="K10:M10"/>
    <mergeCell ref="K18:M18"/>
    <mergeCell ref="K19:M19"/>
    <mergeCell ref="K20:M20"/>
    <mergeCell ref="K21:M21"/>
    <mergeCell ref="D13:F13"/>
    <mergeCell ref="D14:F14"/>
    <mergeCell ref="D15:F15"/>
    <mergeCell ref="D16:F16"/>
    <mergeCell ref="D29:F29"/>
    <mergeCell ref="H29:J29"/>
    <mergeCell ref="K29:M29"/>
    <mergeCell ref="D11:F11"/>
    <mergeCell ref="H11:J11"/>
    <mergeCell ref="K11:M11"/>
    <mergeCell ref="H26:J26"/>
    <mergeCell ref="H27:J27"/>
    <mergeCell ref="H23:J23"/>
    <mergeCell ref="D23:F23"/>
    <mergeCell ref="D22:F22"/>
    <mergeCell ref="D24:F24"/>
    <mergeCell ref="D25:F25"/>
    <mergeCell ref="K23:M23"/>
    <mergeCell ref="K28:M28"/>
    <mergeCell ref="P25:P37"/>
    <mergeCell ref="P4:P22"/>
    <mergeCell ref="Q5:Q22"/>
    <mergeCell ref="Q25:Q37"/>
    <mergeCell ref="G5:M5"/>
    <mergeCell ref="G3:M4"/>
    <mergeCell ref="H28:J28"/>
    <mergeCell ref="H30:J30"/>
    <mergeCell ref="H24:J24"/>
    <mergeCell ref="H25:J25"/>
    <mergeCell ref="H15:J15"/>
    <mergeCell ref="H16:J16"/>
    <mergeCell ref="H17:J17"/>
    <mergeCell ref="H18:J18"/>
    <mergeCell ref="K24:M24"/>
    <mergeCell ref="K25:M25"/>
    <mergeCell ref="K26:M26"/>
    <mergeCell ref="K27:M27"/>
    <mergeCell ref="C6:M6"/>
    <mergeCell ref="D8:F8"/>
    <mergeCell ref="G8:M8"/>
    <mergeCell ref="O3:O38"/>
    <mergeCell ref="D5:E5"/>
    <mergeCell ref="C3:F4"/>
  </mergeCells>
  <dataValidations disablePrompts="1" count="1">
    <dataValidation type="list" allowBlank="1" showInputMessage="1" showErrorMessage="1" sqref="C8" xr:uid="{00000000-0002-0000-0000-000000000000}">
      <formula1>Matricula</formula1>
    </dataValidation>
  </dataValidations>
  <printOptions horizontalCentered="1"/>
  <pageMargins left="0.19685039370078741" right="0.19685039370078741" top="0.19685039370078741" bottom="0.19685039370078741" header="0.11811023622047245" footer="0.11811023622047245"/>
  <pageSetup paperSize="9" orientation="portrait" horizontalDpi="4294967294" verticalDpi="4294967294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8A37-33AD-4471-B8F7-94A4AA62D73F}">
  <dimension ref="A1"/>
  <sheetViews>
    <sheetView workbookViewId="0">
      <selection activeCell="A2" sqref="A2"/>
    </sheetView>
  </sheetViews>
  <sheetFormatPr defaultRowHeight="12.75"/>
  <sheetData>
    <row r="1" spans="1:1">
      <c r="A1" s="55">
        <v>0.1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A1178-5F18-4EB2-8CBA-D3096976C0CE}">
  <dimension ref="A1:U45"/>
  <sheetViews>
    <sheetView zoomScale="85" zoomScaleNormal="85" workbookViewId="0">
      <selection activeCell="U14" sqref="U14"/>
    </sheetView>
  </sheetViews>
  <sheetFormatPr defaultColWidth="0" defaultRowHeight="15" customHeight="1" zeroHeight="1"/>
  <cols>
    <col min="1" max="19" width="8.85546875" style="54" customWidth="1"/>
    <col min="20" max="20" width="9" style="54" customWidth="1"/>
    <col min="21" max="21" width="1.42578125" style="54" customWidth="1"/>
    <col min="22" max="16384" width="8.85546875" style="54" hidden="1"/>
  </cols>
  <sheetData>
    <row r="1" spans="1:21" ht="14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</row>
    <row r="2" spans="1:21" ht="14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</row>
    <row r="3" spans="1:21" ht="14.2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 ht="14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</row>
    <row r="5" spans="1:21" ht="14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</row>
    <row r="6" spans="1:21" ht="14.2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</row>
    <row r="7" spans="1:21" ht="14.2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</row>
    <row r="8" spans="1:21" ht="14.25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</row>
    <row r="9" spans="1:21" ht="14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</row>
    <row r="10" spans="1:21" ht="14.2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</row>
    <row r="11" spans="1:21" ht="14.2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 ht="14.25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spans="1:21" ht="14.2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</row>
    <row r="14" spans="1:21" ht="14.25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</row>
    <row r="15" spans="1:21" ht="14.2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</row>
    <row r="16" spans="1:21" ht="14.25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</row>
    <row r="17" spans="1:21" ht="14.25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</row>
    <row r="18" spans="1:21" ht="14.2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</row>
    <row r="19" spans="1:21" ht="14.25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</row>
    <row r="20" spans="1:21" ht="14.2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</row>
    <row r="21" spans="1:21" ht="14.2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</row>
    <row r="22" spans="1:21" ht="14.2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</row>
    <row r="23" spans="1:21" ht="14.2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</row>
    <row r="24" spans="1:21" ht="14.2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</row>
    <row r="25" spans="1:21" ht="14.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</row>
    <row r="26" spans="1:21" ht="14.2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</row>
    <row r="27" spans="1:21" ht="14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</row>
    <row r="28" spans="1:21" ht="14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</row>
    <row r="29" spans="1:21" ht="14.2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</row>
    <row r="30" spans="1:21" ht="14.2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</row>
    <row r="31" spans="1:21" ht="14.2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</row>
    <row r="32" spans="1:21" ht="14.2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</row>
    <row r="33" spans="1:21" ht="14.2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</row>
    <row r="34" spans="1:21" ht="14.2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</row>
    <row r="35" spans="1:21" ht="14.2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</row>
    <row r="36" spans="1:21" ht="14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</row>
    <row r="37" spans="1:21" ht="14.2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</row>
    <row r="38" spans="1:21" ht="14.2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</row>
    <row r="39" spans="1:21" ht="14.2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</row>
    <row r="40" spans="1:21" ht="14.25" hidden="1"/>
    <row r="41" spans="1:21" ht="14.25" hidden="1"/>
    <row r="42" spans="1:21" ht="14.25" hidden="1"/>
    <row r="43" spans="1:21" ht="14.25" hidden="1"/>
    <row r="44" spans="1:21" ht="14.25" hidden="1"/>
    <row r="45" spans="1:21" ht="14.25" hidden="1"/>
  </sheetData>
  <sheetProtection algorithmName="SHA-512" hashValue="gCzkGsLksy1vJ8LGPW0PUkz7lVzVP3oL2mPTNJbTyHWpwbFWtlPpn0o0eTuZWsxBJBTXaen7ujQ4WgvloIkTHA==" saltValue="Sx2m6hEzAo4qgz33Dagv1Q==" spinCount="100000"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Holerite Colorido</vt:lpstr>
      <vt:lpstr>Alíquota</vt:lpstr>
      <vt:lpstr>Sobre</vt:lpstr>
      <vt:lpstr>'Holerite Colorido'!Area_de_impressao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Holerite</dc:title>
  <dc:subject>Modelo de Holerite</dc:subject>
  <dc:creator>Marcos Rieper</dc:creator>
  <cp:keywords>Guia do Excel</cp:keywords>
  <dc:description>visite:
www.omanual.com.br</dc:description>
  <cp:lastModifiedBy>Atendimento Smart</cp:lastModifiedBy>
  <cp:lastPrinted>2016-07-10T18:47:00Z</cp:lastPrinted>
  <dcterms:created xsi:type="dcterms:W3CDTF">2003-04-26T21:55:55Z</dcterms:created>
  <dcterms:modified xsi:type="dcterms:W3CDTF">2024-05-21T12:43:38Z</dcterms:modified>
  <cp:category>Modelo de Documento</cp:category>
</cp:coreProperties>
</file>