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ibak\Desktop\"/>
    </mc:Choice>
  </mc:AlternateContent>
  <bookViews>
    <workbookView xWindow="0" yWindow="0" windowWidth="28800" windowHeight="11835"/>
  </bookViews>
  <sheets>
    <sheet name="Hoja2" sheetId="2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1" i="2" l="1"/>
  <c r="L41" i="2" s="1"/>
  <c r="D41" i="2"/>
  <c r="G41" i="2" s="1"/>
  <c r="K23" i="2"/>
  <c r="J23" i="2"/>
  <c r="I23" i="2"/>
  <c r="H23" i="2"/>
  <c r="F23" i="2"/>
  <c r="E23" i="2"/>
  <c r="D23" i="2"/>
  <c r="J22" i="2"/>
  <c r="K22" i="2" s="1"/>
  <c r="H22" i="2"/>
  <c r="F22" i="2"/>
  <c r="E22" i="2"/>
  <c r="I22" i="2" s="1"/>
  <c r="D22" i="2"/>
  <c r="J21" i="2"/>
  <c r="K21" i="2" s="1"/>
  <c r="F21" i="2"/>
  <c r="E21" i="2"/>
  <c r="I21" i="2" s="1"/>
  <c r="D21" i="2"/>
  <c r="H21" i="2" s="1"/>
  <c r="K20" i="2"/>
  <c r="J20" i="2"/>
  <c r="F20" i="2"/>
  <c r="E20" i="2"/>
  <c r="I20" i="2" s="1"/>
  <c r="D20" i="2"/>
  <c r="H20" i="2" s="1"/>
  <c r="J19" i="2"/>
  <c r="K19" i="2" s="1"/>
  <c r="F19" i="2"/>
  <c r="E19" i="2"/>
  <c r="I19" i="2" s="1"/>
  <c r="D19" i="2"/>
  <c r="H19" i="2" s="1"/>
  <c r="K18" i="2"/>
  <c r="J18" i="2"/>
  <c r="F18" i="2"/>
  <c r="E18" i="2"/>
  <c r="I18" i="2" s="1"/>
  <c r="D18" i="2"/>
  <c r="H18" i="2" s="1"/>
  <c r="J17" i="2"/>
  <c r="K17" i="2" s="1"/>
  <c r="F17" i="2"/>
  <c r="E17" i="2"/>
  <c r="I17" i="2" s="1"/>
  <c r="D17" i="2"/>
  <c r="H17" i="2" s="1"/>
  <c r="J16" i="2"/>
  <c r="K16" i="2" s="1"/>
  <c r="I16" i="2"/>
  <c r="F16" i="2"/>
  <c r="E16" i="2"/>
  <c r="D16" i="2"/>
  <c r="H16" i="2" s="1"/>
  <c r="K15" i="2"/>
  <c r="J15" i="2"/>
  <c r="I15" i="2"/>
  <c r="H15" i="2"/>
  <c r="F15" i="2"/>
  <c r="E15" i="2"/>
  <c r="D15" i="2"/>
  <c r="J14" i="2"/>
  <c r="K14" i="2" s="1"/>
  <c r="H14" i="2"/>
  <c r="F14" i="2"/>
  <c r="E14" i="2"/>
  <c r="I14" i="2" s="1"/>
  <c r="D14" i="2"/>
  <c r="J13" i="2"/>
  <c r="K13" i="2" s="1"/>
  <c r="F13" i="2"/>
  <c r="E13" i="2"/>
  <c r="I13" i="2" s="1"/>
  <c r="D13" i="2"/>
  <c r="H13" i="2" s="1"/>
  <c r="K12" i="2"/>
  <c r="J12" i="2"/>
  <c r="F12" i="2"/>
  <c r="E12" i="2"/>
  <c r="I12" i="2" s="1"/>
  <c r="D12" i="2"/>
  <c r="H12" i="2" s="1"/>
  <c r="J11" i="2"/>
  <c r="K11" i="2" s="1"/>
  <c r="F11" i="2"/>
  <c r="E11" i="2"/>
  <c r="I11" i="2" s="1"/>
  <c r="D11" i="2"/>
  <c r="H11" i="2" s="1"/>
  <c r="K10" i="2"/>
  <c r="J10" i="2"/>
  <c r="F10" i="2"/>
  <c r="E10" i="2"/>
  <c r="I10" i="2" s="1"/>
  <c r="D10" i="2"/>
  <c r="H10" i="2" s="1"/>
  <c r="J9" i="2"/>
  <c r="K9" i="2" s="1"/>
  <c r="F9" i="2"/>
  <c r="E9" i="2"/>
  <c r="I9" i="2" s="1"/>
  <c r="D9" i="2"/>
  <c r="H9" i="2" s="1"/>
  <c r="J8" i="2"/>
  <c r="K8" i="2" s="1"/>
  <c r="I8" i="2"/>
  <c r="F8" i="2"/>
  <c r="E8" i="2"/>
  <c r="D8" i="2"/>
  <c r="H8" i="2" s="1"/>
  <c r="K7" i="2"/>
  <c r="J7" i="2"/>
  <c r="I7" i="2"/>
  <c r="H7" i="2"/>
  <c r="F7" i="2"/>
  <c r="E7" i="2"/>
  <c r="D7" i="2"/>
  <c r="J6" i="2"/>
  <c r="K6" i="2" s="1"/>
  <c r="H6" i="2"/>
  <c r="F6" i="2"/>
  <c r="E6" i="2"/>
  <c r="I6" i="2" s="1"/>
  <c r="D6" i="2"/>
  <c r="J5" i="2"/>
  <c r="K5" i="2" s="1"/>
  <c r="F5" i="2"/>
  <c r="E5" i="2"/>
  <c r="I5" i="2" s="1"/>
  <c r="D5" i="2"/>
  <c r="H5" i="2" s="1"/>
  <c r="J4" i="2"/>
  <c r="K4" i="2" s="1"/>
  <c r="F4" i="2"/>
  <c r="E4" i="2"/>
  <c r="I4" i="2" s="1"/>
  <c r="D4" i="2"/>
  <c r="H4" i="2" s="1"/>
</calcChain>
</file>

<file path=xl/sharedStrings.xml><?xml version="1.0" encoding="utf-8"?>
<sst xmlns="http://schemas.openxmlformats.org/spreadsheetml/2006/main" count="22" uniqueCount="14">
  <si>
    <t>Prx=Ptx.Gt.Gr.eta.(y/4*pi*d)^2</t>
  </si>
  <si>
    <t>eta=1</t>
  </si>
  <si>
    <t>eta=0,3</t>
  </si>
  <si>
    <t>distancia</t>
  </si>
  <si>
    <t>lambda</t>
  </si>
  <si>
    <t>Prx teorica (mW)</t>
  </si>
  <si>
    <t>Prx teorica (dBm)</t>
  </si>
  <si>
    <t>distancia^2</t>
  </si>
  <si>
    <t>1/d^2</t>
  </si>
  <si>
    <t>K</t>
  </si>
  <si>
    <t>m=K*ETA</t>
  </si>
  <si>
    <t>ETA=m/K</t>
  </si>
  <si>
    <t>eta=0,8</t>
  </si>
  <si>
    <t>Pendent recta = 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</si>
</sst>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0" fillId="2" borderId="0" xfId="0" applyFill="1"/>
    <xf numFmtId="11" fontId="0" fillId="2" borderId="0" xfId="0" applyNumberFormat="1" applyFill="1"/>
    <xf numFmtId="11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Prx</a:t>
            </a:r>
            <a:r>
              <a:rPr lang="es-ES" baseline="0"/>
              <a:t> - RSSI (mW) vs 1/distancia^2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[1]Hoja1!$E$2</c:f>
              <c:strCache>
                <c:ptCount val="1"/>
                <c:pt idx="0">
                  <c:v>eta=0,3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[1]Hoja1!$J$5:$J$23</c:f>
              <c:numCache>
                <c:formatCode>General</c:formatCode>
                <c:ptCount val="19"/>
                <c:pt idx="0">
                  <c:v>99.999999999999986</c:v>
                </c:pt>
                <c:pt idx="1">
                  <c:v>24.999999999999996</c:v>
                </c:pt>
                <c:pt idx="2">
                  <c:v>11.111111111111111</c:v>
                </c:pt>
                <c:pt idx="3">
                  <c:v>6.2499999999999991</c:v>
                </c:pt>
                <c:pt idx="4">
                  <c:v>4</c:v>
                </c:pt>
                <c:pt idx="5">
                  <c:v>2.7777777777777777</c:v>
                </c:pt>
                <c:pt idx="6">
                  <c:v>2.0408163265306127</c:v>
                </c:pt>
                <c:pt idx="7">
                  <c:v>1.5624999999999998</c:v>
                </c:pt>
                <c:pt idx="8">
                  <c:v>1.2345679012345678</c:v>
                </c:pt>
                <c:pt idx="9">
                  <c:v>1</c:v>
                </c:pt>
                <c:pt idx="10">
                  <c:v>0.25</c:v>
                </c:pt>
                <c:pt idx="11">
                  <c:v>0.1111111111111111</c:v>
                </c:pt>
                <c:pt idx="12">
                  <c:v>6.25E-2</c:v>
                </c:pt>
                <c:pt idx="13">
                  <c:v>0.04</c:v>
                </c:pt>
                <c:pt idx="14">
                  <c:v>2.7777777777777776E-2</c:v>
                </c:pt>
                <c:pt idx="15">
                  <c:v>2.0408163265306121E-2</c:v>
                </c:pt>
                <c:pt idx="16">
                  <c:v>1.5625E-2</c:v>
                </c:pt>
                <c:pt idx="17">
                  <c:v>1.2345679012345678E-2</c:v>
                </c:pt>
                <c:pt idx="18">
                  <c:v>0.01</c:v>
                </c:pt>
              </c:numCache>
            </c:numRef>
          </c:xVal>
          <c:yVal>
            <c:numRef>
              <c:f>[1]Hoja2!$F$5:$F$23</c:f>
              <c:numCache>
                <c:formatCode>General</c:formatCode>
                <c:ptCount val="19"/>
                <c:pt idx="0">
                  <c:v>7.9157174720576404E-3</c:v>
                </c:pt>
                <c:pt idx="1">
                  <c:v>1.9789293680144101E-3</c:v>
                </c:pt>
                <c:pt idx="2">
                  <c:v>8.7952416356195978E-4</c:v>
                </c:pt>
                <c:pt idx="3">
                  <c:v>4.9473234200360253E-4</c:v>
                </c:pt>
                <c:pt idx="4">
                  <c:v>3.166286988823056E-4</c:v>
                </c:pt>
                <c:pt idx="5">
                  <c:v>2.1988104089048995E-4</c:v>
                </c:pt>
                <c:pt idx="6">
                  <c:v>1.6154525453178858E-4</c:v>
                </c:pt>
                <c:pt idx="7">
                  <c:v>1.2368308550090063E-4</c:v>
                </c:pt>
                <c:pt idx="8">
                  <c:v>9.7724907062439999E-5</c:v>
                </c:pt>
                <c:pt idx="9">
                  <c:v>7.9157174720576401E-5</c:v>
                </c:pt>
                <c:pt idx="10">
                  <c:v>1.97892936801441E-5</c:v>
                </c:pt>
                <c:pt idx="11">
                  <c:v>8.7952416356195991E-6</c:v>
                </c:pt>
                <c:pt idx="12">
                  <c:v>4.947323420036025E-6</c:v>
                </c:pt>
                <c:pt idx="13">
                  <c:v>3.1662869888230559E-6</c:v>
                </c:pt>
                <c:pt idx="14">
                  <c:v>2.1988104089048998E-6</c:v>
                </c:pt>
                <c:pt idx="15">
                  <c:v>1.6154525453178855E-6</c:v>
                </c:pt>
                <c:pt idx="16">
                  <c:v>1.2368308550090063E-6</c:v>
                </c:pt>
                <c:pt idx="17">
                  <c:v>9.7724907062440014E-7</c:v>
                </c:pt>
                <c:pt idx="18">
                  <c:v>7.9157174720576397E-7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3444928"/>
        <c:axId val="-83446560"/>
      </c:scatterChart>
      <c:valAx>
        <c:axId val="-8344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83446560"/>
        <c:crosses val="autoZero"/>
        <c:crossBetween val="midCat"/>
      </c:valAx>
      <c:valAx>
        <c:axId val="-8344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83444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Prx</a:t>
            </a:r>
            <a:r>
              <a:rPr lang="es-ES" baseline="0"/>
              <a:t> - RSSI (mW) vs 1/distancia^2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[1]Hoja1!$E$2</c:f>
              <c:strCache>
                <c:ptCount val="1"/>
                <c:pt idx="0">
                  <c:v>eta=0,3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[1]Hoja1!$J$5:$J$23</c:f>
              <c:numCache>
                <c:formatCode>General</c:formatCode>
                <c:ptCount val="19"/>
                <c:pt idx="0">
                  <c:v>99.999999999999986</c:v>
                </c:pt>
                <c:pt idx="1">
                  <c:v>24.999999999999996</c:v>
                </c:pt>
                <c:pt idx="2">
                  <c:v>11.111111111111111</c:v>
                </c:pt>
                <c:pt idx="3">
                  <c:v>6.2499999999999991</c:v>
                </c:pt>
                <c:pt idx="4">
                  <c:v>4</c:v>
                </c:pt>
                <c:pt idx="5">
                  <c:v>2.7777777777777777</c:v>
                </c:pt>
                <c:pt idx="6">
                  <c:v>2.0408163265306127</c:v>
                </c:pt>
                <c:pt idx="7">
                  <c:v>1.5624999999999998</c:v>
                </c:pt>
                <c:pt idx="8">
                  <c:v>1.2345679012345678</c:v>
                </c:pt>
                <c:pt idx="9">
                  <c:v>1</c:v>
                </c:pt>
                <c:pt idx="10">
                  <c:v>0.25</c:v>
                </c:pt>
                <c:pt idx="11">
                  <c:v>0.1111111111111111</c:v>
                </c:pt>
                <c:pt idx="12">
                  <c:v>6.25E-2</c:v>
                </c:pt>
                <c:pt idx="13">
                  <c:v>0.04</c:v>
                </c:pt>
                <c:pt idx="14">
                  <c:v>2.7777777777777776E-2</c:v>
                </c:pt>
                <c:pt idx="15">
                  <c:v>2.0408163265306121E-2</c:v>
                </c:pt>
                <c:pt idx="16">
                  <c:v>1.5625E-2</c:v>
                </c:pt>
                <c:pt idx="17">
                  <c:v>1.2345679012345678E-2</c:v>
                </c:pt>
                <c:pt idx="18">
                  <c:v>0.01</c:v>
                </c:pt>
              </c:numCache>
            </c:numRef>
          </c:xVal>
          <c:yVal>
            <c:numRef>
              <c:f>[1]Hoja1!$E$5:$E$23</c:f>
              <c:numCache>
                <c:formatCode>General</c:formatCode>
                <c:ptCount val="19"/>
                <c:pt idx="0">
                  <c:v>2.9683940520216149E-3</c:v>
                </c:pt>
                <c:pt idx="1">
                  <c:v>7.4209851300540374E-4</c:v>
                </c:pt>
                <c:pt idx="2">
                  <c:v>3.2982156133573489E-4</c:v>
                </c:pt>
                <c:pt idx="3">
                  <c:v>1.8552462825135093E-4</c:v>
                </c:pt>
                <c:pt idx="4">
                  <c:v>1.1873576208086459E-4</c:v>
                </c:pt>
                <c:pt idx="5">
                  <c:v>8.2455390333933723E-5</c:v>
                </c:pt>
                <c:pt idx="6">
                  <c:v>6.0579470449420702E-5</c:v>
                </c:pt>
                <c:pt idx="7">
                  <c:v>4.6381157062837734E-5</c:v>
                </c:pt>
                <c:pt idx="8">
                  <c:v>3.6646840148414998E-5</c:v>
                </c:pt>
                <c:pt idx="9">
                  <c:v>2.9683940520216149E-5</c:v>
                </c:pt>
                <c:pt idx="10">
                  <c:v>7.4209851300540371E-6</c:v>
                </c:pt>
                <c:pt idx="11">
                  <c:v>3.2982156133573499E-6</c:v>
                </c:pt>
                <c:pt idx="12">
                  <c:v>1.8552462825135093E-6</c:v>
                </c:pt>
                <c:pt idx="13">
                  <c:v>1.1873576208086459E-6</c:v>
                </c:pt>
                <c:pt idx="14">
                  <c:v>8.2455390333933747E-7</c:v>
                </c:pt>
                <c:pt idx="15">
                  <c:v>6.0579470449420703E-7</c:v>
                </c:pt>
                <c:pt idx="16">
                  <c:v>4.6381157062837732E-7</c:v>
                </c:pt>
                <c:pt idx="17">
                  <c:v>3.6646840148415E-7</c:v>
                </c:pt>
                <c:pt idx="18">
                  <c:v>2.9683940520216147E-7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3446016"/>
        <c:axId val="-306545280"/>
      </c:scatterChart>
      <c:valAx>
        <c:axId val="-8344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306545280"/>
        <c:crosses val="autoZero"/>
        <c:crossBetween val="midCat"/>
      </c:valAx>
      <c:valAx>
        <c:axId val="-30654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834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Prx EXP (mW))</a:t>
            </a:r>
            <a:r>
              <a:rPr lang="es-ES" baseline="0"/>
              <a:t>  VERSUS  Prx ideal (mW)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[1]Hoja2!$E$2</c:f>
              <c:strCache>
                <c:ptCount val="1"/>
                <c:pt idx="0">
                  <c:v>eta=0,3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[1]Hoja2!$D$5:$D$23</c:f>
              <c:numCache>
                <c:formatCode>General</c:formatCode>
                <c:ptCount val="19"/>
                <c:pt idx="0">
                  <c:v>9.8946468400720501E-3</c:v>
                </c:pt>
                <c:pt idx="1">
                  <c:v>2.4736617100180125E-3</c:v>
                </c:pt>
                <c:pt idx="2">
                  <c:v>1.0994052044524497E-3</c:v>
                </c:pt>
                <c:pt idx="3">
                  <c:v>6.1841542750450313E-4</c:v>
                </c:pt>
                <c:pt idx="4">
                  <c:v>3.9578587360288199E-4</c:v>
                </c:pt>
                <c:pt idx="5">
                  <c:v>2.7485130111311242E-4</c:v>
                </c:pt>
                <c:pt idx="6">
                  <c:v>2.0193156816473569E-4</c:v>
                </c:pt>
                <c:pt idx="7">
                  <c:v>1.5460385687612578E-4</c:v>
                </c:pt>
                <c:pt idx="8">
                  <c:v>1.2215613382804999E-4</c:v>
                </c:pt>
                <c:pt idx="9">
                  <c:v>9.8946468400720497E-5</c:v>
                </c:pt>
                <c:pt idx="10">
                  <c:v>2.4736617100180124E-5</c:v>
                </c:pt>
                <c:pt idx="11">
                  <c:v>1.0994052044524499E-5</c:v>
                </c:pt>
                <c:pt idx="12">
                  <c:v>6.1841542750450311E-6</c:v>
                </c:pt>
                <c:pt idx="13">
                  <c:v>3.9578587360288195E-6</c:v>
                </c:pt>
                <c:pt idx="14">
                  <c:v>2.7485130111311248E-6</c:v>
                </c:pt>
                <c:pt idx="15">
                  <c:v>2.0193156816473567E-6</c:v>
                </c:pt>
                <c:pt idx="16">
                  <c:v>1.5460385687612578E-6</c:v>
                </c:pt>
                <c:pt idx="17">
                  <c:v>1.2215613382805001E-6</c:v>
                </c:pt>
                <c:pt idx="18">
                  <c:v>9.8946468400720488E-7</c:v>
                </c:pt>
              </c:numCache>
            </c:numRef>
          </c:xVal>
          <c:yVal>
            <c:numRef>
              <c:f>[1]Hoja2!$F$5:$F$23</c:f>
              <c:numCache>
                <c:formatCode>General</c:formatCode>
                <c:ptCount val="19"/>
                <c:pt idx="0">
                  <c:v>7.9157174720576404E-3</c:v>
                </c:pt>
                <c:pt idx="1">
                  <c:v>1.9789293680144101E-3</c:v>
                </c:pt>
                <c:pt idx="2">
                  <c:v>8.7952416356195978E-4</c:v>
                </c:pt>
                <c:pt idx="3">
                  <c:v>4.9473234200360253E-4</c:v>
                </c:pt>
                <c:pt idx="4">
                  <c:v>3.166286988823056E-4</c:v>
                </c:pt>
                <c:pt idx="5">
                  <c:v>2.1988104089048995E-4</c:v>
                </c:pt>
                <c:pt idx="6">
                  <c:v>1.6154525453178858E-4</c:v>
                </c:pt>
                <c:pt idx="7">
                  <c:v>1.2368308550090063E-4</c:v>
                </c:pt>
                <c:pt idx="8">
                  <c:v>9.7724907062439999E-5</c:v>
                </c:pt>
                <c:pt idx="9">
                  <c:v>7.9157174720576401E-5</c:v>
                </c:pt>
                <c:pt idx="10">
                  <c:v>1.97892936801441E-5</c:v>
                </c:pt>
                <c:pt idx="11">
                  <c:v>8.7952416356195991E-6</c:v>
                </c:pt>
                <c:pt idx="12">
                  <c:v>4.947323420036025E-6</c:v>
                </c:pt>
                <c:pt idx="13">
                  <c:v>3.1662869888230559E-6</c:v>
                </c:pt>
                <c:pt idx="14">
                  <c:v>2.1988104089048998E-6</c:v>
                </c:pt>
                <c:pt idx="15">
                  <c:v>1.6154525453178855E-6</c:v>
                </c:pt>
                <c:pt idx="16">
                  <c:v>1.2368308550090063E-6</c:v>
                </c:pt>
                <c:pt idx="17">
                  <c:v>9.7724907062440014E-7</c:v>
                </c:pt>
                <c:pt idx="18">
                  <c:v>7.9157174720576397E-7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06544736"/>
        <c:axId val="-306544192"/>
      </c:scatterChart>
      <c:valAx>
        <c:axId val="-30654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Prx TEORICA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306544192"/>
        <c:crosses val="autoZero"/>
        <c:crossBetween val="midCat"/>
      </c:valAx>
      <c:valAx>
        <c:axId val="-30654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Prx EXP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30654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23</xdr:row>
      <xdr:rowOff>180975</xdr:rowOff>
    </xdr:from>
    <xdr:to>
      <xdr:col>13</xdr:col>
      <xdr:colOff>342900</xdr:colOff>
      <xdr:row>38</xdr:row>
      <xdr:rowOff>66675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438150</xdr:colOff>
      <xdr:row>24</xdr:row>
      <xdr:rowOff>0</xdr:rowOff>
    </xdr:from>
    <xdr:to>
      <xdr:col>7</xdr:col>
      <xdr:colOff>142875</xdr:colOff>
      <xdr:row>38</xdr:row>
      <xdr:rowOff>76200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19050</xdr:colOff>
      <xdr:row>5</xdr:row>
      <xdr:rowOff>19050</xdr:rowOff>
    </xdr:from>
    <xdr:to>
      <xdr:col>21</xdr:col>
      <xdr:colOff>19050</xdr:colOff>
      <xdr:row>19</xdr:row>
      <xdr:rowOff>95250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lculos%20PR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  <sheetName val="Hoja3"/>
    </sheetNames>
    <sheetDataSet>
      <sheetData sheetId="0">
        <row r="2">
          <cell r="E2" t="str">
            <v>eta=0,3</v>
          </cell>
        </row>
        <row r="5">
          <cell r="E5">
            <v>2.9683940520216149E-3</v>
          </cell>
          <cell r="J5">
            <v>99.999999999999986</v>
          </cell>
        </row>
        <row r="6">
          <cell r="E6">
            <v>7.4209851300540374E-4</v>
          </cell>
          <cell r="J6">
            <v>24.999999999999996</v>
          </cell>
        </row>
        <row r="7">
          <cell r="E7">
            <v>3.2982156133573489E-4</v>
          </cell>
          <cell r="J7">
            <v>11.111111111111111</v>
          </cell>
        </row>
        <row r="8">
          <cell r="E8">
            <v>1.8552462825135093E-4</v>
          </cell>
          <cell r="J8">
            <v>6.2499999999999991</v>
          </cell>
        </row>
        <row r="9">
          <cell r="E9">
            <v>1.1873576208086459E-4</v>
          </cell>
          <cell r="J9">
            <v>4</v>
          </cell>
        </row>
        <row r="10">
          <cell r="E10">
            <v>8.2455390333933723E-5</v>
          </cell>
          <cell r="J10">
            <v>2.7777777777777777</v>
          </cell>
        </row>
        <row r="11">
          <cell r="E11">
            <v>6.0579470449420702E-5</v>
          </cell>
          <cell r="J11">
            <v>2.0408163265306127</v>
          </cell>
        </row>
        <row r="12">
          <cell r="E12">
            <v>4.6381157062837734E-5</v>
          </cell>
          <cell r="J12">
            <v>1.5624999999999998</v>
          </cell>
        </row>
        <row r="13">
          <cell r="E13">
            <v>3.6646840148414998E-5</v>
          </cell>
          <cell r="J13">
            <v>1.2345679012345678</v>
          </cell>
        </row>
        <row r="14">
          <cell r="E14">
            <v>2.9683940520216149E-5</v>
          </cell>
          <cell r="J14">
            <v>1</v>
          </cell>
        </row>
        <row r="15">
          <cell r="E15">
            <v>7.4209851300540371E-6</v>
          </cell>
          <cell r="J15">
            <v>0.25</v>
          </cell>
        </row>
        <row r="16">
          <cell r="E16">
            <v>3.2982156133573499E-6</v>
          </cell>
          <cell r="J16">
            <v>0.1111111111111111</v>
          </cell>
        </row>
        <row r="17">
          <cell r="E17">
            <v>1.8552462825135093E-6</v>
          </cell>
          <cell r="J17">
            <v>6.25E-2</v>
          </cell>
        </row>
        <row r="18">
          <cell r="E18">
            <v>1.1873576208086459E-6</v>
          </cell>
          <cell r="J18">
            <v>0.04</v>
          </cell>
        </row>
        <row r="19">
          <cell r="E19">
            <v>8.2455390333933747E-7</v>
          </cell>
          <cell r="J19">
            <v>2.7777777777777776E-2</v>
          </cell>
        </row>
        <row r="20">
          <cell r="E20">
            <v>6.0579470449420703E-7</v>
          </cell>
          <cell r="J20">
            <v>2.0408163265306121E-2</v>
          </cell>
        </row>
        <row r="21">
          <cell r="E21">
            <v>4.6381157062837732E-7</v>
          </cell>
          <cell r="J21">
            <v>1.5625E-2</v>
          </cell>
        </row>
        <row r="22">
          <cell r="E22">
            <v>3.6646840148415E-7</v>
          </cell>
          <cell r="J22">
            <v>1.2345679012345678E-2</v>
          </cell>
        </row>
        <row r="23">
          <cell r="E23">
            <v>2.9683940520216147E-7</v>
          </cell>
          <cell r="J23">
            <v>0.01</v>
          </cell>
        </row>
      </sheetData>
      <sheetData sheetId="1">
        <row r="2">
          <cell r="E2" t="str">
            <v>eta=0,3</v>
          </cell>
        </row>
        <row r="5">
          <cell r="D5">
            <v>9.8946468400720501E-3</v>
          </cell>
          <cell r="F5">
            <v>7.9157174720576404E-3</v>
          </cell>
        </row>
        <row r="6">
          <cell r="D6">
            <v>2.4736617100180125E-3</v>
          </cell>
          <cell r="F6">
            <v>1.9789293680144101E-3</v>
          </cell>
        </row>
        <row r="7">
          <cell r="D7">
            <v>1.0994052044524497E-3</v>
          </cell>
          <cell r="F7">
            <v>8.7952416356195978E-4</v>
          </cell>
        </row>
        <row r="8">
          <cell r="D8">
            <v>6.1841542750450313E-4</v>
          </cell>
          <cell r="F8">
            <v>4.9473234200360253E-4</v>
          </cell>
        </row>
        <row r="9">
          <cell r="D9">
            <v>3.9578587360288199E-4</v>
          </cell>
          <cell r="F9">
            <v>3.166286988823056E-4</v>
          </cell>
        </row>
        <row r="10">
          <cell r="D10">
            <v>2.7485130111311242E-4</v>
          </cell>
          <cell r="F10">
            <v>2.1988104089048995E-4</v>
          </cell>
        </row>
        <row r="11">
          <cell r="D11">
            <v>2.0193156816473569E-4</v>
          </cell>
          <cell r="F11">
            <v>1.6154525453178858E-4</v>
          </cell>
        </row>
        <row r="12">
          <cell r="D12">
            <v>1.5460385687612578E-4</v>
          </cell>
          <cell r="F12">
            <v>1.2368308550090063E-4</v>
          </cell>
        </row>
        <row r="13">
          <cell r="D13">
            <v>1.2215613382804999E-4</v>
          </cell>
          <cell r="F13">
            <v>9.7724907062439999E-5</v>
          </cell>
        </row>
        <row r="14">
          <cell r="D14">
            <v>9.8946468400720497E-5</v>
          </cell>
          <cell r="F14">
            <v>7.9157174720576401E-5</v>
          </cell>
        </row>
        <row r="15">
          <cell r="D15">
            <v>2.4736617100180124E-5</v>
          </cell>
          <cell r="F15">
            <v>1.97892936801441E-5</v>
          </cell>
        </row>
        <row r="16">
          <cell r="D16">
            <v>1.0994052044524499E-5</v>
          </cell>
          <cell r="F16">
            <v>8.7952416356195991E-6</v>
          </cell>
        </row>
        <row r="17">
          <cell r="D17">
            <v>6.1841542750450311E-6</v>
          </cell>
          <cell r="F17">
            <v>4.947323420036025E-6</v>
          </cell>
        </row>
        <row r="18">
          <cell r="D18">
            <v>3.9578587360288195E-6</v>
          </cell>
          <cell r="F18">
            <v>3.1662869888230559E-6</v>
          </cell>
        </row>
        <row r="19">
          <cell r="D19">
            <v>2.7485130111311248E-6</v>
          </cell>
          <cell r="F19">
            <v>2.1988104089048998E-6</v>
          </cell>
        </row>
        <row r="20">
          <cell r="D20">
            <v>2.0193156816473567E-6</v>
          </cell>
          <cell r="F20">
            <v>1.6154525453178855E-6</v>
          </cell>
        </row>
        <row r="21">
          <cell r="D21">
            <v>1.5460385687612578E-6</v>
          </cell>
          <cell r="F21">
            <v>1.2368308550090063E-6</v>
          </cell>
        </row>
        <row r="22">
          <cell r="D22">
            <v>1.2215613382805001E-6</v>
          </cell>
          <cell r="F22">
            <v>9.7724907062440014E-7</v>
          </cell>
        </row>
        <row r="23">
          <cell r="D23">
            <v>9.8946468400720488E-7</v>
          </cell>
          <cell r="F23">
            <v>7.9157174720576397E-7</v>
          </cell>
        </row>
      </sheetData>
      <sheetData sheetId="2">
        <row r="5">
          <cell r="D5">
            <v>9.8946468400720501E-3</v>
          </cell>
          <cell r="J5">
            <v>99.999999999999986</v>
          </cell>
        </row>
        <row r="6">
          <cell r="D6">
            <v>3.9578587360288199E-4</v>
          </cell>
          <cell r="J6">
            <v>4</v>
          </cell>
        </row>
        <row r="7">
          <cell r="D7">
            <v>9.8946468400720497E-5</v>
          </cell>
          <cell r="J7">
            <v>1</v>
          </cell>
        </row>
        <row r="8">
          <cell r="D8">
            <v>2.4736617100180124E-5</v>
          </cell>
          <cell r="J8">
            <v>0.25</v>
          </cell>
        </row>
        <row r="9">
          <cell r="D9">
            <v>1.0994052044524499E-5</v>
          </cell>
          <cell r="J9">
            <v>0.1111111111111111</v>
          </cell>
        </row>
        <row r="10">
          <cell r="D10">
            <v>6.1841542750450311E-6</v>
          </cell>
          <cell r="J10">
            <v>6.25E-2</v>
          </cell>
        </row>
        <row r="11">
          <cell r="D11">
            <v>3.9578587360288195E-6</v>
          </cell>
          <cell r="J11">
            <v>0.04</v>
          </cell>
        </row>
        <row r="12">
          <cell r="D12">
            <v>2.7485130111311248E-6</v>
          </cell>
          <cell r="J12">
            <v>2.7777777777777776E-2</v>
          </cell>
        </row>
        <row r="13">
          <cell r="D13">
            <v>2.0193156816473567E-6</v>
          </cell>
          <cell r="J13">
            <v>2.0408163265306121E-2</v>
          </cell>
        </row>
        <row r="20">
          <cell r="I20">
            <v>3.9810717055349727E-2</v>
          </cell>
        </row>
        <row r="21">
          <cell r="I21">
            <v>1.9952623149688781E-3</v>
          </cell>
        </row>
        <row r="22">
          <cell r="I22">
            <v>7.9432823472428153E-5</v>
          </cell>
        </row>
        <row r="23">
          <cell r="I23">
            <v>3.9810717055349634E-5</v>
          </cell>
        </row>
        <row r="24">
          <cell r="I24">
            <v>1.2589254117941658E-5</v>
          </cell>
        </row>
        <row r="25">
          <cell r="I25">
            <v>1.9952623149688749E-6</v>
          </cell>
        </row>
        <row r="26">
          <cell r="I26">
            <v>1.2589254117941651E-7</v>
          </cell>
        </row>
        <row r="27">
          <cell r="I27">
            <v>7.943282347242818E-8</v>
          </cell>
        </row>
        <row r="28">
          <cell r="I28">
            <v>3.9810717055349665E-9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tabSelected="1" workbookViewId="0">
      <selection activeCell="P25" sqref="P25"/>
    </sheetView>
  </sheetViews>
  <sheetFormatPr baseColWidth="10" defaultRowHeight="15" x14ac:dyDescent="0.25"/>
  <cols>
    <col min="4" max="4" width="15.85546875" bestFit="1" customWidth="1"/>
    <col min="8" max="8" width="15.85546875" bestFit="1" customWidth="1"/>
    <col min="9" max="9" width="16.42578125" bestFit="1" customWidth="1"/>
  </cols>
  <sheetData>
    <row r="1" spans="1:11" x14ac:dyDescent="0.25">
      <c r="A1" t="s">
        <v>0</v>
      </c>
    </row>
    <row r="2" spans="1:11" x14ac:dyDescent="0.25">
      <c r="C2">
        <v>0.125</v>
      </c>
      <c r="D2" t="s">
        <v>1</v>
      </c>
      <c r="E2" s="1" t="s">
        <v>2</v>
      </c>
      <c r="F2" s="1" t="s">
        <v>12</v>
      </c>
      <c r="H2" t="s">
        <v>1</v>
      </c>
      <c r="I2" t="s">
        <v>2</v>
      </c>
    </row>
    <row r="3" spans="1:11" x14ac:dyDescent="0.25">
      <c r="B3" t="s">
        <v>3</v>
      </c>
      <c r="C3" t="s">
        <v>4</v>
      </c>
      <c r="D3" t="s">
        <v>5</v>
      </c>
      <c r="E3" s="1" t="s">
        <v>5</v>
      </c>
      <c r="F3" s="1" t="s">
        <v>5</v>
      </c>
      <c r="H3" t="s">
        <v>6</v>
      </c>
      <c r="I3" t="s">
        <v>6</v>
      </c>
      <c r="J3" t="s">
        <v>7</v>
      </c>
      <c r="K3" s="1" t="s">
        <v>8</v>
      </c>
    </row>
    <row r="4" spans="1:11" x14ac:dyDescent="0.25">
      <c r="B4">
        <v>0.01</v>
      </c>
      <c r="D4">
        <f>1*1*1*1*(0.125/(4*PI()*B4))^2</f>
        <v>0.98946468400720478</v>
      </c>
      <c r="E4" s="2">
        <f>1*1*1*0.3*(0.125/(4*PI()*B4))^2</f>
        <v>0.2968394052021614</v>
      </c>
      <c r="F4" s="2">
        <f>1*1*1*0.8*(0.125/(4*PI()*B4))^2</f>
        <v>0.79157174720576384</v>
      </c>
      <c r="H4">
        <f>10*LOG10(D4)</f>
        <v>-4.5997020280796712E-2</v>
      </c>
      <c r="I4">
        <f>10*LOG10(E4)</f>
        <v>-5.2747844730841731</v>
      </c>
      <c r="J4">
        <f>B4^2</f>
        <v>1E-4</v>
      </c>
      <c r="K4" s="2">
        <f>1/J4</f>
        <v>10000</v>
      </c>
    </row>
    <row r="5" spans="1:11" x14ac:dyDescent="0.25">
      <c r="B5">
        <v>0.1</v>
      </c>
      <c r="D5">
        <f t="shared" ref="D5:D23" si="0">1*1*1*1*(0.125/(4*PI()*B5))^2</f>
        <v>9.8946468400720501E-3</v>
      </c>
      <c r="E5" s="2">
        <f t="shared" ref="E5:E23" si="1">1*1*1*0.3*(0.125/(4*PI()*B5))^2</f>
        <v>2.9683940520216149E-3</v>
      </c>
      <c r="F5" s="2">
        <f t="shared" ref="F5:F23" si="2">1*1*1*0.8*(0.125/(4*PI()*B5))^2</f>
        <v>7.9157174720576404E-3</v>
      </c>
      <c r="H5">
        <f>10*LOG10(D5)</f>
        <v>-20.045997020280794</v>
      </c>
      <c r="I5">
        <f>10*LOG10(E5)</f>
        <v>-25.274784473084175</v>
      </c>
      <c r="J5">
        <f t="shared" ref="J5:J23" si="3">B5^2</f>
        <v>1.0000000000000002E-2</v>
      </c>
      <c r="K5" s="2">
        <f t="shared" ref="K5:K23" si="4">1/J5</f>
        <v>99.999999999999986</v>
      </c>
    </row>
    <row r="6" spans="1:11" x14ac:dyDescent="0.25">
      <c r="B6">
        <v>0.2</v>
      </c>
      <c r="D6">
        <f t="shared" si="0"/>
        <v>2.4736617100180125E-3</v>
      </c>
      <c r="E6" s="2">
        <f t="shared" si="1"/>
        <v>7.4209851300540374E-4</v>
      </c>
      <c r="F6" s="2">
        <f t="shared" si="2"/>
        <v>1.9789293680144101E-3</v>
      </c>
      <c r="H6">
        <f>10*LOG10(D6)</f>
        <v>-26.066596933560419</v>
      </c>
      <c r="I6">
        <f>10*LOG10(E6)</f>
        <v>-31.295384386363793</v>
      </c>
      <c r="J6">
        <f t="shared" si="3"/>
        <v>4.0000000000000008E-2</v>
      </c>
      <c r="K6" s="2">
        <f t="shared" si="4"/>
        <v>24.999999999999996</v>
      </c>
    </row>
    <row r="7" spans="1:11" x14ac:dyDescent="0.25">
      <c r="B7">
        <v>0.3</v>
      </c>
      <c r="D7">
        <f t="shared" si="0"/>
        <v>1.0994052044524497E-3</v>
      </c>
      <c r="E7" s="2">
        <f t="shared" si="1"/>
        <v>3.2982156133573489E-4</v>
      </c>
      <c r="F7" s="2">
        <f t="shared" si="2"/>
        <v>8.7952416356195978E-4</v>
      </c>
      <c r="H7">
        <f>10*LOG10(D7)</f>
        <v>-29.588422114674046</v>
      </c>
      <c r="I7">
        <f>10*LOG10(E7)</f>
        <v>-34.81720956747742</v>
      </c>
      <c r="J7">
        <f t="shared" si="3"/>
        <v>0.09</v>
      </c>
      <c r="K7" s="2">
        <f t="shared" si="4"/>
        <v>11.111111111111111</v>
      </c>
    </row>
    <row r="8" spans="1:11" x14ac:dyDescent="0.25">
      <c r="B8">
        <v>0.4</v>
      </c>
      <c r="D8">
        <f t="shared" si="0"/>
        <v>6.1841542750450313E-4</v>
      </c>
      <c r="E8" s="2">
        <f t="shared" si="1"/>
        <v>1.8552462825135093E-4</v>
      </c>
      <c r="F8" s="2">
        <f t="shared" si="2"/>
        <v>4.9473234200360253E-4</v>
      </c>
      <c r="H8">
        <f>10*LOG10(D8)</f>
        <v>-32.087196846840044</v>
      </c>
      <c r="I8">
        <f>10*LOG10(E8)</f>
        <v>-37.315984299643418</v>
      </c>
      <c r="J8">
        <f t="shared" si="3"/>
        <v>0.16000000000000003</v>
      </c>
      <c r="K8" s="2">
        <f t="shared" si="4"/>
        <v>6.2499999999999991</v>
      </c>
    </row>
    <row r="9" spans="1:11" x14ac:dyDescent="0.25">
      <c r="B9">
        <v>0.5</v>
      </c>
      <c r="D9">
        <f t="shared" si="0"/>
        <v>3.9578587360288199E-4</v>
      </c>
      <c r="E9" s="2">
        <f t="shared" si="1"/>
        <v>1.1873576208086459E-4</v>
      </c>
      <c r="F9" s="2">
        <f t="shared" si="2"/>
        <v>3.166286988823056E-4</v>
      </c>
      <c r="H9">
        <f>10*LOG10(D9)</f>
        <v>-34.025397107001176</v>
      </c>
      <c r="I9">
        <f>10*LOG10(E9)</f>
        <v>-39.25418455980455</v>
      </c>
      <c r="J9">
        <f t="shared" si="3"/>
        <v>0.25</v>
      </c>
      <c r="K9" s="2">
        <f t="shared" si="4"/>
        <v>4</v>
      </c>
    </row>
    <row r="10" spans="1:11" x14ac:dyDescent="0.25">
      <c r="B10">
        <v>0.6</v>
      </c>
      <c r="D10">
        <f t="shared" si="0"/>
        <v>2.7485130111311242E-4</v>
      </c>
      <c r="E10" s="2">
        <f t="shared" si="1"/>
        <v>8.2455390333933723E-5</v>
      </c>
      <c r="F10" s="2">
        <f t="shared" si="2"/>
        <v>2.1988104089048995E-4</v>
      </c>
      <c r="H10">
        <f>10*LOG10(D10)</f>
        <v>-35.609022027953671</v>
      </c>
      <c r="I10">
        <f>10*LOG10(E10)</f>
        <v>-40.837809480757045</v>
      </c>
      <c r="J10">
        <f t="shared" si="3"/>
        <v>0.36</v>
      </c>
      <c r="K10" s="2">
        <f t="shared" si="4"/>
        <v>2.7777777777777777</v>
      </c>
    </row>
    <row r="11" spans="1:11" x14ac:dyDescent="0.25">
      <c r="B11">
        <v>0.7</v>
      </c>
      <c r="D11">
        <f t="shared" si="0"/>
        <v>2.0193156816473569E-4</v>
      </c>
      <c r="E11" s="2">
        <f t="shared" si="1"/>
        <v>6.0579470449420702E-5</v>
      </c>
      <c r="F11" s="2">
        <f t="shared" si="2"/>
        <v>1.6154525453178858E-4</v>
      </c>
      <c r="H11">
        <f>10*LOG10(D11)</f>
        <v>-36.947957820565932</v>
      </c>
      <c r="I11">
        <f>10*LOG10(E11)</f>
        <v>-42.176745273369313</v>
      </c>
      <c r="J11">
        <f t="shared" si="3"/>
        <v>0.48999999999999994</v>
      </c>
      <c r="K11" s="2">
        <f t="shared" si="4"/>
        <v>2.0408163265306127</v>
      </c>
    </row>
    <row r="12" spans="1:11" x14ac:dyDescent="0.25">
      <c r="B12">
        <v>0.8</v>
      </c>
      <c r="D12">
        <f t="shared" si="0"/>
        <v>1.5460385687612578E-4</v>
      </c>
      <c r="E12" s="2">
        <f t="shared" si="1"/>
        <v>4.6381157062837734E-5</v>
      </c>
      <c r="F12" s="2">
        <f t="shared" si="2"/>
        <v>1.2368308550090063E-4</v>
      </c>
      <c r="H12">
        <f>10*LOG10(D12)</f>
        <v>-38.107796760119669</v>
      </c>
      <c r="I12">
        <f>10*LOG10(E12)</f>
        <v>-43.336584212923043</v>
      </c>
      <c r="J12">
        <f t="shared" si="3"/>
        <v>0.64000000000000012</v>
      </c>
      <c r="K12" s="2">
        <f t="shared" si="4"/>
        <v>1.5624999999999998</v>
      </c>
    </row>
    <row r="13" spans="1:11" x14ac:dyDescent="0.25">
      <c r="B13">
        <v>0.9</v>
      </c>
      <c r="D13">
        <f t="shared" si="0"/>
        <v>1.2215613382804999E-4</v>
      </c>
      <c r="E13" s="2">
        <f t="shared" si="1"/>
        <v>3.6646840148414998E-5</v>
      </c>
      <c r="F13" s="2">
        <f t="shared" si="2"/>
        <v>9.7724907062439999E-5</v>
      </c>
      <c r="H13">
        <f>10*LOG10(D13)</f>
        <v>-39.130847209067298</v>
      </c>
      <c r="I13">
        <f>10*LOG10(E13)</f>
        <v>-44.359634661870672</v>
      </c>
      <c r="J13">
        <f t="shared" si="3"/>
        <v>0.81</v>
      </c>
      <c r="K13" s="2">
        <f t="shared" si="4"/>
        <v>1.2345679012345678</v>
      </c>
    </row>
    <row r="14" spans="1:11" x14ac:dyDescent="0.25">
      <c r="B14">
        <v>1</v>
      </c>
      <c r="D14">
        <f t="shared" si="0"/>
        <v>9.8946468400720497E-5</v>
      </c>
      <c r="E14" s="2">
        <f t="shared" si="1"/>
        <v>2.9683940520216149E-5</v>
      </c>
      <c r="F14" s="2">
        <f t="shared" si="2"/>
        <v>7.9157174720576401E-5</v>
      </c>
      <c r="H14">
        <f>10*LOG10(D14)</f>
        <v>-40.045997020280801</v>
      </c>
      <c r="I14">
        <f>10*LOG10(E14)</f>
        <v>-45.274784473084175</v>
      </c>
      <c r="J14">
        <f t="shared" si="3"/>
        <v>1</v>
      </c>
      <c r="K14" s="2">
        <f t="shared" si="4"/>
        <v>1</v>
      </c>
    </row>
    <row r="15" spans="1:11" x14ac:dyDescent="0.25">
      <c r="B15">
        <v>2</v>
      </c>
      <c r="D15">
        <f t="shared" si="0"/>
        <v>2.4736617100180124E-5</v>
      </c>
      <c r="E15" s="2">
        <f t="shared" si="1"/>
        <v>7.4209851300540371E-6</v>
      </c>
      <c r="F15" s="2">
        <f t="shared" si="2"/>
        <v>1.97892936801441E-5</v>
      </c>
      <c r="H15">
        <f>10*LOG10(D15)</f>
        <v>-46.066596933560426</v>
      </c>
      <c r="I15">
        <f>10*LOG10(E15)</f>
        <v>-51.2953843863638</v>
      </c>
      <c r="J15">
        <f t="shared" si="3"/>
        <v>4</v>
      </c>
      <c r="K15" s="2">
        <f t="shared" si="4"/>
        <v>0.25</v>
      </c>
    </row>
    <row r="16" spans="1:11" x14ac:dyDescent="0.25">
      <c r="B16">
        <v>3</v>
      </c>
      <c r="D16">
        <f t="shared" si="0"/>
        <v>1.0994052044524499E-5</v>
      </c>
      <c r="E16" s="2">
        <f t="shared" si="1"/>
        <v>3.2982156133573499E-6</v>
      </c>
      <c r="F16" s="2">
        <f t="shared" si="2"/>
        <v>8.7952416356195991E-6</v>
      </c>
      <c r="H16">
        <f>10*LOG10(D16)</f>
        <v>-49.588422114674046</v>
      </c>
      <c r="I16">
        <f>10*LOG10(E16)</f>
        <v>-54.81720956747742</v>
      </c>
      <c r="J16">
        <f t="shared" si="3"/>
        <v>9</v>
      </c>
      <c r="K16" s="2">
        <f t="shared" si="4"/>
        <v>0.1111111111111111</v>
      </c>
    </row>
    <row r="17" spans="2:18" x14ac:dyDescent="0.25">
      <c r="B17">
        <v>4</v>
      </c>
      <c r="D17">
        <f t="shared" si="0"/>
        <v>6.1841542750450311E-6</v>
      </c>
      <c r="E17" s="2">
        <f t="shared" si="1"/>
        <v>1.8552462825135093E-6</v>
      </c>
      <c r="F17" s="2">
        <f t="shared" si="2"/>
        <v>4.947323420036025E-6</v>
      </c>
      <c r="H17">
        <f>10*LOG10(D17)</f>
        <v>-52.087196846840044</v>
      </c>
      <c r="I17">
        <f>10*LOG10(E17)</f>
        <v>-57.315984299643425</v>
      </c>
      <c r="J17">
        <f t="shared" si="3"/>
        <v>16</v>
      </c>
      <c r="K17" s="2">
        <f t="shared" si="4"/>
        <v>6.25E-2</v>
      </c>
    </row>
    <row r="18" spans="2:18" x14ac:dyDescent="0.25">
      <c r="B18">
        <v>5</v>
      </c>
      <c r="D18">
        <f t="shared" si="0"/>
        <v>3.9578587360288195E-6</v>
      </c>
      <c r="E18" s="2">
        <f t="shared" si="1"/>
        <v>1.1873576208086459E-6</v>
      </c>
      <c r="F18" s="2">
        <f t="shared" si="2"/>
        <v>3.1662869888230559E-6</v>
      </c>
      <c r="H18">
        <f>10*LOG10(D18)</f>
        <v>-54.025397107001176</v>
      </c>
      <c r="I18">
        <f>10*LOG10(E18)</f>
        <v>-59.25418455980455</v>
      </c>
      <c r="J18">
        <f t="shared" si="3"/>
        <v>25</v>
      </c>
      <c r="K18" s="2">
        <f t="shared" si="4"/>
        <v>0.04</v>
      </c>
    </row>
    <row r="19" spans="2:18" x14ac:dyDescent="0.25">
      <c r="B19">
        <v>6</v>
      </c>
      <c r="D19">
        <f t="shared" si="0"/>
        <v>2.7485130111311248E-6</v>
      </c>
      <c r="E19" s="2">
        <f t="shared" si="1"/>
        <v>8.2455390333933747E-7</v>
      </c>
      <c r="F19" s="2">
        <f t="shared" si="2"/>
        <v>2.1988104089048998E-6</v>
      </c>
      <c r="H19">
        <f>10*LOG10(D19)</f>
        <v>-55.609022027953671</v>
      </c>
      <c r="I19">
        <f>10*LOG10(E19)</f>
        <v>-60.837809480757045</v>
      </c>
      <c r="J19">
        <f t="shared" si="3"/>
        <v>36</v>
      </c>
      <c r="K19" s="2">
        <f t="shared" si="4"/>
        <v>2.7777777777777776E-2</v>
      </c>
    </row>
    <row r="20" spans="2:18" x14ac:dyDescent="0.25">
      <c r="B20">
        <v>7</v>
      </c>
      <c r="D20">
        <f t="shared" si="0"/>
        <v>2.0193156816473567E-6</v>
      </c>
      <c r="E20" s="2">
        <f t="shared" si="1"/>
        <v>6.0579470449420703E-7</v>
      </c>
      <c r="F20" s="2">
        <f t="shared" si="2"/>
        <v>1.6154525453178855E-6</v>
      </c>
      <c r="H20">
        <f>10*LOG10(D20)</f>
        <v>-56.947957820565939</v>
      </c>
      <c r="I20">
        <f>10*LOG10(E20)</f>
        <v>-62.176745273369313</v>
      </c>
      <c r="J20">
        <f t="shared" si="3"/>
        <v>49</v>
      </c>
      <c r="K20" s="2">
        <f t="shared" si="4"/>
        <v>2.0408163265306121E-2</v>
      </c>
    </row>
    <row r="21" spans="2:18" x14ac:dyDescent="0.25">
      <c r="B21">
        <v>8</v>
      </c>
      <c r="D21">
        <f t="shared" si="0"/>
        <v>1.5460385687612578E-6</v>
      </c>
      <c r="E21" s="2">
        <f t="shared" si="1"/>
        <v>4.6381157062837732E-7</v>
      </c>
      <c r="F21" s="2">
        <f t="shared" si="2"/>
        <v>1.2368308550090063E-6</v>
      </c>
      <c r="H21">
        <f>10*LOG10(D21)</f>
        <v>-58.107796760119669</v>
      </c>
      <c r="I21">
        <f>10*LOG10(E21)</f>
        <v>-63.336584212923043</v>
      </c>
      <c r="J21">
        <f t="shared" si="3"/>
        <v>64</v>
      </c>
      <c r="K21" s="2">
        <f t="shared" si="4"/>
        <v>1.5625E-2</v>
      </c>
    </row>
    <row r="22" spans="2:18" x14ac:dyDescent="0.25">
      <c r="B22">
        <v>9</v>
      </c>
      <c r="D22">
        <f t="shared" si="0"/>
        <v>1.2215613382805001E-6</v>
      </c>
      <c r="E22" s="2">
        <f t="shared" si="1"/>
        <v>3.6646840148415E-7</v>
      </c>
      <c r="F22" s="2">
        <f t="shared" si="2"/>
        <v>9.7724907062440014E-7</v>
      </c>
      <c r="H22">
        <f>10*LOG10(D22)</f>
        <v>-59.130847209067298</v>
      </c>
      <c r="I22">
        <f>10*LOG10(E22)</f>
        <v>-64.359634661870672</v>
      </c>
      <c r="J22">
        <f t="shared" si="3"/>
        <v>81</v>
      </c>
      <c r="K22" s="2">
        <f t="shared" si="4"/>
        <v>1.2345679012345678E-2</v>
      </c>
      <c r="Q22" s="5" t="s">
        <v>13</v>
      </c>
      <c r="R22" s="5"/>
    </row>
    <row r="23" spans="2:18" x14ac:dyDescent="0.25">
      <c r="B23">
        <v>10</v>
      </c>
      <c r="D23">
        <f t="shared" si="0"/>
        <v>9.8946468400720488E-7</v>
      </c>
      <c r="E23" s="2">
        <f t="shared" si="1"/>
        <v>2.9683940520216147E-7</v>
      </c>
      <c r="F23" s="2">
        <f t="shared" si="2"/>
        <v>7.9157174720576397E-7</v>
      </c>
      <c r="H23">
        <f>10*LOG10(D23)</f>
        <v>-60.045997020280801</v>
      </c>
      <c r="I23">
        <f>10*LOG10(E23)</f>
        <v>-65.274784473084168</v>
      </c>
      <c r="J23">
        <f t="shared" si="3"/>
        <v>100</v>
      </c>
      <c r="K23" s="2">
        <f t="shared" si="4"/>
        <v>0.01</v>
      </c>
    </row>
    <row r="40" spans="4:12" x14ac:dyDescent="0.25">
      <c r="D40" s="1" t="s">
        <v>9</v>
      </c>
      <c r="E40" s="1" t="s">
        <v>10</v>
      </c>
      <c r="F40" s="1"/>
      <c r="G40" s="1" t="s">
        <v>11</v>
      </c>
      <c r="I40" s="1" t="s">
        <v>9</v>
      </c>
      <c r="J40" s="1" t="s">
        <v>10</v>
      </c>
      <c r="K40" s="1"/>
      <c r="L40" s="1" t="s">
        <v>11</v>
      </c>
    </row>
    <row r="41" spans="4:12" x14ac:dyDescent="0.25">
      <c r="D41" s="2">
        <f>(0.125/(4*PI()))^2</f>
        <v>9.8946468400720497E-5</v>
      </c>
      <c r="E41" s="3">
        <v>3.0000000000000001E-5</v>
      </c>
      <c r="F41" s="3"/>
      <c r="G41" s="2">
        <f>E41/D41</f>
        <v>0.30319424720146504</v>
      </c>
      <c r="I41" s="2">
        <f>(0.125/(4*PI()))^2</f>
        <v>9.8946468400720497E-5</v>
      </c>
      <c r="J41" s="3">
        <v>8.0000000000000007E-5</v>
      </c>
      <c r="K41" s="3"/>
      <c r="L41" s="2">
        <f>J41/I41</f>
        <v>0.80851799253724022</v>
      </c>
    </row>
    <row r="42" spans="4:12" x14ac:dyDescent="0.25">
      <c r="E42" s="4"/>
      <c r="F42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Tibak</dc:creator>
  <cp:lastModifiedBy>Tibak</cp:lastModifiedBy>
  <dcterms:created xsi:type="dcterms:W3CDTF">2022-11-05T17:30:39Z</dcterms:created>
  <dcterms:modified xsi:type="dcterms:W3CDTF">2022-11-05T17:35:19Z</dcterms:modified>
</cp:coreProperties>
</file>