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44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F26" i="1"/>
  <c r="E27" i="1"/>
  <c r="F27" i="1"/>
  <c r="E28" i="1"/>
  <c r="F28" i="1"/>
  <c r="Q95" i="1"/>
  <c r="M84" i="1"/>
  <c r="M78" i="1"/>
  <c r="M79" i="1"/>
  <c r="S96" i="1"/>
  <c r="S9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2" i="1"/>
  <c r="S2" i="1"/>
  <c r="B27" i="1"/>
  <c r="B26" i="1"/>
  <c r="G26" i="1"/>
  <c r="B28" i="1"/>
  <c r="G27" i="1"/>
  <c r="B23" i="1"/>
  <c r="E23" i="1"/>
  <c r="F23" i="1"/>
  <c r="B24" i="1"/>
  <c r="E24" i="1"/>
  <c r="F24" i="1"/>
  <c r="B25" i="1"/>
  <c r="E25" i="1"/>
  <c r="F25" i="1"/>
  <c r="B22" i="1"/>
  <c r="G22" i="1"/>
  <c r="G23" i="1"/>
  <c r="G24" i="1"/>
  <c r="G25" i="1"/>
  <c r="B21" i="1"/>
  <c r="B20" i="1"/>
  <c r="G20" i="1"/>
  <c r="G21" i="1"/>
  <c r="E21" i="1"/>
  <c r="F21" i="1"/>
  <c r="E22" i="1"/>
  <c r="F22" i="1"/>
  <c r="B16" i="1"/>
  <c r="E16" i="1"/>
  <c r="F16" i="1"/>
  <c r="B17" i="1"/>
  <c r="E17" i="1"/>
  <c r="F17" i="1"/>
  <c r="B18" i="1"/>
  <c r="E18" i="1"/>
  <c r="F18" i="1"/>
  <c r="B19" i="1"/>
  <c r="E19" i="1"/>
  <c r="F19" i="1"/>
  <c r="E20" i="1"/>
  <c r="F20" i="1"/>
  <c r="F15" i="1"/>
  <c r="B15" i="1"/>
  <c r="E15" i="1"/>
  <c r="G7" i="1"/>
  <c r="G8" i="1"/>
  <c r="G6" i="1"/>
  <c r="G16" i="1"/>
  <c r="G17" i="1"/>
  <c r="G18" i="1"/>
  <c r="G19" i="1"/>
  <c r="G15" i="1"/>
  <c r="E7" i="1"/>
  <c r="E8" i="1"/>
  <c r="E9" i="1"/>
  <c r="E6" i="1"/>
  <c r="F7" i="1"/>
  <c r="F8" i="1"/>
  <c r="F9" i="1"/>
  <c r="F6" i="1"/>
</calcChain>
</file>

<file path=xl/sharedStrings.xml><?xml version="1.0" encoding="utf-8"?>
<sst xmlns="http://schemas.openxmlformats.org/spreadsheetml/2006/main" count="198" uniqueCount="153">
  <si>
    <t>k</t>
  </si>
  <si>
    <t>unique kmers</t>
  </si>
  <si>
    <t xml:space="preserve"> kmers support</t>
  </si>
  <si>
    <t>% of support</t>
  </si>
  <si>
    <t>total kmers</t>
  </si>
  <si>
    <t>% of kmers</t>
  </si>
  <si>
    <t>Finished loading file /scail/u/junjiezhu/data/hg19/ucsc.hg19.fasta_15uniquePos!</t>
  </si>
  <si>
    <t>Total number of distinct kmers:</t>
  </si>
  <si>
    <t>Distinct kmers that are unique:</t>
  </si>
  <si>
    <t>Duration: 79.53 s.</t>
  </si>
  <si>
    <t>---------------------------------------------</t>
  </si>
  <si>
    <t>Finished loading file /scail/u/junjiezhu/data/hg19/ucsc.hg19.fasta_16uniquePos!</t>
  </si>
  <si>
    <t>Duration: 267.37 s.</t>
  </si>
  <si>
    <t>Finished loading file /scail/u/junjiezhu/data/hg19/ucsc.hg19.fasta_17uniquePos!</t>
  </si>
  <si>
    <t>Duration: 723.08 s.</t>
  </si>
  <si>
    <t>Finished loading file /scail/u/junjiezhu/data/hg19/ucsc.hg19.fasta_18uniquePos!</t>
  </si>
  <si>
    <t>Duration: 1545.95 s.</t>
  </si>
  <si>
    <t>Finished loading file /scail/u/junjiezhu/data/hg19/ucsc.hg19.fasta_19uniquePos!</t>
  </si>
  <si>
    <t>Duration: 2005.46 s.</t>
  </si>
  <si>
    <t>Finished loading file /scail/u/junjiezhu/data/hg19/ucsc.hg19.fasta_20uniquePos!</t>
  </si>
  <si>
    <t>Duration: 3183.23 s.</t>
  </si>
  <si>
    <t>total length:</t>
  </si>
  <si>
    <t xml:space="preserve"> total length:</t>
  </si>
  <si>
    <t>hg19 old.</t>
  </si>
  <si>
    <t>hg19 new.</t>
  </si>
  <si>
    <t xml:space="preserve">* </t>
  </si>
  <si>
    <t>hg19 old and hg19 new differ by addition chromosomes</t>
  </si>
  <si>
    <t>*</t>
  </si>
  <si>
    <t>15-mers are on the same level of magnitude for sanity check</t>
  </si>
  <si>
    <t>Finished loading file /scail/u/junjiezhu/data/hg19/ucsc.hg19.fasta_21uniquePos!</t>
  </si>
  <si>
    <t>Total number of distinct kmers: 4498111164</t>
  </si>
  <si>
    <t>Distinct kmers that are unique: 4271683248</t>
  </si>
  <si>
    <t>Duration: 3718.59 s.</t>
  </si>
  <si>
    <t>Finished loading file /scail/u/junjiezhu/data/hg19/ucsc.hg19.fasta_22uniquePos!</t>
  </si>
  <si>
    <t>Total number of distinct kmers: 4582159935</t>
  </si>
  <si>
    <t>Distinct kmers that are unique: 4378294338</t>
  </si>
  <si>
    <t>Duration: 4089.13 s.</t>
  </si>
  <si>
    <t>total length</t>
  </si>
  <si>
    <t>chrM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</si>
  <si>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</si>
  <si>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</si>
  <si>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</si>
  <si>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</si>
  <si>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</si>
  <si>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</si>
  <si>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</si>
  <si>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</si>
  <si>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</si>
  <si>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</si>
  <si>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</si>
  <si>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</si>
  <si>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</si>
  <si>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</si>
  <si>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</si>
  <si>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</si>
  <si>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</si>
  <si>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</si>
  <si>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</si>
  <si>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</si>
  <si>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</si>
  <si>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</si>
  <si>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</si>
  <si>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chrY</t>
  </si>
  <si>
    <t>chr1_gl000191_random</t>
  </si>
  <si>
    <t>chr1_gl000192_random</t>
  </si>
  <si>
    <t>chr4_ctg9_hap1</t>
  </si>
  <si>
    <t>chr4_gl000193_random</t>
  </si>
  <si>
    <t>chr4_gl000194_random</t>
  </si>
  <si>
    <t>chr6_apd_hap1</t>
  </si>
  <si>
    <t>chr6_cox_hap2</t>
  </si>
  <si>
    <t>chr6_dbb_hap3</t>
  </si>
  <si>
    <t>chr6_mann_hap4</t>
  </si>
  <si>
    <t>chr6_mcf_hap5</t>
  </si>
  <si>
    <t>chr6_qbl_hap6</t>
  </si>
  <si>
    <t>chr6_ssto_hap7</t>
  </si>
  <si>
    <t>chr7_gl000195_random</t>
  </si>
  <si>
    <t>chr8_gl000196_random</t>
  </si>
  <si>
    <t>chr8_gl000197_random</t>
  </si>
  <si>
    <t>chr9_gl000198_random</t>
  </si>
  <si>
    <t>chr9_gl000199_random</t>
  </si>
  <si>
    <t>chr9_gl000200_random</t>
  </si>
  <si>
    <t>chr9_gl000201_random</t>
  </si>
  <si>
    <t>chr11_gl000202_random</t>
  </si>
  <si>
    <t>chr17_ctg5_hap1</t>
  </si>
  <si>
    <t>chr17_gl000203_random</t>
  </si>
  <si>
    <t>chr17_gl000204_random</t>
  </si>
  <si>
    <t>chr17_gl000205_random</t>
  </si>
  <si>
    <t>chr17_gl000206_random</t>
  </si>
  <si>
    <t>chr18_gl000207_random</t>
  </si>
  <si>
    <t>chr19_gl000208_random</t>
  </si>
  <si>
    <t>chr19_gl000209_random</t>
  </si>
  <si>
    <t>chr21_gl000210_random</t>
  </si>
  <si>
    <t>chrUn_gl000211</t>
  </si>
  <si>
    <t>chrUn_gl000212</t>
  </si>
  <si>
    <t>chrUn_gl000213</t>
  </si>
  <si>
    <t>chrUn_gl000214</t>
  </si>
  <si>
    <t>chrUn_gl000215</t>
  </si>
  <si>
    <t>chrUn_gl000216</t>
  </si>
  <si>
    <t>chrUn_gl000217</t>
  </si>
  <si>
    <t>chrUn_gl000218</t>
  </si>
  <si>
    <t>chrUn_gl000219</t>
  </si>
  <si>
    <t>chrUn_gl000220</t>
  </si>
  <si>
    <t>chrUn_gl000221</t>
  </si>
  <si>
    <t>chrUn_gl000222</t>
  </si>
  <si>
    <t>chrUn_gl000223</t>
  </si>
  <si>
    <t>chrUn_gl000224</t>
  </si>
  <si>
    <t>chrUn_gl000225</t>
  </si>
  <si>
    <t>chrUn_gl000226</t>
  </si>
  <si>
    <t>chrUn_gl000227</t>
  </si>
  <si>
    <t>chrUn_gl000228</t>
  </si>
  <si>
    <t>chrUn_gl000229</t>
  </si>
  <si>
    <t>chrUn_gl000230</t>
  </si>
  <si>
    <t>chrUn_gl000231</t>
  </si>
  <si>
    <t>chrUn_gl000232</t>
  </si>
  <si>
    <t>chrUn_gl000233</t>
  </si>
  <si>
    <t>chrUn_gl000234</t>
  </si>
  <si>
    <t>chrUn_gl000235</t>
  </si>
  <si>
    <t>chrUn_gl000236</t>
  </si>
  <si>
    <t>chrUn_gl000237</t>
  </si>
  <si>
    <t>chrUn_gl000238</t>
  </si>
  <si>
    <t>chrUn_gl000239</t>
  </si>
  <si>
    <t>chrUn_gl000240</t>
  </si>
  <si>
    <t>chrUn_gl000241</t>
  </si>
  <si>
    <t>chrUn_gl000242</t>
  </si>
  <si>
    <t>chrUn_gl000243</t>
  </si>
  <si>
    <t>chrUn_gl000244</t>
  </si>
  <si>
    <t>chrUn_gl000245</t>
  </si>
  <si>
    <t>chrUn_gl000246</t>
  </si>
  <si>
    <t>chrUn_gl000247</t>
  </si>
  <si>
    <t>chrUn_gl000248</t>
  </si>
  <si>
    <t>chrUn_gl000249</t>
  </si>
  <si>
    <t>Finished loading file /scail/u/junjiezhu/data/hg19/ucsc.hg19.fasta_23uniquePos!</t>
  </si>
  <si>
    <t>Duration: 4677.26 s.</t>
  </si>
  <si>
    <t>Finished loading file /scail/u/junjiezhu/data/hg19/ucsc.hg19.fasta_24uniquePos!</t>
  </si>
  <si>
    <t>Duration: 3941.25 s.</t>
  </si>
  <si>
    <t>Finished loading file /scail/u/junjiezhu/data/hg19/ucsc.hg19.fasta_25uniquePos!</t>
  </si>
  <si>
    <t>Duration: 4153.83 s.</t>
  </si>
  <si>
    <t>Chromosome</t>
  </si>
  <si>
    <t>Start Pos</t>
  </si>
  <si>
    <t>Size</t>
  </si>
  <si>
    <t>total bins:</t>
  </si>
  <si>
    <t>start pos:</t>
  </si>
  <si>
    <t>x2</t>
  </si>
  <si>
    <t xml:space="preserve">n = </t>
  </si>
  <si>
    <t>bp covered</t>
  </si>
  <si>
    <t>bp ignored</t>
  </si>
  <si>
    <t>last bin</t>
  </si>
  <si>
    <t>Finished loading file /scail/u/junjiezhu/data/hg19/ucsc.hg19.fasta_26uniquePos!</t>
  </si>
  <si>
    <t>Duration: 4365.55 s.</t>
  </si>
  <si>
    <t>Finished loading file /scail/u/junjiezhu/data/hg19/ucsc.hg19.fasta_27uniquePos!</t>
  </si>
  <si>
    <t>Duration: 4722.14 s.</t>
  </si>
  <si>
    <t>Finished loading file /scail/u/junjiezhu/data/hg19/ucsc.hg19.fasta_28uniquePos!</t>
  </si>
  <si>
    <t>Duration: 4485.36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</si>
</sst>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5" fontId="0" fillId="4" borderId="1" xfId="2" applyNumberFormat="1" applyFont="1" applyFill="1" applyBorder="1"/>
    <xf numFmtId="43" fontId="0" fillId="0" borderId="0" xfId="1" applyFont="1"/>
    <xf numFmtId="0" fontId="5" fillId="0" borderId="0" xfId="0" applyFont="1"/>
    <xf numFmtId="164" fontId="5" fillId="0" borderId="0" xfId="1" applyNumberFormat="1" applyFont="1"/>
    <xf numFmtId="43" fontId="0" fillId="0" borderId="0" xfId="0" applyNumberFormat="1"/>
    <xf numFmtId="43" fontId="0" fillId="5" borderId="0" xfId="1" applyFont="1" applyFill="1"/>
    <xf numFmtId="164" fontId="0" fillId="0" borderId="1" xfId="0" applyNumberFormat="1" applyBorder="1"/>
    <xf numFmtId="164" fontId="0" fillId="3" borderId="1" xfId="0" applyNumberFormat="1" applyFill="1" applyBorder="1"/>
  </cellXfs>
  <cellStyles count="4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showRuler="0" workbookViewId="0">
      <selection activeCell="Q95" sqref="Q95"/>
    </sheetView>
  </sheetViews>
  <sheetFormatPr baseColWidth="10" defaultRowHeight="15" x14ac:dyDescent="0"/>
  <cols>
    <col min="1" max="1" width="3.1640625" bestFit="1" customWidth="1"/>
    <col min="2" max="4" width="16.6640625" bestFit="1" customWidth="1"/>
    <col min="5" max="6" width="11.6640625" bestFit="1" customWidth="1"/>
    <col min="7" max="7" width="7" customWidth="1"/>
    <col min="8" max="8" width="2.1640625" customWidth="1"/>
    <col min="9" max="9" width="28.83203125" style="1" customWidth="1"/>
    <col min="10" max="10" width="14.1640625" bestFit="1" customWidth="1"/>
    <col min="11" max="11" width="4.5" customWidth="1"/>
    <col min="13" max="13" width="14.1640625" bestFit="1" customWidth="1"/>
    <col min="14" max="14" width="2.5" customWidth="1"/>
    <col min="16" max="16" width="21.83203125" bestFit="1" customWidth="1"/>
    <col min="17" max="17" width="14.1640625" style="1" bestFit="1" customWidth="1"/>
    <col min="18" max="18" width="12.5" style="1" bestFit="1" customWidth="1"/>
    <col min="19" max="19" width="11.5" bestFit="1" customWidth="1"/>
  </cols>
  <sheetData>
    <row r="1" spans="1:19">
      <c r="P1" t="s">
        <v>137</v>
      </c>
      <c r="Q1" s="1" t="s">
        <v>138</v>
      </c>
      <c r="R1" s="1" t="s">
        <v>139</v>
      </c>
    </row>
    <row r="2" spans="1:19">
      <c r="I2" t="s">
        <v>6</v>
      </c>
      <c r="J2" s="1"/>
      <c r="P2" t="s">
        <v>38</v>
      </c>
      <c r="Q2" s="1">
        <v>0</v>
      </c>
      <c r="R2" s="1">
        <f>Q3-Q2</f>
        <v>16571</v>
      </c>
      <c r="S2" s="7">
        <f>R2/10000</f>
        <v>1.6571</v>
      </c>
    </row>
    <row r="3" spans="1:19">
      <c r="I3" t="s">
        <v>7</v>
      </c>
      <c r="J3" s="1">
        <v>667495386</v>
      </c>
      <c r="L3" t="s">
        <v>21</v>
      </c>
      <c r="M3">
        <v>3137159962</v>
      </c>
      <c r="P3" t="s">
        <v>39</v>
      </c>
      <c r="Q3" s="1">
        <v>16571</v>
      </c>
      <c r="R3" s="1">
        <f>Q4-Q3</f>
        <v>249250621</v>
      </c>
      <c r="S3" s="7">
        <f t="shared" ref="S3:S66" si="0">R3/10000</f>
        <v>24925.062099999999</v>
      </c>
    </row>
    <row r="4" spans="1:19">
      <c r="A4" t="s">
        <v>23</v>
      </c>
      <c r="I4" t="s">
        <v>8</v>
      </c>
      <c r="J4" s="1">
        <v>170971292</v>
      </c>
      <c r="P4" t="s">
        <v>40</v>
      </c>
      <c r="Q4" s="1">
        <v>249267192</v>
      </c>
      <c r="R4" s="1">
        <f>Q5-Q4</f>
        <v>243199373</v>
      </c>
      <c r="S4" s="7">
        <f t="shared" si="0"/>
        <v>24319.937300000001</v>
      </c>
    </row>
    <row r="5" spans="1:19">
      <c r="A5" s="3" t="s">
        <v>0</v>
      </c>
      <c r="B5" s="3" t="s">
        <v>4</v>
      </c>
      <c r="C5" s="3" t="s">
        <v>2</v>
      </c>
      <c r="D5" s="3" t="s">
        <v>1</v>
      </c>
      <c r="E5" s="3" t="s">
        <v>5</v>
      </c>
      <c r="F5" s="3" t="s">
        <v>3</v>
      </c>
      <c r="I5" t="s">
        <v>9</v>
      </c>
      <c r="J5" s="1"/>
      <c r="P5" t="s">
        <v>41</v>
      </c>
      <c r="Q5" s="1">
        <v>492466565</v>
      </c>
      <c r="R5" s="1">
        <f>Q6-Q5</f>
        <v>198022430</v>
      </c>
      <c r="S5" s="7">
        <f t="shared" si="0"/>
        <v>19802.242999999999</v>
      </c>
    </row>
    <row r="6" spans="1:19">
      <c r="A6" s="3">
        <v>12</v>
      </c>
      <c r="B6" s="4">
        <v>5722647042</v>
      </c>
      <c r="C6" s="4">
        <v>16731987</v>
      </c>
      <c r="D6" s="5">
        <v>94608</v>
      </c>
      <c r="E6" s="6">
        <f>D6/B6</f>
        <v>1.6532209536189669E-5</v>
      </c>
      <c r="F6" s="6">
        <f>D6/C6</f>
        <v>5.6543194780153726E-3</v>
      </c>
      <c r="G6" s="2">
        <f>B7-B6</f>
        <v>-642</v>
      </c>
      <c r="I6" t="s">
        <v>10</v>
      </c>
      <c r="J6" s="1"/>
      <c r="P6" t="s">
        <v>42</v>
      </c>
      <c r="Q6" s="1">
        <v>690488995</v>
      </c>
      <c r="R6" s="1">
        <f>Q7-Q6</f>
        <v>191154276</v>
      </c>
      <c r="S6" s="7">
        <f t="shared" si="0"/>
        <v>19115.427599999999</v>
      </c>
    </row>
    <row r="7" spans="1:19">
      <c r="A7" s="3">
        <v>13</v>
      </c>
      <c r="B7" s="4">
        <v>5722646400</v>
      </c>
      <c r="C7" s="4">
        <v>64736470</v>
      </c>
      <c r="D7" s="5">
        <v>2666854</v>
      </c>
      <c r="E7" s="6">
        <f t="shared" ref="E7:E9" si="1">D7/B7</f>
        <v>4.6601761031399736E-4</v>
      </c>
      <c r="F7" s="6">
        <f>D7/C7</f>
        <v>4.1195542481695401E-2</v>
      </c>
      <c r="G7" s="2">
        <f>B8-B7</f>
        <v>-642</v>
      </c>
      <c r="I7" t="s">
        <v>11</v>
      </c>
      <c r="J7" s="1"/>
      <c r="P7" t="s">
        <v>43</v>
      </c>
      <c r="Q7" s="1">
        <v>881643271</v>
      </c>
      <c r="R7" s="1">
        <f>Q8-Q7</f>
        <v>180915260</v>
      </c>
      <c r="S7" s="7">
        <f t="shared" si="0"/>
        <v>18091.526000000002</v>
      </c>
    </row>
    <row r="8" spans="1:19">
      <c r="A8" s="3">
        <v>14</v>
      </c>
      <c r="B8" s="4">
        <v>5722645758</v>
      </c>
      <c r="C8" s="4">
        <v>227412830</v>
      </c>
      <c r="D8" s="5">
        <v>30801254</v>
      </c>
      <c r="E8" s="6">
        <f t="shared" si="1"/>
        <v>5.3823450380344161E-3</v>
      </c>
      <c r="F8" s="6">
        <f>D8/C8</f>
        <v>0.13544202409336359</v>
      </c>
      <c r="G8" s="2">
        <f>B9-B8</f>
        <v>-642</v>
      </c>
      <c r="I8" t="s">
        <v>7</v>
      </c>
      <c r="J8" s="1">
        <v>1596592547</v>
      </c>
      <c r="L8" t="s">
        <v>22</v>
      </c>
      <c r="M8">
        <v>3137159869</v>
      </c>
      <c r="P8" t="s">
        <v>44</v>
      </c>
      <c r="Q8" s="1">
        <v>1062558531</v>
      </c>
      <c r="R8" s="1">
        <f>Q9-Q8</f>
        <v>171115067</v>
      </c>
      <c r="S8" s="7">
        <f t="shared" si="0"/>
        <v>17111.506700000002</v>
      </c>
    </row>
    <row r="9" spans="1:19">
      <c r="A9" s="3">
        <v>15</v>
      </c>
      <c r="B9" s="4">
        <v>5722645116</v>
      </c>
      <c r="C9" s="4">
        <v>667266728</v>
      </c>
      <c r="D9" s="5">
        <v>171591520</v>
      </c>
      <c r="E9" s="6">
        <f t="shared" si="1"/>
        <v>2.9984651594110838E-2</v>
      </c>
      <c r="F9" s="6">
        <f>D9/C9</f>
        <v>0.25715581610716848</v>
      </c>
      <c r="I9" t="s">
        <v>8</v>
      </c>
      <c r="J9" s="1">
        <v>691222372</v>
      </c>
      <c r="P9" t="s">
        <v>45</v>
      </c>
      <c r="Q9" s="1">
        <v>1233673598</v>
      </c>
      <c r="R9" s="1">
        <f>Q10-Q9</f>
        <v>159138663</v>
      </c>
      <c r="S9" s="7">
        <f t="shared" si="0"/>
        <v>15913.8663</v>
      </c>
    </row>
    <row r="10" spans="1:19">
      <c r="I10" t="s">
        <v>12</v>
      </c>
      <c r="J10" s="1"/>
      <c r="P10" t="s">
        <v>46</v>
      </c>
      <c r="Q10" s="1">
        <v>1392812261</v>
      </c>
      <c r="R10" s="1">
        <f>Q11-Q10</f>
        <v>146364022</v>
      </c>
      <c r="S10" s="7">
        <f t="shared" si="0"/>
        <v>14636.4022</v>
      </c>
    </row>
    <row r="11" spans="1:19">
      <c r="I11" t="s">
        <v>10</v>
      </c>
      <c r="J11" s="1"/>
      <c r="P11" t="s">
        <v>47</v>
      </c>
      <c r="Q11" s="1">
        <v>1539176283</v>
      </c>
      <c r="R11" s="1">
        <f>Q12-Q11</f>
        <v>141213431</v>
      </c>
      <c r="S11" s="7">
        <f t="shared" si="0"/>
        <v>14121.3431</v>
      </c>
    </row>
    <row r="12" spans="1:19">
      <c r="I12" t="s">
        <v>13</v>
      </c>
      <c r="J12" s="1"/>
      <c r="P12" t="s">
        <v>48</v>
      </c>
      <c r="Q12" s="1">
        <v>1680389714</v>
      </c>
      <c r="R12" s="1">
        <f>Q13-Q12</f>
        <v>135534747</v>
      </c>
      <c r="S12" s="7">
        <f t="shared" si="0"/>
        <v>13553.474700000001</v>
      </c>
    </row>
    <row r="13" spans="1:19">
      <c r="A13" t="s">
        <v>24</v>
      </c>
      <c r="I13" t="s">
        <v>7</v>
      </c>
      <c r="J13" s="1">
        <v>2780599116</v>
      </c>
      <c r="L13" t="s">
        <v>21</v>
      </c>
      <c r="M13">
        <v>3137159776</v>
      </c>
      <c r="P13" t="s">
        <v>49</v>
      </c>
      <c r="Q13" s="1">
        <v>1815924461</v>
      </c>
      <c r="R13" s="1">
        <f>Q14-Q13</f>
        <v>135006516</v>
      </c>
      <c r="S13" s="7">
        <f t="shared" si="0"/>
        <v>13500.651599999999</v>
      </c>
    </row>
    <row r="14" spans="1:19">
      <c r="A14" s="3" t="s">
        <v>0</v>
      </c>
      <c r="B14" s="3" t="s">
        <v>4</v>
      </c>
      <c r="C14" s="3" t="s">
        <v>2</v>
      </c>
      <c r="D14" s="3" t="s">
        <v>1</v>
      </c>
      <c r="E14" s="3" t="s">
        <v>5</v>
      </c>
      <c r="F14" s="3" t="s">
        <v>3</v>
      </c>
      <c r="I14" t="s">
        <v>8</v>
      </c>
      <c r="J14" s="1">
        <v>1867106844</v>
      </c>
      <c r="P14" t="s">
        <v>50</v>
      </c>
      <c r="Q14" s="1">
        <v>1950930977</v>
      </c>
      <c r="R14" s="1">
        <f>Q15-Q14</f>
        <v>133851895</v>
      </c>
      <c r="S14" s="7">
        <f t="shared" si="0"/>
        <v>13385.1895</v>
      </c>
    </row>
    <row r="15" spans="1:19">
      <c r="A15" s="3">
        <v>15</v>
      </c>
      <c r="B15" s="4">
        <f>M3*2</f>
        <v>6274319924</v>
      </c>
      <c r="C15" s="4">
        <v>667495386</v>
      </c>
      <c r="D15" s="5">
        <v>170971292</v>
      </c>
      <c r="E15" s="6">
        <f>D15/B15</f>
        <v>2.7249374286130203E-2</v>
      </c>
      <c r="F15" s="6">
        <f>D15/C15</f>
        <v>0.25613853756286487</v>
      </c>
      <c r="G15" s="2">
        <f>B16-B15</f>
        <v>-186</v>
      </c>
      <c r="I15" t="s">
        <v>14</v>
      </c>
      <c r="J15" s="1"/>
      <c r="P15" t="s">
        <v>51</v>
      </c>
      <c r="Q15" s="1">
        <v>2084782872</v>
      </c>
      <c r="R15" s="1">
        <f>Q16-Q15</f>
        <v>115169878</v>
      </c>
      <c r="S15" s="7">
        <f t="shared" si="0"/>
        <v>11516.987800000001</v>
      </c>
    </row>
    <row r="16" spans="1:19">
      <c r="A16" s="3">
        <v>16</v>
      </c>
      <c r="B16" s="4">
        <f>M8*2</f>
        <v>6274319738</v>
      </c>
      <c r="C16" s="4">
        <v>1596592547</v>
      </c>
      <c r="D16" s="5">
        <v>691222372</v>
      </c>
      <c r="E16" s="6">
        <f t="shared" ref="E16:E20" si="2">D16/B16</f>
        <v>0.11016690268646299</v>
      </c>
      <c r="F16" s="6">
        <f t="shared" ref="F16:F20" si="3">D16/C16</f>
        <v>0.43293598814475737</v>
      </c>
      <c r="G16" s="2">
        <f t="shared" ref="G16:G27" si="4">B17-B16</f>
        <v>-186</v>
      </c>
      <c r="I16" t="s">
        <v>10</v>
      </c>
      <c r="J16" s="1"/>
      <c r="P16" t="s">
        <v>52</v>
      </c>
      <c r="Q16" s="1">
        <v>2199952750</v>
      </c>
      <c r="R16" s="1">
        <f>Q17-Q16</f>
        <v>107349540</v>
      </c>
      <c r="S16" s="7">
        <f t="shared" si="0"/>
        <v>10734.954</v>
      </c>
    </row>
    <row r="17" spans="1:19">
      <c r="A17" s="3">
        <v>17</v>
      </c>
      <c r="B17" s="4">
        <f>M13*2</f>
        <v>6274319552</v>
      </c>
      <c r="C17" s="4">
        <v>2780599116</v>
      </c>
      <c r="D17" s="5">
        <v>1867106844</v>
      </c>
      <c r="E17" s="6">
        <f t="shared" si="2"/>
        <v>0.29757917627973562</v>
      </c>
      <c r="F17" s="6">
        <f t="shared" si="3"/>
        <v>0.6714764574498987</v>
      </c>
      <c r="G17" s="2">
        <f t="shared" si="4"/>
        <v>-186</v>
      </c>
      <c r="I17" t="s">
        <v>15</v>
      </c>
      <c r="J17" s="1"/>
      <c r="P17" t="s">
        <v>53</v>
      </c>
      <c r="Q17" s="1">
        <v>2307302290</v>
      </c>
      <c r="R17" s="1">
        <f>Q18-Q17</f>
        <v>102531392</v>
      </c>
      <c r="S17" s="7">
        <f t="shared" si="0"/>
        <v>10253.1392</v>
      </c>
    </row>
    <row r="18" spans="1:19">
      <c r="A18" s="3">
        <v>18</v>
      </c>
      <c r="B18" s="4">
        <f>M18*2</f>
        <v>6274319366</v>
      </c>
      <c r="C18" s="4">
        <v>3657581997</v>
      </c>
      <c r="D18" s="5">
        <v>3031865722</v>
      </c>
      <c r="E18" s="6">
        <f t="shared" si="2"/>
        <v>0.48321826562247072</v>
      </c>
      <c r="F18" s="6">
        <f t="shared" si="3"/>
        <v>0.82892624812971483</v>
      </c>
      <c r="G18" s="2">
        <f t="shared" si="4"/>
        <v>-186</v>
      </c>
      <c r="I18" t="s">
        <v>7</v>
      </c>
      <c r="J18" s="1">
        <v>3657581997</v>
      </c>
      <c r="L18" t="s">
        <v>21</v>
      </c>
      <c r="M18">
        <v>3137159683</v>
      </c>
      <c r="P18" t="s">
        <v>54</v>
      </c>
      <c r="Q18" s="1">
        <v>2409833682</v>
      </c>
      <c r="R18" s="1">
        <f>Q19-Q18</f>
        <v>90354753</v>
      </c>
      <c r="S18" s="7">
        <f t="shared" si="0"/>
        <v>9035.4753000000001</v>
      </c>
    </row>
    <row r="19" spans="1:19">
      <c r="A19" s="3">
        <v>19</v>
      </c>
      <c r="B19" s="4">
        <f>M23*2</f>
        <v>6274319180</v>
      </c>
      <c r="C19" s="4">
        <v>4132519262</v>
      </c>
      <c r="D19" s="5">
        <v>3737507152</v>
      </c>
      <c r="E19" s="6">
        <f t="shared" si="2"/>
        <v>0.59568329961817468</v>
      </c>
      <c r="F19" s="6">
        <f t="shared" si="3"/>
        <v>0.90441372805390685</v>
      </c>
      <c r="G19" s="2">
        <f t="shared" si="4"/>
        <v>-186</v>
      </c>
      <c r="I19" t="s">
        <v>8</v>
      </c>
      <c r="J19" s="1">
        <v>3031865722</v>
      </c>
      <c r="P19" t="s">
        <v>55</v>
      </c>
      <c r="Q19" s="1">
        <v>2500188435</v>
      </c>
      <c r="R19" s="1">
        <f>Q20-Q19</f>
        <v>81195210</v>
      </c>
      <c r="S19" s="7">
        <f t="shared" si="0"/>
        <v>8119.5209999999997</v>
      </c>
    </row>
    <row r="20" spans="1:19">
      <c r="A20" s="3">
        <v>20</v>
      </c>
      <c r="B20" s="4">
        <f>M28*2</f>
        <v>6274318994</v>
      </c>
      <c r="C20" s="4">
        <v>4369150280</v>
      </c>
      <c r="D20" s="5">
        <v>4091348374</v>
      </c>
      <c r="E20" s="6">
        <f t="shared" si="2"/>
        <v>0.65207847702873745</v>
      </c>
      <c r="F20" s="6">
        <f t="shared" si="3"/>
        <v>0.93641740654432237</v>
      </c>
      <c r="G20" s="2">
        <f t="shared" si="4"/>
        <v>-186</v>
      </c>
      <c r="I20" t="s">
        <v>16</v>
      </c>
      <c r="J20" s="1"/>
      <c r="P20" t="s">
        <v>56</v>
      </c>
      <c r="Q20" s="1">
        <v>2581383645</v>
      </c>
      <c r="R20" s="1">
        <f>Q21-Q20</f>
        <v>78077248</v>
      </c>
      <c r="S20" s="7">
        <f t="shared" si="0"/>
        <v>7807.7248</v>
      </c>
    </row>
    <row r="21" spans="1:19">
      <c r="A21" s="3">
        <v>21</v>
      </c>
      <c r="B21" s="4">
        <f>2*M33</f>
        <v>6274318808</v>
      </c>
      <c r="C21" s="4">
        <v>4498111164</v>
      </c>
      <c r="D21" s="5">
        <v>4271683248</v>
      </c>
      <c r="E21" s="6">
        <f t="shared" ref="E21:E22" si="5">D21/B21</f>
        <v>0.68082024180113987</v>
      </c>
      <c r="F21" s="6">
        <f t="shared" ref="F21:F22" si="6">D21/C21</f>
        <v>0.94966155620781811</v>
      </c>
      <c r="G21" s="2">
        <f t="shared" si="4"/>
        <v>-186</v>
      </c>
      <c r="I21" t="s">
        <v>10</v>
      </c>
      <c r="J21" s="1"/>
      <c r="P21" t="s">
        <v>57</v>
      </c>
      <c r="Q21" s="1">
        <v>2659460893</v>
      </c>
      <c r="R21" s="1">
        <f>Q22-Q21</f>
        <v>59128983</v>
      </c>
      <c r="S21" s="7">
        <f t="shared" si="0"/>
        <v>5912.8982999999998</v>
      </c>
    </row>
    <row r="22" spans="1:19">
      <c r="A22" s="3">
        <v>22</v>
      </c>
      <c r="B22" s="4">
        <f>M38*2</f>
        <v>6274318622</v>
      </c>
      <c r="C22" s="4">
        <v>4582159935</v>
      </c>
      <c r="D22" s="5">
        <v>4378294338</v>
      </c>
      <c r="E22" s="6">
        <f t="shared" si="5"/>
        <v>0.69781192218197807</v>
      </c>
      <c r="F22" s="6">
        <f t="shared" si="6"/>
        <v>0.95550884301466443</v>
      </c>
      <c r="G22" s="2">
        <f t="shared" si="4"/>
        <v>-186</v>
      </c>
      <c r="I22" t="s">
        <v>17</v>
      </c>
      <c r="J22" s="1"/>
      <c r="P22" t="s">
        <v>58</v>
      </c>
      <c r="Q22" s="1">
        <v>2718589876</v>
      </c>
      <c r="R22" s="1">
        <f>Q23-Q22</f>
        <v>63025520</v>
      </c>
      <c r="S22" s="7">
        <f t="shared" si="0"/>
        <v>6302.5519999999997</v>
      </c>
    </row>
    <row r="23" spans="1:19">
      <c r="A23" s="3">
        <v>23</v>
      </c>
      <c r="B23" s="4">
        <f>M44*2</f>
        <v>6274318436</v>
      </c>
      <c r="C23" s="4">
        <v>4646812528</v>
      </c>
      <c r="D23" s="5">
        <v>4454080428</v>
      </c>
      <c r="E23" s="6">
        <f t="shared" ref="E23:E25" si="7">D23/B23</f>
        <v>0.70989071935589598</v>
      </c>
      <c r="F23" s="6">
        <f t="shared" ref="F23:F25" si="8">D23/C23</f>
        <v>0.95852380554656191</v>
      </c>
      <c r="G23" s="2">
        <f t="shared" si="4"/>
        <v>-186</v>
      </c>
      <c r="I23" t="s">
        <v>7</v>
      </c>
      <c r="J23" s="1">
        <v>4132519262</v>
      </c>
      <c r="L23" t="s">
        <v>21</v>
      </c>
      <c r="M23">
        <v>3137159590</v>
      </c>
      <c r="P23" t="s">
        <v>59</v>
      </c>
      <c r="Q23" s="1">
        <v>2781615396</v>
      </c>
      <c r="R23" s="1">
        <f>Q24-Q23</f>
        <v>48129895</v>
      </c>
      <c r="S23" s="7">
        <f t="shared" si="0"/>
        <v>4812.9894999999997</v>
      </c>
    </row>
    <row r="24" spans="1:19">
      <c r="A24" s="3">
        <v>24</v>
      </c>
      <c r="B24" s="4">
        <f>M49*2</f>
        <v>6274318250</v>
      </c>
      <c r="C24" s="4">
        <v>4701883616</v>
      </c>
      <c r="D24" s="5">
        <v>4515774834</v>
      </c>
      <c r="E24" s="6">
        <f t="shared" si="7"/>
        <v>0.71972358654264945</v>
      </c>
      <c r="F24" s="6">
        <f t="shared" si="8"/>
        <v>0.96041824996120873</v>
      </c>
      <c r="G24" s="2">
        <f t="shared" si="4"/>
        <v>-186</v>
      </c>
      <c r="I24" t="s">
        <v>8</v>
      </c>
      <c r="J24" s="1">
        <v>3737507152</v>
      </c>
      <c r="P24" t="s">
        <v>60</v>
      </c>
      <c r="Q24" s="1">
        <v>2829745291</v>
      </c>
      <c r="R24" s="1">
        <f>Q25-Q24</f>
        <v>51304566</v>
      </c>
      <c r="S24" s="7">
        <f t="shared" si="0"/>
        <v>5130.4566000000004</v>
      </c>
    </row>
    <row r="25" spans="1:19">
      <c r="A25" s="3">
        <v>25</v>
      </c>
      <c r="B25" s="4">
        <f>M54*2</f>
        <v>6274318064</v>
      </c>
      <c r="C25" s="4">
        <v>4751176496</v>
      </c>
      <c r="D25" s="5">
        <v>4569812124</v>
      </c>
      <c r="E25" s="6">
        <f t="shared" si="7"/>
        <v>0.72833606415653329</v>
      </c>
      <c r="F25" s="6">
        <f t="shared" si="8"/>
        <v>0.96182748164529563</v>
      </c>
      <c r="G25" s="2">
        <f t="shared" si="4"/>
        <v>-186</v>
      </c>
      <c r="I25" t="s">
        <v>18</v>
      </c>
      <c r="J25" s="1"/>
      <c r="P25" t="s">
        <v>61</v>
      </c>
      <c r="Q25" s="1">
        <v>2881049857</v>
      </c>
      <c r="R25" s="1">
        <f>Q26-Q25</f>
        <v>155270560</v>
      </c>
      <c r="S25" s="7">
        <f t="shared" si="0"/>
        <v>15527.056</v>
      </c>
    </row>
    <row r="26" spans="1:19">
      <c r="A26" s="3">
        <v>26</v>
      </c>
      <c r="B26" s="4">
        <f>M58*2</f>
        <v>6274317878</v>
      </c>
      <c r="C26" s="13">
        <v>4796397469</v>
      </c>
      <c r="D26" s="12">
        <v>4618883986</v>
      </c>
      <c r="E26" s="6">
        <f t="shared" ref="E26:E28" si="9">D26/B26</f>
        <v>0.73615715298637596</v>
      </c>
      <c r="F26" s="6">
        <f t="shared" ref="F26:F28" si="10">D26/C26</f>
        <v>0.96299024754572526</v>
      </c>
      <c r="G26" s="2">
        <f t="shared" si="4"/>
        <v>-186</v>
      </c>
      <c r="I26" t="s">
        <v>10</v>
      </c>
      <c r="J26" s="1"/>
      <c r="P26" t="s">
        <v>62</v>
      </c>
      <c r="Q26" s="1">
        <v>3036320417</v>
      </c>
      <c r="R26" s="1">
        <f>Q27-Q26</f>
        <v>59373566</v>
      </c>
      <c r="S26" s="7">
        <f t="shared" si="0"/>
        <v>5937.3566000000001</v>
      </c>
    </row>
    <row r="27" spans="1:19">
      <c r="A27" s="3">
        <v>27</v>
      </c>
      <c r="B27" s="4">
        <f>M63*2</f>
        <v>6274317692</v>
      </c>
      <c r="C27" s="13">
        <v>4838370154</v>
      </c>
      <c r="D27" s="12">
        <v>4664242446</v>
      </c>
      <c r="E27" s="6">
        <f t="shared" si="9"/>
        <v>0.74338640071526685</v>
      </c>
      <c r="F27" s="6">
        <f t="shared" si="10"/>
        <v>0.9640110817366786</v>
      </c>
      <c r="G27" s="2">
        <f t="shared" si="4"/>
        <v>-186</v>
      </c>
      <c r="I27" t="s">
        <v>19</v>
      </c>
      <c r="J27" s="1"/>
      <c r="P27" t="s">
        <v>63</v>
      </c>
      <c r="Q27" s="1">
        <v>3095693983</v>
      </c>
      <c r="R27" s="1">
        <f>Q28-Q27</f>
        <v>106433</v>
      </c>
      <c r="S27" s="7">
        <f t="shared" si="0"/>
        <v>10.6433</v>
      </c>
    </row>
    <row r="28" spans="1:19">
      <c r="A28" s="3">
        <v>28</v>
      </c>
      <c r="B28" s="4">
        <f>M68*2</f>
        <v>6274317506</v>
      </c>
      <c r="C28" s="13">
        <v>4877555556</v>
      </c>
      <c r="D28" s="12">
        <v>4706511396</v>
      </c>
      <c r="E28" s="6">
        <f t="shared" si="9"/>
        <v>0.75012324312552892</v>
      </c>
      <c r="F28" s="6">
        <f t="shared" si="10"/>
        <v>0.96493240147934467</v>
      </c>
      <c r="I28" t="s">
        <v>7</v>
      </c>
      <c r="J28" s="1">
        <v>4369150280</v>
      </c>
      <c r="L28" t="s">
        <v>21</v>
      </c>
      <c r="M28">
        <v>3137159497</v>
      </c>
      <c r="P28" t="s">
        <v>64</v>
      </c>
      <c r="Q28" s="1">
        <v>3095800416</v>
      </c>
      <c r="R28" s="1">
        <f>Q29-Q28</f>
        <v>547496</v>
      </c>
      <c r="S28" s="7">
        <f t="shared" si="0"/>
        <v>54.749600000000001</v>
      </c>
    </row>
    <row r="29" spans="1:19">
      <c r="I29" t="s">
        <v>8</v>
      </c>
      <c r="J29" s="1">
        <v>4091348374</v>
      </c>
      <c r="P29" t="s">
        <v>65</v>
      </c>
      <c r="Q29" s="1">
        <v>3096347912</v>
      </c>
      <c r="R29" s="1">
        <f>Q30-Q29</f>
        <v>590426</v>
      </c>
      <c r="S29" s="7">
        <f t="shared" si="0"/>
        <v>59.0426</v>
      </c>
    </row>
    <row r="30" spans="1:19">
      <c r="I30" t="s">
        <v>20</v>
      </c>
      <c r="J30" s="1"/>
      <c r="P30" t="s">
        <v>66</v>
      </c>
      <c r="Q30" s="1">
        <v>3096938338</v>
      </c>
      <c r="R30" s="1">
        <f>Q31-Q30</f>
        <v>189789</v>
      </c>
      <c r="S30" s="7">
        <f t="shared" si="0"/>
        <v>18.978899999999999</v>
      </c>
    </row>
    <row r="31" spans="1:19">
      <c r="I31" s="1" t="s">
        <v>10</v>
      </c>
      <c r="P31" t="s">
        <v>67</v>
      </c>
      <c r="Q31" s="1">
        <v>3097128127</v>
      </c>
      <c r="R31" s="1">
        <f>Q32-Q31</f>
        <v>191469</v>
      </c>
      <c r="S31" s="7">
        <f t="shared" si="0"/>
        <v>19.146899999999999</v>
      </c>
    </row>
    <row r="32" spans="1:19">
      <c r="A32" t="s">
        <v>25</v>
      </c>
      <c r="B32" t="s">
        <v>26</v>
      </c>
      <c r="I32" s="1" t="s">
        <v>29</v>
      </c>
      <c r="P32" t="s">
        <v>68</v>
      </c>
      <c r="Q32" s="1">
        <v>3097319596</v>
      </c>
      <c r="R32" s="1">
        <f>Q33-Q32</f>
        <v>4622290</v>
      </c>
      <c r="S32" s="7">
        <f t="shared" si="0"/>
        <v>462.22899999999998</v>
      </c>
    </row>
    <row r="33" spans="1:19">
      <c r="A33" t="s">
        <v>27</v>
      </c>
      <c r="B33" t="s">
        <v>28</v>
      </c>
      <c r="I33" s="1" t="s">
        <v>30</v>
      </c>
      <c r="L33" t="s">
        <v>37</v>
      </c>
      <c r="M33">
        <v>3137159404</v>
      </c>
      <c r="P33" t="s">
        <v>69</v>
      </c>
      <c r="Q33" s="1">
        <v>3101941886</v>
      </c>
      <c r="R33" s="1">
        <f>Q34-Q33</f>
        <v>4795371</v>
      </c>
      <c r="S33" s="7">
        <f t="shared" si="0"/>
        <v>479.53710000000001</v>
      </c>
    </row>
    <row r="34" spans="1:19">
      <c r="I34" s="1" t="s">
        <v>31</v>
      </c>
      <c r="P34" t="s">
        <v>70</v>
      </c>
      <c r="Q34" s="1">
        <v>3106737257</v>
      </c>
      <c r="R34" s="1">
        <f>Q35-Q34</f>
        <v>4610396</v>
      </c>
      <c r="S34" s="7">
        <f t="shared" si="0"/>
        <v>461.03960000000001</v>
      </c>
    </row>
    <row r="35" spans="1:19">
      <c r="I35" s="1" t="s">
        <v>32</v>
      </c>
      <c r="P35" t="s">
        <v>71</v>
      </c>
      <c r="Q35" s="1">
        <v>3111347653</v>
      </c>
      <c r="R35" s="1">
        <f>Q36-Q35</f>
        <v>4683263</v>
      </c>
      <c r="S35" s="7">
        <f t="shared" si="0"/>
        <v>468.3263</v>
      </c>
    </row>
    <row r="36" spans="1:19">
      <c r="I36" s="1" t="s">
        <v>10</v>
      </c>
      <c r="P36" t="s">
        <v>72</v>
      </c>
      <c r="Q36" s="1">
        <v>3116030916</v>
      </c>
      <c r="R36" s="1">
        <f>Q37-Q36</f>
        <v>4833398</v>
      </c>
      <c r="S36" s="7">
        <f t="shared" si="0"/>
        <v>483.33980000000003</v>
      </c>
    </row>
    <row r="37" spans="1:19">
      <c r="I37" s="1" t="s">
        <v>33</v>
      </c>
      <c r="P37" t="s">
        <v>73</v>
      </c>
      <c r="Q37" s="1">
        <v>3120864314</v>
      </c>
      <c r="R37" s="1">
        <f>Q38-Q37</f>
        <v>4611984</v>
      </c>
      <c r="S37" s="7">
        <f t="shared" si="0"/>
        <v>461.19839999999999</v>
      </c>
    </row>
    <row r="38" spans="1:19">
      <c r="I38" s="1" t="s">
        <v>34</v>
      </c>
      <c r="L38" t="s">
        <v>21</v>
      </c>
      <c r="M38">
        <v>3137159311</v>
      </c>
      <c r="P38" t="s">
        <v>74</v>
      </c>
      <c r="Q38" s="1">
        <v>3125476298</v>
      </c>
      <c r="R38" s="1">
        <f>Q39-Q38</f>
        <v>4928567</v>
      </c>
      <c r="S38" s="7">
        <f t="shared" si="0"/>
        <v>492.85669999999999</v>
      </c>
    </row>
    <row r="39" spans="1:19">
      <c r="I39" s="1" t="s">
        <v>35</v>
      </c>
      <c r="P39" t="s">
        <v>75</v>
      </c>
      <c r="Q39" s="1">
        <v>3130404865</v>
      </c>
      <c r="R39" s="1">
        <f>Q40-Q39</f>
        <v>182896</v>
      </c>
      <c r="S39" s="7">
        <f t="shared" si="0"/>
        <v>18.2896</v>
      </c>
    </row>
    <row r="40" spans="1:19">
      <c r="I40" s="1" t="s">
        <v>36</v>
      </c>
      <c r="P40" t="s">
        <v>76</v>
      </c>
      <c r="Q40" s="1">
        <v>3130587761</v>
      </c>
      <c r="R40" s="1">
        <f>Q41-Q40</f>
        <v>38914</v>
      </c>
      <c r="S40" s="7">
        <f t="shared" si="0"/>
        <v>3.8914</v>
      </c>
    </row>
    <row r="41" spans="1:19">
      <c r="I41" s="1" t="s">
        <v>10</v>
      </c>
      <c r="P41" t="s">
        <v>77</v>
      </c>
      <c r="Q41" s="1">
        <v>3130626675</v>
      </c>
      <c r="R41" s="1">
        <f>Q42-Q41</f>
        <v>37175</v>
      </c>
      <c r="S41" s="7">
        <f t="shared" si="0"/>
        <v>3.7174999999999998</v>
      </c>
    </row>
    <row r="42" spans="1:19">
      <c r="P42" t="s">
        <v>78</v>
      </c>
      <c r="Q42" s="1">
        <v>3130663850</v>
      </c>
      <c r="R42" s="1">
        <f>Q43-Q42</f>
        <v>90085</v>
      </c>
      <c r="S42" s="7">
        <f t="shared" si="0"/>
        <v>9.0084999999999997</v>
      </c>
    </row>
    <row r="43" spans="1:19">
      <c r="I43" s="1" t="s">
        <v>131</v>
      </c>
      <c r="P43" t="s">
        <v>79</v>
      </c>
      <c r="Q43" s="1">
        <v>3130753935</v>
      </c>
      <c r="R43" s="1">
        <f>Q44-Q43</f>
        <v>169874</v>
      </c>
      <c r="S43" s="7">
        <f t="shared" si="0"/>
        <v>16.987400000000001</v>
      </c>
    </row>
    <row r="44" spans="1:19">
      <c r="I44" s="1" t="s">
        <v>7</v>
      </c>
      <c r="J44">
        <v>4646812528</v>
      </c>
      <c r="M44">
        <v>3137159218</v>
      </c>
      <c r="P44" t="s">
        <v>80</v>
      </c>
      <c r="Q44" s="1">
        <v>3130923809</v>
      </c>
      <c r="R44" s="1">
        <f>Q45-Q44</f>
        <v>187035</v>
      </c>
      <c r="S44" s="7">
        <f t="shared" si="0"/>
        <v>18.703499999999998</v>
      </c>
    </row>
    <row r="45" spans="1:19">
      <c r="I45" s="1" t="s">
        <v>8</v>
      </c>
      <c r="J45">
        <v>4454080428</v>
      </c>
      <c r="P45" t="s">
        <v>81</v>
      </c>
      <c r="Q45" s="1">
        <v>3131110844</v>
      </c>
      <c r="R45" s="1">
        <f>Q46-Q45</f>
        <v>36148</v>
      </c>
      <c r="S45" s="7">
        <f t="shared" si="0"/>
        <v>3.6147999999999998</v>
      </c>
    </row>
    <row r="46" spans="1:19">
      <c r="I46" s="1" t="s">
        <v>132</v>
      </c>
      <c r="P46" t="s">
        <v>82</v>
      </c>
      <c r="Q46" s="1">
        <v>3131146992</v>
      </c>
      <c r="R46" s="1">
        <f>Q47-Q46</f>
        <v>40103</v>
      </c>
      <c r="S46" s="7">
        <f t="shared" si="0"/>
        <v>4.0103</v>
      </c>
    </row>
    <row r="47" spans="1:19">
      <c r="I47" s="1" t="s">
        <v>10</v>
      </c>
      <c r="P47" t="s">
        <v>83</v>
      </c>
      <c r="Q47" s="1">
        <v>3131187095</v>
      </c>
      <c r="R47" s="1">
        <f>Q48-Q47</f>
        <v>1680828</v>
      </c>
      <c r="S47" s="7">
        <f t="shared" si="0"/>
        <v>168.08279999999999</v>
      </c>
    </row>
    <row r="48" spans="1:19">
      <c r="I48" s="1" t="s">
        <v>133</v>
      </c>
      <c r="P48" t="s">
        <v>84</v>
      </c>
      <c r="Q48" s="1">
        <v>3132867923</v>
      </c>
      <c r="R48" s="1">
        <f>Q49-Q48</f>
        <v>37498</v>
      </c>
      <c r="S48" s="7">
        <f t="shared" si="0"/>
        <v>3.7498</v>
      </c>
    </row>
    <row r="49" spans="9:19">
      <c r="I49" s="1" t="s">
        <v>7</v>
      </c>
      <c r="J49">
        <v>4701883616</v>
      </c>
      <c r="M49">
        <v>3137159125</v>
      </c>
      <c r="P49" t="s">
        <v>85</v>
      </c>
      <c r="Q49" s="1">
        <v>3132905421</v>
      </c>
      <c r="R49" s="1">
        <f>Q50-Q49</f>
        <v>81310</v>
      </c>
      <c r="S49" s="7">
        <f t="shared" si="0"/>
        <v>8.1310000000000002</v>
      </c>
    </row>
    <row r="50" spans="9:19">
      <c r="I50" s="1" t="s">
        <v>8</v>
      </c>
      <c r="J50">
        <v>4515774834</v>
      </c>
      <c r="P50" t="s">
        <v>86</v>
      </c>
      <c r="Q50" s="1">
        <v>3132986731</v>
      </c>
      <c r="R50" s="1">
        <f>Q51-Q50</f>
        <v>174588</v>
      </c>
      <c r="S50" s="7">
        <f t="shared" si="0"/>
        <v>17.4588</v>
      </c>
    </row>
    <row r="51" spans="9:19">
      <c r="I51" s="1" t="s">
        <v>134</v>
      </c>
      <c r="P51" t="s">
        <v>87</v>
      </c>
      <c r="Q51" s="1">
        <v>3133161319</v>
      </c>
      <c r="R51" s="1">
        <f>Q52-Q51</f>
        <v>41001</v>
      </c>
      <c r="S51" s="7">
        <f t="shared" si="0"/>
        <v>4.1001000000000003</v>
      </c>
    </row>
    <row r="52" spans="9:19">
      <c r="I52" s="1" t="s">
        <v>10</v>
      </c>
      <c r="P52" t="s">
        <v>88</v>
      </c>
      <c r="Q52" s="1">
        <v>3133202320</v>
      </c>
      <c r="R52" s="1">
        <f>Q53-Q52</f>
        <v>4262</v>
      </c>
      <c r="S52" s="11">
        <f t="shared" si="0"/>
        <v>0.42620000000000002</v>
      </c>
    </row>
    <row r="53" spans="9:19">
      <c r="I53" s="1" t="s">
        <v>135</v>
      </c>
      <c r="P53" t="s">
        <v>89</v>
      </c>
      <c r="Q53" s="1">
        <v>3133206582</v>
      </c>
      <c r="R53" s="1">
        <f>Q54-Q53</f>
        <v>92689</v>
      </c>
      <c r="S53" s="7">
        <f t="shared" si="0"/>
        <v>9.2689000000000004</v>
      </c>
    </row>
    <row r="54" spans="9:19">
      <c r="I54" s="1" t="s">
        <v>7</v>
      </c>
      <c r="J54">
        <v>4751176496</v>
      </c>
      <c r="M54">
        <v>3137159032</v>
      </c>
      <c r="P54" t="s">
        <v>90</v>
      </c>
      <c r="Q54" s="1">
        <v>3133299271</v>
      </c>
      <c r="R54" s="1">
        <f>Q55-Q54</f>
        <v>159169</v>
      </c>
      <c r="S54" s="7">
        <f t="shared" si="0"/>
        <v>15.9169</v>
      </c>
    </row>
    <row r="55" spans="9:19">
      <c r="I55" s="1" t="s">
        <v>8</v>
      </c>
      <c r="J55">
        <v>4569812124</v>
      </c>
      <c r="P55" t="s">
        <v>91</v>
      </c>
      <c r="Q55" s="1">
        <v>3133458440</v>
      </c>
      <c r="R55" s="1">
        <f>Q56-Q55</f>
        <v>27682</v>
      </c>
      <c r="S55" s="7">
        <f t="shared" si="0"/>
        <v>2.7682000000000002</v>
      </c>
    </row>
    <row r="56" spans="9:19">
      <c r="I56" s="1" t="s">
        <v>136</v>
      </c>
      <c r="P56" t="s">
        <v>92</v>
      </c>
      <c r="Q56" s="1">
        <v>3133486122</v>
      </c>
      <c r="R56" s="1">
        <f>Q57-Q56</f>
        <v>166566</v>
      </c>
      <c r="S56" s="7">
        <f t="shared" si="0"/>
        <v>16.656600000000001</v>
      </c>
    </row>
    <row r="57" spans="9:19">
      <c r="I57" s="1" t="s">
        <v>147</v>
      </c>
      <c r="P57" t="s">
        <v>93</v>
      </c>
      <c r="Q57" s="1">
        <v>3133652688</v>
      </c>
      <c r="R57" s="1">
        <f>Q58-Q57</f>
        <v>186858</v>
      </c>
      <c r="S57" s="7">
        <f t="shared" si="0"/>
        <v>18.6858</v>
      </c>
    </row>
    <row r="58" spans="9:19">
      <c r="I58" s="1" t="s">
        <v>7</v>
      </c>
      <c r="J58">
        <v>4796397469</v>
      </c>
      <c r="M58">
        <v>3137158939</v>
      </c>
      <c r="P58" t="s">
        <v>94</v>
      </c>
      <c r="Q58" s="1">
        <v>3133839546</v>
      </c>
      <c r="R58" s="1">
        <f>Q59-Q58</f>
        <v>164239</v>
      </c>
      <c r="S58" s="7">
        <f t="shared" si="0"/>
        <v>16.4239</v>
      </c>
    </row>
    <row r="59" spans="9:19">
      <c r="I59" s="1" t="s">
        <v>8</v>
      </c>
      <c r="J59">
        <v>4618883986</v>
      </c>
      <c r="P59" t="s">
        <v>95</v>
      </c>
      <c r="Q59" s="1">
        <v>3134003785</v>
      </c>
      <c r="R59" s="1">
        <f>Q60-Q59</f>
        <v>137718</v>
      </c>
      <c r="S59" s="7">
        <f t="shared" si="0"/>
        <v>13.771800000000001</v>
      </c>
    </row>
    <row r="60" spans="9:19">
      <c r="I60" s="1" t="s">
        <v>148</v>
      </c>
      <c r="P60" t="s">
        <v>96</v>
      </c>
      <c r="Q60" s="1">
        <v>3134141503</v>
      </c>
      <c r="R60" s="1">
        <f>Q61-Q60</f>
        <v>172545</v>
      </c>
      <c r="S60" s="7">
        <f t="shared" si="0"/>
        <v>17.2545</v>
      </c>
    </row>
    <row r="61" spans="9:19">
      <c r="I61" s="1" t="s">
        <v>10</v>
      </c>
      <c r="P61" t="s">
        <v>97</v>
      </c>
      <c r="Q61" s="1">
        <v>3134314048</v>
      </c>
      <c r="R61" s="1">
        <f>Q62-Q61</f>
        <v>172294</v>
      </c>
      <c r="S61" s="7">
        <f t="shared" si="0"/>
        <v>17.229399999999998</v>
      </c>
    </row>
    <row r="62" spans="9:19">
      <c r="I62" s="1" t="s">
        <v>149</v>
      </c>
      <c r="P62" t="s">
        <v>98</v>
      </c>
      <c r="Q62" s="1">
        <v>3134486342</v>
      </c>
      <c r="R62" s="1">
        <f>Q63-Q62</f>
        <v>172149</v>
      </c>
      <c r="S62" s="7">
        <f t="shared" si="0"/>
        <v>17.2149</v>
      </c>
    </row>
    <row r="63" spans="9:19">
      <c r="I63" s="1" t="s">
        <v>7</v>
      </c>
      <c r="J63">
        <v>4838370154</v>
      </c>
      <c r="M63">
        <v>3137158846</v>
      </c>
      <c r="P63" t="s">
        <v>99</v>
      </c>
      <c r="Q63" s="1">
        <v>3134658491</v>
      </c>
      <c r="R63" s="1">
        <f>Q64-Q63</f>
        <v>161147</v>
      </c>
      <c r="S63" s="7">
        <f t="shared" si="0"/>
        <v>16.114699999999999</v>
      </c>
    </row>
    <row r="64" spans="9:19">
      <c r="I64" s="1" t="s">
        <v>8</v>
      </c>
      <c r="J64">
        <v>4664242446</v>
      </c>
      <c r="P64" t="s">
        <v>100</v>
      </c>
      <c r="Q64" s="1">
        <v>3134819638</v>
      </c>
      <c r="R64" s="1">
        <f>Q65-Q64</f>
        <v>179198</v>
      </c>
      <c r="S64" s="7">
        <f t="shared" si="0"/>
        <v>17.919799999999999</v>
      </c>
    </row>
    <row r="65" spans="9:19">
      <c r="I65" s="1" t="s">
        <v>150</v>
      </c>
      <c r="P65" t="s">
        <v>101</v>
      </c>
      <c r="Q65" s="1">
        <v>3134998836</v>
      </c>
      <c r="R65" s="1">
        <f>Q66-Q65</f>
        <v>161802</v>
      </c>
      <c r="S65" s="7">
        <f t="shared" si="0"/>
        <v>16.180199999999999</v>
      </c>
    </row>
    <row r="66" spans="9:19">
      <c r="I66" s="1" t="s">
        <v>10</v>
      </c>
      <c r="P66" t="s">
        <v>102</v>
      </c>
      <c r="Q66" s="1">
        <v>3135160638</v>
      </c>
      <c r="R66" s="1">
        <f>Q67-Q66</f>
        <v>155397</v>
      </c>
      <c r="S66" s="7">
        <f t="shared" si="0"/>
        <v>15.5397</v>
      </c>
    </row>
    <row r="67" spans="9:19">
      <c r="I67" s="1" t="s">
        <v>151</v>
      </c>
      <c r="P67" t="s">
        <v>103</v>
      </c>
      <c r="Q67" s="1">
        <v>3135316035</v>
      </c>
      <c r="R67" s="1">
        <f>Q68-Q67</f>
        <v>186861</v>
      </c>
      <c r="S67" s="7">
        <f t="shared" ref="S67:S94" si="11">R67/10000</f>
        <v>18.6861</v>
      </c>
    </row>
    <row r="68" spans="9:19">
      <c r="I68" s="1" t="s">
        <v>7</v>
      </c>
      <c r="J68">
        <v>4877555556</v>
      </c>
      <c r="M68">
        <v>3137158753</v>
      </c>
      <c r="P68" t="s">
        <v>104</v>
      </c>
      <c r="Q68" s="1">
        <v>3135502896</v>
      </c>
      <c r="R68" s="1">
        <f>Q69-Q68</f>
        <v>180455</v>
      </c>
      <c r="S68" s="7">
        <f t="shared" si="11"/>
        <v>18.045500000000001</v>
      </c>
    </row>
    <row r="69" spans="9:19">
      <c r="I69" s="1" t="s">
        <v>8</v>
      </c>
      <c r="J69">
        <v>4706511396</v>
      </c>
      <c r="P69" t="s">
        <v>105</v>
      </c>
      <c r="Q69" s="1">
        <v>3135683351</v>
      </c>
      <c r="R69" s="1">
        <f>Q70-Q69</f>
        <v>179693</v>
      </c>
      <c r="S69" s="7">
        <f t="shared" si="11"/>
        <v>17.9693</v>
      </c>
    </row>
    <row r="70" spans="9:19">
      <c r="I70" s="1" t="s">
        <v>152</v>
      </c>
      <c r="P70" t="s">
        <v>106</v>
      </c>
      <c r="Q70" s="1">
        <v>3135863044</v>
      </c>
      <c r="R70" s="1">
        <f>Q71-Q70</f>
        <v>211173</v>
      </c>
      <c r="S70" s="7">
        <f t="shared" si="11"/>
        <v>21.1173</v>
      </c>
    </row>
    <row r="71" spans="9:19">
      <c r="P71" t="s">
        <v>107</v>
      </c>
      <c r="Q71" s="1">
        <v>3136074217</v>
      </c>
      <c r="R71" s="1">
        <f>Q72-Q71</f>
        <v>15008</v>
      </c>
      <c r="S71" s="7">
        <f t="shared" si="11"/>
        <v>1.5007999999999999</v>
      </c>
    </row>
    <row r="72" spans="9:19">
      <c r="P72" t="s">
        <v>108</v>
      </c>
      <c r="Q72" s="1">
        <v>3136089225</v>
      </c>
      <c r="R72" s="1">
        <f>Q73-Q72</f>
        <v>128374</v>
      </c>
      <c r="S72" s="7">
        <f t="shared" si="11"/>
        <v>12.837400000000001</v>
      </c>
    </row>
    <row r="73" spans="9:19">
      <c r="P73" t="s">
        <v>109</v>
      </c>
      <c r="Q73" s="1">
        <v>3136217599</v>
      </c>
      <c r="R73" s="1">
        <f>Q74-Q73</f>
        <v>129120</v>
      </c>
      <c r="S73" s="7">
        <f t="shared" si="11"/>
        <v>12.912000000000001</v>
      </c>
    </row>
    <row r="74" spans="9:19">
      <c r="P74" t="s">
        <v>110</v>
      </c>
      <c r="Q74" s="1">
        <v>3136346719</v>
      </c>
      <c r="R74" s="1">
        <f>Q75-Q74</f>
        <v>19913</v>
      </c>
      <c r="S74" s="7">
        <f t="shared" si="11"/>
        <v>1.9913000000000001</v>
      </c>
    </row>
    <row r="75" spans="9:19">
      <c r="P75" t="s">
        <v>111</v>
      </c>
      <c r="Q75" s="1">
        <v>3136366632</v>
      </c>
      <c r="R75" s="1">
        <f>Q76-Q75</f>
        <v>43691</v>
      </c>
      <c r="S75" s="7">
        <f t="shared" si="11"/>
        <v>4.3691000000000004</v>
      </c>
    </row>
    <row r="76" spans="9:19">
      <c r="P76" t="s">
        <v>112</v>
      </c>
      <c r="Q76" s="1">
        <v>3136410323</v>
      </c>
      <c r="R76" s="1">
        <f>Q77-Q76</f>
        <v>27386</v>
      </c>
      <c r="S76" s="7">
        <f t="shared" si="11"/>
        <v>2.7385999999999999</v>
      </c>
    </row>
    <row r="77" spans="9:19">
      <c r="L77" t="s">
        <v>143</v>
      </c>
      <c r="M77">
        <v>627432</v>
      </c>
      <c r="P77" t="s">
        <v>113</v>
      </c>
      <c r="Q77" s="1">
        <v>3136437709</v>
      </c>
      <c r="R77" s="1">
        <f>Q78-Q77</f>
        <v>40652</v>
      </c>
      <c r="S77" s="7">
        <f t="shared" si="11"/>
        <v>4.0651999999999999</v>
      </c>
    </row>
    <row r="78" spans="9:19">
      <c r="L78" t="s">
        <v>144</v>
      </c>
      <c r="M78">
        <f>5000*M77</f>
        <v>3137160000</v>
      </c>
      <c r="P78" t="s">
        <v>114</v>
      </c>
      <c r="Q78" s="1">
        <v>3136478361</v>
      </c>
      <c r="R78" s="1">
        <f>Q79-Q78</f>
        <v>45941</v>
      </c>
      <c r="S78" s="7">
        <f t="shared" si="11"/>
        <v>4.5941000000000001</v>
      </c>
    </row>
    <row r="79" spans="9:19">
      <c r="L79" t="s">
        <v>145</v>
      </c>
      <c r="M79" s="2">
        <f>Q95-M78</f>
        <v>1264</v>
      </c>
      <c r="P79" t="s">
        <v>115</v>
      </c>
      <c r="Q79" s="1">
        <v>3136524302</v>
      </c>
      <c r="R79" s="1">
        <f>Q80-Q79</f>
        <v>40531</v>
      </c>
      <c r="S79" s="7">
        <f t="shared" si="11"/>
        <v>4.0530999999999997</v>
      </c>
    </row>
    <row r="80" spans="9:19">
      <c r="P80" t="s">
        <v>116</v>
      </c>
      <c r="Q80" s="1">
        <v>3136564833</v>
      </c>
      <c r="R80" s="1">
        <f>Q81-Q80</f>
        <v>34474</v>
      </c>
      <c r="S80" s="7">
        <f t="shared" si="11"/>
        <v>3.4474</v>
      </c>
    </row>
    <row r="81" spans="12:20">
      <c r="M81">
        <v>3137159497</v>
      </c>
      <c r="P81" t="s">
        <v>117</v>
      </c>
      <c r="Q81" s="1">
        <v>3136599307</v>
      </c>
      <c r="R81" s="1">
        <f>Q82-Q81</f>
        <v>41934</v>
      </c>
      <c r="S81" s="7">
        <f t="shared" si="11"/>
        <v>4.1933999999999996</v>
      </c>
    </row>
    <row r="82" spans="12:20">
      <c r="P82" t="s">
        <v>118</v>
      </c>
      <c r="Q82" s="1">
        <v>3136641241</v>
      </c>
      <c r="R82" s="1">
        <f>Q83-Q82</f>
        <v>45867</v>
      </c>
      <c r="S82" s="7">
        <f t="shared" si="11"/>
        <v>4.5867000000000004</v>
      </c>
    </row>
    <row r="83" spans="12:20">
      <c r="P83" t="s">
        <v>119</v>
      </c>
      <c r="Q83" s="1">
        <v>3136687108</v>
      </c>
      <c r="R83" s="1">
        <f>Q84-Q83</f>
        <v>39939</v>
      </c>
      <c r="S83" s="7">
        <f t="shared" si="11"/>
        <v>3.9939</v>
      </c>
    </row>
    <row r="84" spans="12:20">
      <c r="L84" t="s">
        <v>146</v>
      </c>
      <c r="M84" s="2">
        <f>Q95-627431*5000</f>
        <v>6264</v>
      </c>
      <c r="P84" t="s">
        <v>120</v>
      </c>
      <c r="Q84" s="1">
        <v>3136727047</v>
      </c>
      <c r="R84" s="1">
        <f>Q85-Q84</f>
        <v>33824</v>
      </c>
      <c r="S84" s="7">
        <f t="shared" si="11"/>
        <v>3.3824000000000001</v>
      </c>
    </row>
    <row r="85" spans="12:20">
      <c r="P85" t="s">
        <v>121</v>
      </c>
      <c r="Q85" s="1">
        <v>3136760871</v>
      </c>
      <c r="R85" s="1">
        <f>Q86-Q85</f>
        <v>41933</v>
      </c>
      <c r="S85" s="7">
        <f t="shared" si="11"/>
        <v>4.1932999999999998</v>
      </c>
    </row>
    <row r="86" spans="12:20">
      <c r="P86" t="s">
        <v>122</v>
      </c>
      <c r="Q86" s="1">
        <v>3136802804</v>
      </c>
      <c r="R86" s="1">
        <f>Q87-Q86</f>
        <v>42152</v>
      </c>
      <c r="S86" s="7">
        <f t="shared" si="11"/>
        <v>4.2152000000000003</v>
      </c>
    </row>
    <row r="87" spans="12:20">
      <c r="P87" t="s">
        <v>123</v>
      </c>
      <c r="Q87" s="1">
        <v>3136844956</v>
      </c>
      <c r="R87" s="1">
        <f>Q88-Q87</f>
        <v>43523</v>
      </c>
      <c r="S87" s="7">
        <f t="shared" si="11"/>
        <v>4.3522999999999996</v>
      </c>
    </row>
    <row r="88" spans="12:20">
      <c r="P88" t="s">
        <v>124</v>
      </c>
      <c r="Q88" s="1">
        <v>3136888479</v>
      </c>
      <c r="R88" s="1">
        <f>Q89-Q88</f>
        <v>43341</v>
      </c>
      <c r="S88" s="7">
        <f t="shared" si="11"/>
        <v>4.3341000000000003</v>
      </c>
    </row>
    <row r="89" spans="12:20">
      <c r="P89" t="s">
        <v>125</v>
      </c>
      <c r="Q89" s="1">
        <v>3136931820</v>
      </c>
      <c r="R89" s="1">
        <f>Q90-Q89</f>
        <v>39929</v>
      </c>
      <c r="S89" s="7">
        <f t="shared" si="11"/>
        <v>3.9929000000000001</v>
      </c>
    </row>
    <row r="90" spans="12:20">
      <c r="P90" t="s">
        <v>126</v>
      </c>
      <c r="Q90" s="1">
        <v>3136971749</v>
      </c>
      <c r="R90" s="1">
        <f>Q91-Q90</f>
        <v>36651</v>
      </c>
      <c r="S90" s="7">
        <f t="shared" si="11"/>
        <v>3.6650999999999998</v>
      </c>
    </row>
    <row r="91" spans="12:20">
      <c r="P91" t="s">
        <v>127</v>
      </c>
      <c r="Q91" s="1">
        <v>3137008400</v>
      </c>
      <c r="R91" s="1">
        <f>Q92-Q91</f>
        <v>38154</v>
      </c>
      <c r="S91" s="7">
        <f t="shared" si="11"/>
        <v>3.8153999999999999</v>
      </c>
    </row>
    <row r="92" spans="12:20">
      <c r="P92" t="s">
        <v>128</v>
      </c>
      <c r="Q92" s="1">
        <v>3137046554</v>
      </c>
      <c r="R92" s="1">
        <f>Q93-Q92</f>
        <v>36422</v>
      </c>
      <c r="S92" s="7">
        <f t="shared" si="11"/>
        <v>3.6421999999999999</v>
      </c>
    </row>
    <row r="93" spans="12:20">
      <c r="P93" t="s">
        <v>129</v>
      </c>
      <c r="Q93" s="1">
        <v>3137082976</v>
      </c>
      <c r="R93" s="1">
        <f>Q94-Q93</f>
        <v>39786</v>
      </c>
      <c r="S93" s="7">
        <f t="shared" si="11"/>
        <v>3.9786000000000001</v>
      </c>
    </row>
    <row r="94" spans="12:20">
      <c r="P94" t="s">
        <v>130</v>
      </c>
      <c r="Q94" s="1">
        <v>3137122762</v>
      </c>
      <c r="R94" s="1">
        <f>Q95-Q94</f>
        <v>38502</v>
      </c>
      <c r="S94" s="7">
        <f t="shared" si="11"/>
        <v>3.8502000000000001</v>
      </c>
    </row>
    <row r="95" spans="12:20">
      <c r="P95" s="8" t="s">
        <v>21</v>
      </c>
      <c r="Q95" s="1">
        <f>M81+93*19</f>
        <v>3137161264</v>
      </c>
      <c r="R95" s="9" t="s">
        <v>140</v>
      </c>
      <c r="S95" s="10">
        <f>Q95/10000</f>
        <v>313716.12640000001</v>
      </c>
      <c r="T95" t="s">
        <v>142</v>
      </c>
    </row>
    <row r="96" spans="12:20">
      <c r="R96" s="9" t="s">
        <v>141</v>
      </c>
      <c r="S96" s="10">
        <f>Q95/5000</f>
        <v>627432.25280000002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2015-04-28T18:43:43Z</cp:lastPrinted>
  <dcterms:created xsi:type="dcterms:W3CDTF">2015-04-13T22:47:06Z</dcterms:created>
  <dcterms:modified xsi:type="dcterms:W3CDTF">2015-04-30T08:11:34Z</dcterms:modified>
</cp:coreProperties>
</file>