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2520393_ms_uit_edu_vn/Documents/"/>
    </mc:Choice>
  </mc:AlternateContent>
  <xr:revisionPtr revIDLastSave="415" documentId="8_{DF271530-AE94-458B-9233-05ACCA5FA733}" xr6:coauthVersionLast="47" xr6:coauthVersionMax="47" xr10:uidLastSave="{BA7D6725-C070-4082-A76F-42BD51C5DA86}"/>
  <bookViews>
    <workbookView xWindow="-110" yWindow="-110" windowWidth="25820" windowHeight="15500" tabRatio="821" firstSheet="2" activeTab="2" xr2:uid="{B4519CEB-DD93-463D-BD54-8A6CD52219A6}"/>
  </bookViews>
  <sheets>
    <sheet name="Cover" sheetId="1" r:id="rId1"/>
    <sheet name="Test case List" sheetId="2" r:id="rId2"/>
    <sheet name="Module1" sheetId="3" r:id="rId3"/>
    <sheet name="Module2" sheetId="4" r:id="rId4"/>
    <sheet name="Test Report" sheetId="5" r:id="rId5"/>
  </sheets>
  <definedNames>
    <definedName name="_xlnm._FilterDatabase" localSheetId="2" hidden="1">Module1!$A$8:$H$20</definedName>
    <definedName name="_xlnm._FilterDatabase" localSheetId="3" hidden="1">Module2!$A$8:$H$22</definedName>
    <definedName name="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/>
  <c r="A19" i="3"/>
  <c r="B12" i="3"/>
  <c r="A17" i="3"/>
  <c r="A21" i="3"/>
  <c r="A23" i="4"/>
  <c r="A24" i="4"/>
  <c r="A25" i="4"/>
  <c r="A26" i="4"/>
  <c r="A27" i="4"/>
  <c r="A28" i="4"/>
  <c r="A13" i="3"/>
  <c r="A14" i="3"/>
  <c r="A12" i="3"/>
  <c r="A19" i="4"/>
  <c r="A18" i="4"/>
  <c r="A17" i="4"/>
  <c r="A16" i="4"/>
  <c r="A15" i="4"/>
  <c r="A14" i="4"/>
  <c r="A13" i="4"/>
  <c r="A12" i="4"/>
  <c r="A10" i="4"/>
  <c r="A21" i="4"/>
  <c r="A22" i="4"/>
  <c r="A11" i="4"/>
  <c r="A11" i="3"/>
  <c r="A10" i="3"/>
  <c r="A16" i="3"/>
  <c r="A6" i="4"/>
  <c r="D12" i="5" s="1"/>
  <c r="B6" i="4"/>
  <c r="E12" i="5" s="1"/>
  <c r="D6" i="4"/>
  <c r="G12" i="5" s="1"/>
  <c r="D3" i="2"/>
  <c r="D4" i="2"/>
  <c r="C5" i="5"/>
  <c r="C11" i="5"/>
  <c r="C12" i="5"/>
  <c r="E6" i="4" l="1"/>
  <c r="H12" i="5" s="1"/>
  <c r="E6" i="3"/>
  <c r="H11" i="5" s="1"/>
  <c r="C6" i="4" l="1"/>
  <c r="F12" i="5" s="1"/>
  <c r="H14" i="5"/>
  <c r="D6" i="3" l="1"/>
  <c r="B6" i="3"/>
  <c r="E11" i="5" s="1"/>
  <c r="E14" i="5" s="1"/>
  <c r="A6" i="3"/>
  <c r="D11" i="5" s="1"/>
  <c r="D14" i="5" s="1"/>
  <c r="C6" i="3" l="1"/>
  <c r="F11" i="5" s="1"/>
  <c r="F14" i="5" s="1"/>
  <c r="G11" i="5"/>
  <c r="G14" i="5" s="1"/>
  <c r="E17" i="5" s="1"/>
  <c r="E1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7B88000A-B372-42D8-A700-6F36D94585C0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27A0EFEB-5B36-4F4F-9DD2-3754CA76521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7FA11182-BCBC-414D-BFC4-EBBB4CB0BBA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<sst xmlns="http://schemas.openxmlformats.org/spreadsheetml/2006/main" count="191" uniqueCount="141">
  <si>
    <t>TEST CASE</t>
  </si>
  <si>
    <t>Project Name</t>
  </si>
  <si>
    <t>Date time checker</t>
  </si>
  <si>
    <t>Creator</t>
  </si>
  <si>
    <t>Project Code</t>
  </si>
  <si>
    <t>FUHCM-SQA&amp;T</t>
  </si>
  <si>
    <t>Reviewer/Approver</t>
  </si>
  <si>
    <t>Document Code</t>
  </si>
  <si>
    <t>URD-FUHCM-SQA&amp;T-v&lt;0.1&gt;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</si>
  <si>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</si>
  <si>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</si>
  <si>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</si>
  <si>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</si>
  <si>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</si>
  <si>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</si>
  <si>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</si>
  <si>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</si>
  <si>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</si>
  <si>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</si>
  <si>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</si>
  <si>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</si>
  <si>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</si>
  <si>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</si>
  <si>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</si>
  <si>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</si>
  <si>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</si>
  <si>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Main UI</t>
  </si>
  <si>
    <t>Module1</t>
  </si>
  <si>
    <t>Close Function</t>
  </si>
  <si>
    <t>Clear Function</t>
  </si>
  <si>
    <t>Datetime Validation</t>
  </si>
  <si>
    <t>Module2</t>
  </si>
  <si>
    <t>Date Checking Algorithm</t>
  </si>
  <si>
    <t>Module Code</t>
  </si>
  <si>
    <t xml:space="preserve">Module1 </t>
  </si>
  <si>
    <t>Pass</t>
  </si>
  <si>
    <t>Test requirement</t>
  </si>
  <si>
    <t>GUI Test cases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</si>
  <si>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</si>
  <si>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</si>
  <si>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</si>
  <si>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</si>
  <si>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</si>
  <si>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</si>
  <si>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</si>
  <si>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</si>
  <si>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</si>
  <si>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</si>
  <si>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</si>
  <si>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</si>
  <si>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</si>
  <si>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</si>
  <si>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if the website logo is displayed at the top-left corner.</t>
  </si>
  <si>
    <t>1. Open the application
2. Check if the logo is visible
3. Verify that the logo is in the top-left corner</t>
  </si>
  <si>
    <t>The FU logo is correctly displayed in the top-left corner.</t>
  </si>
  <si>
    <t>Verify the “Book Store” text is blue, with font Arial and size 26.</t>
  </si>
  <si>
    <t>1. Open the application
2. Check if the text is visible
3. Verify that the text meets the requirements</t>
  </si>
  <si>
    <t>The “Date Time Checker” text is blue, with font Arial, size 26.</t>
  </si>
  <si>
    <t>1. Open the application
2. Check if the text is visible
3. Verify that the text is left-align</t>
  </si>
  <si>
    <t>The “Day”, “Month”, and “Year” labels are left-aligned.</t>
  </si>
  <si>
    <t>Verify that there are input fields for searching books.</t>
  </si>
  <si>
    <t>1. Open the application
2. Check if the textbox is visible
3. Count the number of the textboxes for the corrisponding inputs</t>
  </si>
  <si>
    <t>Three textboxes are displayed for day, month, and year input.</t>
  </si>
  <si>
    <t xml:space="preserve">Verify the presence of main navigation buttons: “Home”, “Login”, “Register”, “Cart”.	</t>
  </si>
  <si>
    <t>1. Open the application
2. Check if the button is visible
3. Count the buttons and make sure it is labled with "Check" and "Clear"</t>
  </si>
  <si>
    <t>The “Clear” and “Check” buttons are correctly displayed.</t>
  </si>
  <si>
    <t>Login and Registration</t>
  </si>
  <si>
    <t>Verify the layout and fields on the login page.</t>
  </si>
  <si>
    <t>1. Open the application.
2. Click the "X" button (red close button) at the top-right corner of the form.
3. When the message box appears asking, "Are you sure you want to exit?", select the "Yes" option.</t>
  </si>
  <si>
    <t>The application closes immediately after the "Yes" option is selected.</t>
  </si>
  <si>
    <t>Verify error messages for invalid login credentials.</t>
  </si>
  <si>
    <t>1. Open the application.
2. Click the "X" button (red close button) at the top-right corner of the form.
3. When the message box appears asking, "Are you sure you want to exit?", select the "No" option.</t>
  </si>
  <si>
    <t>The message box closes, and the application remains open.</t>
  </si>
  <si>
    <t>Clicking the "Clear" button</t>
  </si>
  <si>
    <t>Within the application, user select the "Clear"</t>
  </si>
  <si>
    <t xml:space="preserve">Text within the 3 textboxes will be cleared
</t>
  </si>
  <si>
    <t>Create test cases for input validation and date-time validation algorithm.
Create test cases for date checking algorithm.</t>
  </si>
  <si>
    <t>Input contains invalid characters in Day field</t>
  </si>
  <si>
    <t>1. Open the application
2. Enter value (1a@, 2, 2004) in the Day, Month, Year fields
3. Click the Check button</t>
  </si>
  <si>
    <t>Message Box: "Input Data for Day is incorrect format!"</t>
  </si>
  <si>
    <t>Specifically checks special characters like '@'.</t>
  </si>
  <si>
    <t>Input contains invalid characters in Month field</t>
  </si>
  <si>
    <t>1. Open the application
2. Enter value (03, 3uw!, 2004) in the Day, Month, Year fields
3. Click the Check button</t>
  </si>
  <si>
    <t>Message Box: "Input Data for Month is incorrect format!"</t>
  </si>
  <si>
    <t>Ensures that letters or special characters are not accepted.</t>
  </si>
  <si>
    <t>Input contains invalid characters in Year field</t>
  </si>
  <si>
    <t>1. Open the application
2. Enter value (23, 06, abcde) in the Day, Month, Year fields
3. Click the Check button</t>
  </si>
  <si>
    <t>Message Box: "Input Data for Year is incorrect format!"</t>
  </si>
  <si>
    <t>Captures when a name is entered into the Year field.</t>
  </si>
  <si>
    <t>Input contains unrealistic day values</t>
  </si>
  <si>
    <t>1. Open the application
2. Enter value (32, 02, 2004) in the Day, Month, Year fields
3. Click the Check button</t>
  </si>
  <si>
    <t>Message Box: "Input Data for Day is out of range!"</t>
  </si>
  <si>
    <t>Verifies the day limit (invalid day).</t>
  </si>
  <si>
    <t>Input contains unrealistic month values</t>
  </si>
  <si>
    <t>1. Open the application
2. Enter value (03, 13, 2004) in the Day, Month, Year fields
3. Click the Check button</t>
  </si>
  <si>
    <t>Message Box: "Input Data for Month is out of range!"</t>
  </si>
  <si>
    <t>Ensures that the month does not exceed 12.</t>
  </si>
  <si>
    <t>Input contains unrealistic year values</t>
  </si>
  <si>
    <t>1. Open the application
2. Enter value (12, 0, 2024) in the Day, Month, Year fields
3. Click the Check button</t>
  </si>
  <si>
    <t>Message Box: "Input Data for Year is out of range!"</t>
  </si>
  <si>
    <t>Checks that the year is within a valid range (1000-3000).</t>
  </si>
  <si>
    <t>Input contains negative day values</t>
  </si>
  <si>
    <t>1. Open the application
2. Enter value (-12, 02, 2004) in the Day, Month, Year fields
3. Click the Check button</t>
  </si>
  <si>
    <t>Negative values in the Day field are not accepted.</t>
  </si>
  <si>
    <t>Input contains negative month values</t>
  </si>
  <si>
    <t>1. Open the application
2. Enter value (03, -13, 2004) in the Day, Month, Year fields
3. Click the Check button</t>
  </si>
  <si>
    <t>Negative values in the Month field are not accepted.</t>
  </si>
  <si>
    <t>Input contains negative year values</t>
  </si>
  <si>
    <t>1. Open the application
2. Enter value (05, 05, -1893) in the Day, Month, Year fields
3. Click the Check button</t>
  </si>
  <si>
    <t>Negative or very small values in the Year field are not accepted.</t>
  </si>
  <si>
    <t>Input contains valid day, month, and year values</t>
  </si>
  <si>
    <t>1. Open the application
2. Enter value (12, 05, 2023) in the Day, Month, Year fields
3. Click the Check button</t>
  </si>
  <si>
    <t>Message Box: "12/05/2023 is correct date time"</t>
  </si>
  <si>
    <t>Verifies valid input, accepts reasonable date.</t>
  </si>
  <si>
    <t>Month have 31 days with full year format</t>
  </si>
  <si>
    <t>1. Open the application
2. Input (Day, Month, Year) value (09, 07, 2007)</t>
  </si>
  <si>
    <t>Month have 31 days with short year format</t>
  </si>
  <si>
    <t>1. Open the application
2. Input (Day, Month, Year) value (07, 12, 05)</t>
  </si>
  <si>
    <t>Month have 30 days with full year format</t>
  </si>
  <si>
    <t>1. Open the application
2. Input (Day, Month, Year) value (27, 11, 1983)</t>
  </si>
  <si>
    <t>1. Open the application
2. Input (Day, Month, Year) value (02, 09, 24)</t>
  </si>
  <si>
    <t>Leap year (mod 400 = 0)</t>
  </si>
  <si>
    <t>1. Open the application
2. Input (Day, Month, Year) value (25, 02, 2000)</t>
  </si>
  <si>
    <t>Non leap year (mod 100 = 0, mod 400 &lt;&gt; 0)</t>
  </si>
  <si>
    <t>1. Open the application
2. Input (Day, Month, Year) value (01, 02, 1600)</t>
  </si>
  <si>
    <t>Leap year (mod 4 = 0, mod 100 &lt;&gt; 0)</t>
  </si>
  <si>
    <t>1. Open the application
2. Input (Day, Month, Year) value (22, 02, 7128)</t>
  </si>
  <si>
    <t>Invalid value</t>
  </si>
  <si>
    <t>1. Open the application
2. Input (Day, Month, Year) value (01, 13, 1999)</t>
  </si>
  <si>
    <t>TEST REPORT</t>
  </si>
  <si>
    <t>&lt;Project Name&gt;</t>
  </si>
  <si>
    <t>&lt;Project Code&gt;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</si>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</sst>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3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rgb="FFFFFFFF"/>
        <bgColor rgb="FFFFFFCC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</cellStyleXfs>
  <cellXfs count="1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5" fontId="2" fillId="0" borderId="8" xfId="0" applyNumberFormat="1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14" fillId="2" borderId="8" xfId="1" applyNumberFormat="1" applyFont="1" applyFill="1" applyBorder="1" applyAlignment="1" applyProtection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6" fillId="2" borderId="0" xfId="0" applyFont="1" applyFill="1"/>
    <xf numFmtId="0" fontId="17" fillId="2" borderId="14" xfId="0" applyFont="1" applyFill="1" applyBorder="1"/>
    <xf numFmtId="0" fontId="17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/>
    <xf numFmtId="0" fontId="13" fillId="2" borderId="15" xfId="3" applyFont="1" applyFill="1" applyBorder="1" applyAlignment="1">
      <alignment horizontal="left"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6" fillId="2" borderId="0" xfId="0" applyFont="1" applyFill="1" applyAlignment="1">
      <alignment horizontal="center" wrapTex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vertical="top"/>
    </xf>
    <xf numFmtId="0" fontId="1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17" fillId="2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top" wrapText="1"/>
    </xf>
    <xf numFmtId="0" fontId="13" fillId="2" borderId="0" xfId="2" applyFont="1" applyFill="1"/>
    <xf numFmtId="0" fontId="2" fillId="2" borderId="0" xfId="2" applyFont="1" applyFill="1"/>
    <xf numFmtId="164" fontId="2" fillId="2" borderId="0" xfId="2" applyNumberFormat="1" applyFont="1" applyFill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0" xfId="2" applyFont="1" applyFill="1"/>
    <xf numFmtId="0" fontId="2" fillId="2" borderId="23" xfId="0" applyFont="1" applyFill="1" applyBorder="1"/>
    <xf numFmtId="0" fontId="8" fillId="3" borderId="2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9" fillId="3" borderId="29" xfId="0" applyFont="1" applyFill="1" applyBorder="1" applyAlignment="1">
      <alignment horizontal="center"/>
    </xf>
    <xf numFmtId="0" fontId="8" fillId="3" borderId="11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20" fillId="2" borderId="0" xfId="0" applyNumberFormat="1" applyFont="1" applyFill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14" fontId="7" fillId="0" borderId="7" xfId="0" applyNumberFormat="1" applyFont="1" applyBorder="1" applyAlignment="1">
      <alignment vertical="top" wrapText="1"/>
    </xf>
    <xf numFmtId="0" fontId="22" fillId="2" borderId="2" xfId="3" applyFont="1" applyFill="1" applyBorder="1" applyAlignment="1">
      <alignment vertical="top" wrapText="1"/>
    </xf>
    <xf numFmtId="0" fontId="22" fillId="2" borderId="2" xfId="0" applyFont="1" applyFill="1" applyBorder="1" applyAlignment="1">
      <alignment horizontal="left" vertical="top" wrapText="1"/>
    </xf>
    <xf numFmtId="0" fontId="2" fillId="6" borderId="34" xfId="0" applyFont="1" applyFill="1" applyBorder="1" applyAlignment="1">
      <alignment wrapText="1"/>
    </xf>
    <xf numFmtId="0" fontId="2" fillId="6" borderId="35" xfId="0" applyFont="1" applyFill="1" applyBorder="1" applyAlignment="1">
      <alignment wrapText="1"/>
    </xf>
    <xf numFmtId="0" fontId="2" fillId="6" borderId="36" xfId="0" applyFont="1" applyFill="1" applyBorder="1" applyAlignment="1">
      <alignment wrapText="1"/>
    </xf>
    <xf numFmtId="0" fontId="2" fillId="6" borderId="37" xfId="0" applyFont="1" applyFill="1" applyBorder="1" applyAlignment="1">
      <alignment wrapText="1"/>
    </xf>
    <xf numFmtId="0" fontId="2" fillId="6" borderId="38" xfId="0" applyFont="1" applyFill="1" applyBorder="1" applyAlignment="1">
      <alignment wrapText="1"/>
    </xf>
    <xf numFmtId="0" fontId="2" fillId="6" borderId="39" xfId="0" applyFont="1" applyFill="1" applyBorder="1" applyAlignment="1">
      <alignment wrapText="1"/>
    </xf>
    <xf numFmtId="0" fontId="2" fillId="6" borderId="40" xfId="0" applyFont="1" applyFill="1" applyBorder="1" applyAlignment="1">
      <alignment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21" xfId="0" applyFont="1" applyFill="1" applyBorder="1" applyAlignment="1">
      <alignment horizontal="left" vertical="top" wrapText="1"/>
    </xf>
    <xf numFmtId="0" fontId="2" fillId="2" borderId="21" xfId="3" applyFont="1" applyFill="1" applyBorder="1" applyAlignment="1">
      <alignment vertical="top" wrapText="1"/>
    </xf>
    <xf numFmtId="0" fontId="2" fillId="2" borderId="21" xfId="0" applyFont="1" applyFill="1" applyBorder="1"/>
    <xf numFmtId="0" fontId="2" fillId="2" borderId="3" xfId="0" applyFont="1" applyFill="1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/>
    </xf>
    <xf numFmtId="0" fontId="17" fillId="2" borderId="31" xfId="0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left" wrapText="1"/>
    </xf>
    <xf numFmtId="0" fontId="7" fillId="2" borderId="33" xfId="3" applyFont="1" applyFill="1" applyBorder="1" applyAlignment="1">
      <alignment horizontal="left" wrapText="1"/>
    </xf>
    <xf numFmtId="0" fontId="11" fillId="2" borderId="3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Alignment="1">
      <alignment horizontal="center"/>
    </xf>
    <xf numFmtId="1" fontId="6" fillId="2" borderId="1" xfId="0" applyNumberFormat="1" applyFont="1" applyFill="1" applyBorder="1" applyAlignment="1"/>
  </cellXfs>
  <cellStyles count="5">
    <cellStyle name="Bình thường" xfId="0" builtinId="0"/>
    <cellStyle name="Normal_Functional Test Case v1.0" xfId="2" xr:uid="{58A40B4C-E149-4ED0-A374-72E3E9CFE1B1}"/>
    <cellStyle name="Normal_Sheet1" xfId="3" xr:uid="{62B2A38F-18C7-4CC4-8D02-19A5B0002D66}"/>
    <cellStyle name="Siêu kết nối" xfId="1" builtinId="8"/>
    <cellStyle name="標準_結合試験(AllOvertheWorld)" xfId="4" xr:uid="{00B573C1-2BCE-4C14-B023-D3155EA060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127000</xdr:rowOff>
    </xdr:from>
    <xdr:to>
      <xdr:col>1</xdr:col>
      <xdr:colOff>1219200</xdr:colOff>
      <xdr:row>1</xdr:row>
      <xdr:rowOff>850900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E6D8ECB6-B221-5091-4E22-E510CC92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285750"/>
          <a:ext cx="11557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B489-1166-4909-B820-F69B7D5A6609}">
  <dimension ref="A2:G18"/>
  <sheetViews>
    <sheetView workbookViewId="0">
      <selection activeCell="C6" sqref="C6:E7"/>
    </sheetView>
  </sheetViews>
  <sheetFormatPr defaultColWidth="9" defaultRowHeight="12.6"/>
  <cols>
    <col min="1" max="1" width="2.28515625" style="1" customWidth="1"/>
    <col min="2" max="2" width="19.42578125" style="2" customWidth="1"/>
    <col min="3" max="3" width="9.28515625" style="1" customWidth="1"/>
    <col min="4" max="4" width="14.42578125" style="1" customWidth="1"/>
    <col min="5" max="5" width="8" style="1" customWidth="1"/>
    <col min="6" max="6" width="31.1406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35" t="s">
        <v>0</v>
      </c>
      <c r="D2" s="135"/>
      <c r="E2" s="135"/>
      <c r="F2" s="135"/>
      <c r="G2" s="135"/>
    </row>
    <row r="3" spans="1:7">
      <c r="B3" s="6"/>
      <c r="C3" s="7"/>
      <c r="F3" s="8"/>
    </row>
    <row r="4" spans="1:7" ht="14.25" customHeight="1">
      <c r="B4" s="9" t="s">
        <v>1</v>
      </c>
      <c r="C4" s="136" t="s">
        <v>2</v>
      </c>
      <c r="D4" s="136"/>
      <c r="E4" s="136"/>
      <c r="F4" s="9" t="s">
        <v>3</v>
      </c>
      <c r="G4" s="10"/>
    </row>
    <row r="5" spans="1:7" ht="14.25" customHeight="1">
      <c r="B5" s="9" t="s">
        <v>4</v>
      </c>
      <c r="C5" s="136" t="s">
        <v>5</v>
      </c>
      <c r="D5" s="136"/>
      <c r="E5" s="136"/>
      <c r="F5" s="9" t="s">
        <v>6</v>
      </c>
      <c r="G5" s="10"/>
    </row>
    <row r="6" spans="1:7" ht="15.75" customHeight="1">
      <c r="B6" s="137" t="s">
        <v>7</v>
      </c>
      <c r="C6" s="138" t="s">
        <v>8</v>
      </c>
      <c r="D6" s="138"/>
      <c r="E6" s="138"/>
      <c r="F6" s="9" t="s">
        <v>9</v>
      </c>
      <c r="G6" s="12"/>
    </row>
    <row r="7" spans="1:7" ht="13.5" customHeight="1">
      <c r="B7" s="137"/>
      <c r="C7" s="138"/>
      <c r="D7" s="138"/>
      <c r="E7" s="138"/>
      <c r="F7" s="9" t="s">
        <v>10</v>
      </c>
      <c r="G7" s="12"/>
    </row>
    <row r="8" spans="1:7">
      <c r="B8" s="13"/>
      <c r="C8" s="14"/>
      <c r="F8" s="6"/>
      <c r="G8" s="7"/>
    </row>
    <row r="10" spans="1:7">
      <c r="B10" s="15" t="s">
        <v>11</v>
      </c>
    </row>
    <row r="11" spans="1:7" s="16" customFormat="1">
      <c r="B11" s="17" t="s">
        <v>12</v>
      </c>
      <c r="C11" s="18" t="s">
        <v>10</v>
      </c>
      <c r="D11" s="18" t="s">
        <v>13</v>
      </c>
      <c r="E11" s="18" t="s">
        <v>14</v>
      </c>
      <c r="F11" s="18" t="s">
        <v>15</v>
      </c>
      <c r="G11" s="19" t="s">
        <v>16</v>
      </c>
    </row>
    <row r="12" spans="1:7" s="20" customFormat="1">
      <c r="B12" s="120">
        <v>40345</v>
      </c>
      <c r="C12" s="21" t="s">
        <v>17</v>
      </c>
      <c r="D12" s="22"/>
      <c r="E12" s="22" t="s">
        <v>18</v>
      </c>
      <c r="F12" s="23"/>
      <c r="G12" s="24"/>
    </row>
    <row r="13" spans="1:7" s="20" customFormat="1" ht="21.75" customHeight="1">
      <c r="B13" s="25"/>
      <c r="C13" s="21"/>
      <c r="D13" s="22"/>
      <c r="E13" s="22"/>
      <c r="F13" s="22"/>
      <c r="G13" s="26"/>
    </row>
    <row r="14" spans="1:7" s="20" customFormat="1" ht="19.5" customHeight="1">
      <c r="B14" s="25"/>
      <c r="C14" s="21"/>
      <c r="D14" s="22"/>
      <c r="E14" s="22"/>
      <c r="F14" s="22"/>
      <c r="G14" s="26"/>
    </row>
    <row r="15" spans="1:7" s="20" customFormat="1" ht="21.75" customHeight="1">
      <c r="B15" s="25"/>
      <c r="C15" s="21"/>
      <c r="D15" s="22"/>
      <c r="E15" s="22"/>
      <c r="F15" s="22"/>
      <c r="G15" s="26"/>
    </row>
    <row r="16" spans="1:7" s="20" customFormat="1" ht="19.5" customHeight="1">
      <c r="B16" s="25"/>
      <c r="C16" s="21"/>
      <c r="D16" s="22"/>
      <c r="E16" s="22"/>
      <c r="F16" s="22"/>
      <c r="G16" s="26"/>
    </row>
    <row r="17" spans="2:7" s="20" customFormat="1" ht="21.75" customHeight="1">
      <c r="B17" s="25"/>
      <c r="C17" s="21"/>
      <c r="D17" s="22"/>
      <c r="E17" s="22"/>
      <c r="F17" s="22"/>
      <c r="G17" s="26"/>
    </row>
    <row r="18" spans="2:7" s="20" customFormat="1" ht="19.5" customHeight="1">
      <c r="B18" s="27"/>
      <c r="C18" s="28"/>
      <c r="D18" s="29"/>
      <c r="E18" s="29"/>
      <c r="F18" s="29"/>
      <c r="G18" s="30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0F34-B86E-41E2-A959-7D026AC8744E}">
  <dimension ref="B1:F21"/>
  <sheetViews>
    <sheetView workbookViewId="0">
      <selection activeCell="D26" sqref="D26"/>
    </sheetView>
  </sheetViews>
  <sheetFormatPr defaultColWidth="9" defaultRowHeight="12.6"/>
  <cols>
    <col min="1" max="1" width="1.42578125" style="8" customWidth="1"/>
    <col min="2" max="2" width="11.7109375" style="31" customWidth="1"/>
    <col min="3" max="3" width="26.42578125" style="32" customWidth="1"/>
    <col min="4" max="4" width="17.140625" style="32" customWidth="1"/>
    <col min="5" max="5" width="28.140625" style="32" customWidth="1"/>
    <col min="6" max="6" width="30.42578125" style="32" customWidth="1"/>
    <col min="7" max="16384" width="9" style="8"/>
  </cols>
  <sheetData>
    <row r="1" spans="2:6" ht="24.6">
      <c r="B1" s="33"/>
      <c r="D1" s="34" t="s">
        <v>19</v>
      </c>
      <c r="E1" s="35"/>
    </row>
    <row r="2" spans="2:6" ht="13.5" customHeight="1">
      <c r="B2" s="33"/>
      <c r="D2" s="36"/>
      <c r="E2" s="36"/>
    </row>
    <row r="3" spans="2:6">
      <c r="B3" s="149" t="s">
        <v>1</v>
      </c>
      <c r="C3" s="149"/>
      <c r="D3" s="141" t="str">
        <f>Cover!C4</f>
        <v>Date time checker</v>
      </c>
      <c r="E3" s="141"/>
      <c r="F3" s="141"/>
    </row>
    <row r="4" spans="2:6">
      <c r="B4" s="149" t="s">
        <v>4</v>
      </c>
      <c r="C4" s="149"/>
      <c r="D4" s="141" t="str">
        <f>Cover!C5</f>
        <v>FUHCM-SQA&amp;T</v>
      </c>
      <c r="E4" s="141"/>
      <c r="F4" s="141"/>
    </row>
    <row r="5" spans="2:6" s="37" customFormat="1" ht="84.75" customHeight="1">
      <c r="B5" s="139" t="s">
        <v>20</v>
      </c>
      <c r="C5" s="139"/>
      <c r="D5" s="140"/>
      <c r="E5" s="140"/>
      <c r="F5" s="140"/>
    </row>
    <row r="6" spans="2:6">
      <c r="B6" s="38"/>
      <c r="C6" s="8"/>
      <c r="D6" s="8"/>
      <c r="E6" s="8"/>
      <c r="F6" s="8"/>
    </row>
    <row r="7" spans="2:6" s="39" customFormat="1">
      <c r="B7" s="40"/>
      <c r="C7" s="41"/>
      <c r="D7" s="41"/>
      <c r="E7" s="41"/>
      <c r="F7" s="41"/>
    </row>
    <row r="8" spans="2:6" s="42" customFormat="1" ht="21" customHeight="1">
      <c r="B8" s="43" t="s">
        <v>21</v>
      </c>
      <c r="C8" s="44" t="s">
        <v>22</v>
      </c>
      <c r="D8" s="44" t="s">
        <v>23</v>
      </c>
      <c r="E8" s="45" t="s">
        <v>24</v>
      </c>
      <c r="F8" s="46" t="s">
        <v>25</v>
      </c>
    </row>
    <row r="9" spans="2:6">
      <c r="B9" s="47">
        <v>1</v>
      </c>
      <c r="C9" s="48" t="s">
        <v>26</v>
      </c>
      <c r="D9" s="49" t="s">
        <v>27</v>
      </c>
      <c r="E9" s="49"/>
      <c r="F9" s="50"/>
    </row>
    <row r="10" spans="2:6">
      <c r="B10" s="47">
        <v>2</v>
      </c>
      <c r="C10" s="48" t="s">
        <v>28</v>
      </c>
      <c r="D10" s="49" t="s">
        <v>27</v>
      </c>
      <c r="E10" s="49"/>
      <c r="F10" s="50"/>
    </row>
    <row r="11" spans="2:6">
      <c r="B11" s="47">
        <v>3</v>
      </c>
      <c r="C11" s="48" t="s">
        <v>29</v>
      </c>
      <c r="D11" s="49" t="s">
        <v>27</v>
      </c>
      <c r="E11" s="49"/>
      <c r="F11" s="50"/>
    </row>
    <row r="12" spans="2:6">
      <c r="B12" s="47">
        <v>4</v>
      </c>
      <c r="C12" s="48" t="s">
        <v>30</v>
      </c>
      <c r="D12" s="49" t="s">
        <v>31</v>
      </c>
      <c r="E12" s="49"/>
      <c r="F12" s="50"/>
    </row>
    <row r="13" spans="2:6">
      <c r="B13" s="47">
        <v>5</v>
      </c>
      <c r="C13" s="48" t="s">
        <v>32</v>
      </c>
      <c r="D13" s="49" t="s">
        <v>31</v>
      </c>
      <c r="E13" s="49"/>
      <c r="F13" s="50"/>
    </row>
    <row r="14" spans="2:6">
      <c r="B14" s="47"/>
      <c r="C14" s="48"/>
      <c r="D14" s="51"/>
      <c r="E14" s="51"/>
      <c r="F14" s="50"/>
    </row>
    <row r="15" spans="2:6">
      <c r="B15" s="47"/>
      <c r="C15" s="48"/>
      <c r="D15" s="51"/>
      <c r="E15" s="51"/>
      <c r="F15" s="50"/>
    </row>
    <row r="16" spans="2:6">
      <c r="B16" s="47"/>
      <c r="C16" s="48"/>
      <c r="D16" s="51"/>
      <c r="E16" s="51"/>
      <c r="F16" s="50"/>
    </row>
    <row r="17" spans="2:6">
      <c r="B17" s="47"/>
      <c r="C17" s="48"/>
      <c r="D17" s="51"/>
      <c r="E17" s="51"/>
      <c r="F17" s="50"/>
    </row>
    <row r="18" spans="2:6">
      <c r="B18" s="47"/>
      <c r="C18" s="48"/>
      <c r="D18" s="51"/>
      <c r="E18" s="51"/>
      <c r="F18" s="50"/>
    </row>
    <row r="19" spans="2:6">
      <c r="B19" s="47"/>
      <c r="C19" s="48"/>
      <c r="D19" s="51"/>
      <c r="E19" s="51"/>
      <c r="F19" s="50"/>
    </row>
    <row r="20" spans="2:6">
      <c r="B20" s="47"/>
      <c r="C20" s="48"/>
      <c r="D20" s="51"/>
      <c r="E20" s="51"/>
      <c r="F20" s="50"/>
    </row>
    <row r="21" spans="2:6">
      <c r="B21" s="52"/>
      <c r="C21" s="53"/>
      <c r="D21" s="54"/>
      <c r="E21" s="54"/>
      <c r="F21" s="55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 xr:uid="{9FA7C15D-120F-46C4-919C-65FFDC73784F}"/>
    <hyperlink ref="D10" location="Module1!B14" display="Module1" xr:uid="{7FCFF3D1-E829-4468-85D7-5CB45DAB1FF5}"/>
    <hyperlink ref="D11" location="Module1!B17" display="Module1" xr:uid="{F884C307-6011-479D-83BE-2C27C3797009}"/>
    <hyperlink ref="D12" location="Module2!B10" display="Module2" xr:uid="{6E25A94B-7C6D-46FF-BEAC-B3F3395F36C2}"/>
    <hyperlink ref="D13" location="Module2!B14" display="Module2" xr:uid="{3DD3C80B-0ACD-47B4-937A-24B9AEB4595D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612-155A-4006-88C5-DC07F696D7B6}">
  <dimension ref="A1:J22"/>
  <sheetViews>
    <sheetView tabSelected="1" workbookViewId="0">
      <pane ySplit="8" topLeftCell="A9" activePane="bottomLeft" state="frozen"/>
      <selection pane="bottomLeft" activeCell="D12" sqref="D12"/>
    </sheetView>
  </sheetViews>
  <sheetFormatPr defaultColWidth="9" defaultRowHeight="12.6"/>
  <cols>
    <col min="1" max="1" width="11.7109375" style="8" customWidth="1"/>
    <col min="2" max="2" width="19.140625" style="8" customWidth="1"/>
    <col min="3" max="3" width="25.42578125" style="8" customWidth="1"/>
    <col min="4" max="4" width="28.42578125" style="8" customWidth="1"/>
    <col min="5" max="5" width="16.85546875" style="8" customWidth="1"/>
    <col min="6" max="6" width="7.140625" style="8" customWidth="1"/>
    <col min="7" max="7" width="9" style="8"/>
    <col min="8" max="8" width="17.42578125" style="8" customWidth="1"/>
    <col min="9" max="9" width="8.28515625" style="56" customWidth="1"/>
    <col min="10" max="10" width="0" style="8" hidden="1" customWidth="1"/>
    <col min="11" max="16384" width="9" style="8"/>
  </cols>
  <sheetData>
    <row r="1" spans="1:10" s="62" customFormat="1">
      <c r="A1" s="57"/>
      <c r="B1" s="58"/>
      <c r="C1" s="58"/>
      <c r="D1" s="58"/>
      <c r="E1" s="58"/>
      <c r="F1" s="59"/>
      <c r="G1" s="60"/>
      <c r="H1" s="37"/>
      <c r="I1" s="61"/>
    </row>
    <row r="2" spans="1:10" s="62" customFormat="1" ht="15" customHeight="1">
      <c r="A2" s="63" t="s">
        <v>33</v>
      </c>
      <c r="B2" s="143" t="s">
        <v>34</v>
      </c>
      <c r="C2" s="143"/>
      <c r="D2" s="143"/>
      <c r="E2" s="143"/>
      <c r="F2" s="143"/>
      <c r="G2" s="37"/>
      <c r="H2" s="37"/>
      <c r="I2" s="61"/>
      <c r="J2" s="62" t="s">
        <v>35</v>
      </c>
    </row>
    <row r="3" spans="1:10" s="62" customFormat="1" ht="25.5" customHeight="1">
      <c r="A3" s="64" t="s">
        <v>36</v>
      </c>
      <c r="B3" s="143" t="s">
        <v>37</v>
      </c>
      <c r="C3" s="143"/>
      <c r="D3" s="143"/>
      <c r="E3" s="143"/>
      <c r="F3" s="143"/>
      <c r="G3" s="37"/>
      <c r="H3" s="37"/>
      <c r="I3" s="61"/>
      <c r="J3" s="62" t="s">
        <v>38</v>
      </c>
    </row>
    <row r="4" spans="1:10" s="62" customFormat="1" ht="18" customHeight="1">
      <c r="A4" s="63" t="s">
        <v>39</v>
      </c>
      <c r="B4" s="144"/>
      <c r="C4" s="144"/>
      <c r="D4" s="144"/>
      <c r="E4" s="144"/>
      <c r="F4" s="144"/>
      <c r="G4" s="37"/>
      <c r="H4" s="37"/>
      <c r="I4" s="61"/>
      <c r="J4" s="65"/>
    </row>
    <row r="5" spans="1:10" s="62" customFormat="1" ht="19.5" customHeight="1">
      <c r="A5" s="66" t="s">
        <v>35</v>
      </c>
      <c r="B5" s="67" t="s">
        <v>38</v>
      </c>
      <c r="C5" s="67" t="s">
        <v>40</v>
      </c>
      <c r="D5" s="68" t="s">
        <v>41</v>
      </c>
      <c r="E5" s="145" t="s">
        <v>42</v>
      </c>
      <c r="F5" s="145"/>
      <c r="G5" s="69"/>
      <c r="H5" s="69"/>
      <c r="I5" s="70"/>
      <c r="J5" s="62" t="s">
        <v>43</v>
      </c>
    </row>
    <row r="6" spans="1:10" s="62" customFormat="1" ht="15" customHeight="1">
      <c r="A6" s="71">
        <f>COUNTIF(F10:F1002,"Pass")</f>
        <v>0</v>
      </c>
      <c r="B6" s="72">
        <f>COUNTIF(F10:F1002,"Fail")</f>
        <v>0</v>
      </c>
      <c r="C6" s="72">
        <f>E6-D6-B6-A6</f>
        <v>10</v>
      </c>
      <c r="D6" s="73">
        <f>COUNTIF(F$10:F$1002,"N/A")</f>
        <v>0</v>
      </c>
      <c r="E6" s="142">
        <f>COUNTA(A10:A1002)</f>
        <v>10</v>
      </c>
      <c r="F6" s="142"/>
      <c r="G6" s="69"/>
      <c r="H6" s="69"/>
      <c r="I6" s="70"/>
      <c r="J6" s="62" t="s">
        <v>41</v>
      </c>
    </row>
    <row r="7" spans="1:10" s="62" customFormat="1" ht="15" customHeight="1">
      <c r="D7" s="74"/>
      <c r="E7" s="74"/>
      <c r="F7" s="69"/>
      <c r="G7" s="69"/>
      <c r="H7" s="69"/>
      <c r="I7" s="70"/>
    </row>
    <row r="8" spans="1:10" s="62" customFormat="1" ht="25.5" customHeight="1">
      <c r="A8" s="75" t="s">
        <v>44</v>
      </c>
      <c r="B8" s="75" t="s">
        <v>45</v>
      </c>
      <c r="C8" s="75" t="s">
        <v>46</v>
      </c>
      <c r="D8" s="75" t="s">
        <v>47</v>
      </c>
      <c r="E8" s="76" t="s">
        <v>48</v>
      </c>
      <c r="F8" s="76" t="s">
        <v>49</v>
      </c>
      <c r="G8" s="76" t="s">
        <v>50</v>
      </c>
      <c r="H8" s="75" t="s">
        <v>51</v>
      </c>
      <c r="I8" s="77"/>
    </row>
    <row r="9" spans="1:10" s="62" customFormat="1" ht="15.75" customHeight="1">
      <c r="A9" s="78"/>
      <c r="B9" s="78" t="s">
        <v>26</v>
      </c>
      <c r="C9" s="79"/>
      <c r="D9" s="79"/>
      <c r="E9" s="79"/>
      <c r="F9" s="79"/>
      <c r="G9" s="79"/>
      <c r="H9" s="80"/>
      <c r="I9" s="81"/>
    </row>
    <row r="10" spans="1:10" s="86" customFormat="1" ht="60" customHeight="1">
      <c r="A10" s="82" t="str">
        <f>IF(OR(B10&lt;&gt;"",D10&lt;&gt;""),"["&amp;TEXT($B$2,"##")&amp;"-"&amp;TEXT(ROW()-10,"##")&amp;"]","")</f>
        <v>[Module1 -]</v>
      </c>
      <c r="B10" s="121" t="s">
        <v>52</v>
      </c>
      <c r="C10" s="121" t="s">
        <v>53</v>
      </c>
      <c r="D10" s="122" t="s">
        <v>54</v>
      </c>
      <c r="E10" s="83"/>
      <c r="F10" s="82"/>
      <c r="G10" s="82"/>
      <c r="H10" s="84"/>
      <c r="I10" s="85"/>
    </row>
    <row r="11" spans="1:10" ht="54.75" customHeight="1">
      <c r="A11" s="82" t="str">
        <f>IF(OR(B11&lt;&gt;"",D11&lt;&gt;""),"["&amp;TEXT($B$2,"##")&amp;"-"&amp;TEXT(ROW()-10,"##")&amp;"]","")</f>
        <v>[Module1 -1]</v>
      </c>
      <c r="B11" s="121" t="s">
        <v>55</v>
      </c>
      <c r="C11" s="122" t="s">
        <v>56</v>
      </c>
      <c r="D11" s="122" t="s">
        <v>57</v>
      </c>
      <c r="E11" s="87"/>
      <c r="F11" s="82"/>
      <c r="G11" s="82"/>
      <c r="H11" s="84"/>
      <c r="I11" s="85"/>
    </row>
    <row r="12" spans="1:10" ht="54.75" customHeight="1">
      <c r="A12" s="82" t="str">
        <f>IF(OR(B12&lt;&gt;"",D12&lt;&gt;""),"["&amp;TEXT($B$2,"##")&amp;"-"&amp;TEXT(ROW()-10,"##")&amp;"]","")</f>
        <v>[Module1 -2]</v>
      </c>
      <c r="B12" s="82" t="str">
        <f>IF(OR(C12&lt;&gt;"",E12&lt;&gt;""),"["&amp;TEXT($B$2,"##")&amp;"-"&amp;TEXT(ROW()-10,"##")&amp;"]","")</f>
        <v>[Module1 -2]</v>
      </c>
      <c r="C12" s="87" t="s">
        <v>58</v>
      </c>
      <c r="D12" s="87" t="s">
        <v>59</v>
      </c>
      <c r="E12" s="87"/>
      <c r="F12" s="87"/>
      <c r="G12" s="87"/>
      <c r="H12" s="87"/>
      <c r="I12" s="85"/>
    </row>
    <row r="13" spans="1:10" ht="81.75" customHeight="1">
      <c r="A13" s="82" t="str">
        <f t="shared" ref="A13:A14" si="0">IF(OR(B13&lt;&gt;"",D13&lt;&gt;""),"["&amp;TEXT($B$2,"##")&amp;"-"&amp;TEXT(ROW()-10,"##")&amp;"]","")</f>
        <v>[Module1 -3]</v>
      </c>
      <c r="B13" s="87" t="s">
        <v>60</v>
      </c>
      <c r="C13" s="87" t="s">
        <v>61</v>
      </c>
      <c r="D13" s="87" t="s">
        <v>62</v>
      </c>
      <c r="E13" s="87"/>
      <c r="F13" s="87"/>
      <c r="G13" s="87"/>
      <c r="H13" s="87"/>
      <c r="I13" s="85"/>
    </row>
    <row r="14" spans="1:10" ht="75">
      <c r="A14" s="82" t="str">
        <f t="shared" si="0"/>
        <v>[Module1 -4]</v>
      </c>
      <c r="B14" s="87" t="s">
        <v>63</v>
      </c>
      <c r="C14" s="87" t="s">
        <v>64</v>
      </c>
      <c r="D14" s="87" t="s">
        <v>65</v>
      </c>
      <c r="E14" s="87"/>
      <c r="F14" s="87"/>
      <c r="G14" s="87"/>
      <c r="H14" s="87"/>
      <c r="I14" s="85"/>
    </row>
    <row r="15" spans="1:10" s="62" customFormat="1" ht="15.75" customHeight="1">
      <c r="A15" s="79"/>
      <c r="B15" s="78" t="s">
        <v>66</v>
      </c>
      <c r="C15" s="79"/>
      <c r="D15" s="79"/>
      <c r="E15" s="79"/>
      <c r="F15" s="79"/>
      <c r="G15" s="79"/>
      <c r="H15" s="80"/>
      <c r="I15" s="81"/>
    </row>
    <row r="16" spans="1:10" ht="107.25" customHeight="1">
      <c r="A16" s="82" t="str">
        <f>IF(OR(B16&lt;&gt;"",D16&lt;&gt;""),"["&amp;TEXT($B$2,"##")&amp;"-"&amp;TEXT(ROW()-11,"##")&amp;"]","")</f>
        <v>[Module1 -5]</v>
      </c>
      <c r="B16" s="87" t="s">
        <v>67</v>
      </c>
      <c r="C16" s="87" t="s">
        <v>68</v>
      </c>
      <c r="D16" s="87" t="s">
        <v>69</v>
      </c>
      <c r="E16" s="82"/>
      <c r="F16" s="82"/>
      <c r="G16" s="82"/>
      <c r="H16" s="84"/>
      <c r="I16" s="85"/>
    </row>
    <row r="17" spans="1:9" ht="105" customHeight="1">
      <c r="A17" s="82" t="str">
        <f>IF(OR(B17&lt;&gt;"",D17&lt;&gt;""),"["&amp;TEXT($B$2,"##")&amp;"-"&amp;TEXT(ROW()-11,"##")&amp;"]","")</f>
        <v>[Module1 -6]</v>
      </c>
      <c r="B17" s="87" t="s">
        <v>70</v>
      </c>
      <c r="C17" s="87" t="s">
        <v>71</v>
      </c>
      <c r="D17" s="87" t="s">
        <v>72</v>
      </c>
      <c r="E17" s="82"/>
      <c r="F17" s="82"/>
      <c r="G17" s="88"/>
      <c r="H17" s="88"/>
    </row>
    <row r="18" spans="1:9" ht="105" customHeight="1">
      <c r="A18" s="82" t="str">
        <f t="shared" ref="A18:A19" si="1">IF(OR(B18&lt;&gt;"",D18&lt;&gt;""),"["&amp;TEXT($B$2,"##")&amp;"-"&amp;TEXT(ROW()-11,"##")&amp;"]","")</f>
        <v/>
      </c>
      <c r="B18" s="130"/>
      <c r="C18" s="131"/>
      <c r="D18" s="131"/>
      <c r="E18" s="132"/>
      <c r="F18" s="132"/>
      <c r="G18" s="133"/>
      <c r="H18" s="134"/>
    </row>
    <row r="19" spans="1:9" ht="105" customHeight="1">
      <c r="A19" s="82" t="str">
        <f t="shared" si="1"/>
        <v/>
      </c>
      <c r="B19" s="130"/>
      <c r="C19" s="131"/>
      <c r="D19" s="131"/>
      <c r="E19" s="132"/>
      <c r="F19" s="132"/>
      <c r="G19" s="133"/>
      <c r="H19" s="134"/>
    </row>
    <row r="20" spans="1:9" s="62" customFormat="1" ht="15.75" customHeight="1">
      <c r="A20" s="78"/>
      <c r="B20" s="78" t="s">
        <v>29</v>
      </c>
      <c r="C20" s="79"/>
      <c r="D20" s="79"/>
      <c r="E20" s="79"/>
      <c r="F20" s="79"/>
      <c r="G20" s="79"/>
      <c r="H20" s="80"/>
      <c r="I20" s="81"/>
    </row>
    <row r="21" spans="1:9" ht="37.5">
      <c r="A21" s="82" t="str">
        <f>IF(OR(B21&lt;&gt;"",D21&lt;&gt;""),"["&amp;TEXT($B$2,"##")&amp;"-"&amp;TEXT(ROW()-12,"##")&amp;"]","")</f>
        <v>[Module1 -9]</v>
      </c>
      <c r="B21" s="82" t="s">
        <v>73</v>
      </c>
      <c r="C21" s="87" t="s">
        <v>74</v>
      </c>
      <c r="D21" s="82" t="s">
        <v>75</v>
      </c>
      <c r="E21" s="82"/>
      <c r="F21" s="82"/>
      <c r="G21" s="82"/>
      <c r="H21" s="84"/>
      <c r="I21" s="85"/>
    </row>
    <row r="22" spans="1:9" ht="12.75"/>
  </sheetData>
  <autoFilter ref="A8:H20" xr:uid="{D119328A-AA33-407D-8B13-CB8144D3D9B1}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49" xr:uid="{9E96236A-6C67-460A-B7EB-D127890528BB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FE2D-B373-46D9-A0BE-F04021FCB4F2}">
  <dimension ref="A1:K28"/>
  <sheetViews>
    <sheetView workbookViewId="0">
      <pane ySplit="8" topLeftCell="A9" activePane="bottomLeft" state="frozen"/>
      <selection pane="bottomLeft" activeCell="D12" sqref="D12"/>
    </sheetView>
  </sheetViews>
  <sheetFormatPr defaultColWidth="9" defaultRowHeight="12.6"/>
  <cols>
    <col min="1" max="1" width="11.42578125" style="8" customWidth="1"/>
    <col min="2" max="2" width="19.140625" style="8" customWidth="1"/>
    <col min="3" max="3" width="25.42578125" style="8" customWidth="1"/>
    <col min="4" max="4" width="30.140625" style="8" customWidth="1"/>
    <col min="5" max="5" width="16.85546875" style="8" customWidth="1"/>
    <col min="6" max="6" width="7.140625" style="8" customWidth="1"/>
    <col min="7" max="7" width="9" style="8"/>
    <col min="8" max="8" width="17.42578125" style="8" customWidth="1"/>
    <col min="9" max="9" width="8.28515625" style="56" customWidth="1"/>
    <col min="10" max="10" width="0" style="8" hidden="1" customWidth="1"/>
    <col min="11" max="16384" width="9" style="8"/>
  </cols>
  <sheetData>
    <row r="1" spans="1:10" s="62" customFormat="1">
      <c r="A1" s="57"/>
      <c r="B1" s="58"/>
      <c r="C1" s="58"/>
      <c r="D1" s="58"/>
      <c r="E1" s="58"/>
      <c r="F1" s="59"/>
      <c r="G1" s="60"/>
      <c r="H1" s="37"/>
      <c r="I1" s="61"/>
    </row>
    <row r="2" spans="1:10" s="62" customFormat="1" ht="15" customHeight="1">
      <c r="A2" s="63" t="s">
        <v>33</v>
      </c>
      <c r="B2" s="143" t="s">
        <v>31</v>
      </c>
      <c r="C2" s="143"/>
      <c r="D2" s="143"/>
      <c r="E2" s="143"/>
      <c r="F2" s="143"/>
      <c r="G2" s="37"/>
      <c r="H2" s="37"/>
      <c r="I2" s="61"/>
      <c r="J2" s="62" t="s">
        <v>35</v>
      </c>
    </row>
    <row r="3" spans="1:10" s="62" customFormat="1" ht="25.5" customHeight="1">
      <c r="A3" s="64" t="s">
        <v>36</v>
      </c>
      <c r="B3" s="143" t="s">
        <v>76</v>
      </c>
      <c r="C3" s="143"/>
      <c r="D3" s="143"/>
      <c r="E3" s="143"/>
      <c r="F3" s="143"/>
      <c r="G3" s="37"/>
      <c r="H3" s="37"/>
      <c r="I3" s="61"/>
      <c r="J3" s="62" t="s">
        <v>38</v>
      </c>
    </row>
    <row r="4" spans="1:10" s="62" customFormat="1" ht="18" customHeight="1">
      <c r="A4" s="63" t="s">
        <v>39</v>
      </c>
      <c r="B4" s="144"/>
      <c r="C4" s="144"/>
      <c r="D4" s="144"/>
      <c r="E4" s="144"/>
      <c r="F4" s="144"/>
      <c r="G4" s="37"/>
      <c r="H4" s="37"/>
      <c r="I4" s="61"/>
      <c r="J4" s="65"/>
    </row>
    <row r="5" spans="1:10" s="62" customFormat="1" ht="19.5" customHeight="1">
      <c r="A5" s="66" t="s">
        <v>35</v>
      </c>
      <c r="B5" s="67" t="s">
        <v>38</v>
      </c>
      <c r="C5" s="67" t="s">
        <v>40</v>
      </c>
      <c r="D5" s="68" t="s">
        <v>41</v>
      </c>
      <c r="E5" s="145" t="s">
        <v>42</v>
      </c>
      <c r="F5" s="145"/>
      <c r="G5" s="69"/>
      <c r="H5" s="69"/>
      <c r="I5" s="70"/>
      <c r="J5" s="62" t="s">
        <v>43</v>
      </c>
    </row>
    <row r="6" spans="1:10" s="62" customFormat="1" ht="15" customHeight="1">
      <c r="A6" s="89">
        <f>COUNTIF(F10:F1005,"Pass")</f>
        <v>0</v>
      </c>
      <c r="B6" s="72">
        <f>COUNTIF(F10:F1005,"Fail")</f>
        <v>0</v>
      </c>
      <c r="C6" s="72">
        <f>E6-D6-B6-A6</f>
        <v>18</v>
      </c>
      <c r="D6" s="73">
        <f>COUNTIF(F$10:F$1005,"N/A")</f>
        <v>0</v>
      </c>
      <c r="E6" s="142">
        <f>COUNTA(A10:A1005)</f>
        <v>18</v>
      </c>
      <c r="F6" s="142"/>
      <c r="G6" s="69"/>
      <c r="H6" s="69"/>
      <c r="I6" s="70"/>
      <c r="J6" s="62" t="s">
        <v>41</v>
      </c>
    </row>
    <row r="7" spans="1:10" s="62" customFormat="1" ht="15" customHeight="1">
      <c r="D7" s="74"/>
      <c r="E7" s="74"/>
      <c r="F7" s="74"/>
      <c r="G7" s="74"/>
      <c r="H7" s="74"/>
      <c r="I7" s="70"/>
    </row>
    <row r="8" spans="1:10" s="62" customFormat="1" ht="25.5" customHeight="1">
      <c r="A8" s="75" t="s">
        <v>44</v>
      </c>
      <c r="B8" s="75" t="s">
        <v>45</v>
      </c>
      <c r="C8" s="75" t="s">
        <v>46</v>
      </c>
      <c r="D8" s="75" t="s">
        <v>47</v>
      </c>
      <c r="E8" s="76" t="s">
        <v>48</v>
      </c>
      <c r="F8" s="76" t="s">
        <v>49</v>
      </c>
      <c r="G8" s="76" t="s">
        <v>50</v>
      </c>
      <c r="H8" s="75" t="s">
        <v>51</v>
      </c>
      <c r="I8" s="77"/>
    </row>
    <row r="9" spans="1:10" s="62" customFormat="1" ht="15.75" customHeight="1">
      <c r="A9" s="78"/>
      <c r="B9" s="78" t="s">
        <v>30</v>
      </c>
      <c r="C9" s="79"/>
      <c r="D9" s="79"/>
      <c r="E9" s="79"/>
      <c r="F9" s="79"/>
      <c r="G9" s="79"/>
      <c r="H9" s="80"/>
      <c r="I9" s="81"/>
    </row>
    <row r="10" spans="1:10" s="86" customFormat="1" ht="66" customHeight="1">
      <c r="A10" s="82" t="str">
        <f t="shared" ref="A10:A19" si="0">IF(OR(B10&lt;&gt;"",D10&lt;&gt;""),"["&amp;TEXT($B$2,"##")&amp;"-"&amp;TEXT(ROW()-10,"##")&amp;"]","")</f>
        <v>[Module2-]</v>
      </c>
      <c r="B10" s="82" t="s">
        <v>77</v>
      </c>
      <c r="C10" s="82" t="s">
        <v>78</v>
      </c>
      <c r="D10" s="119" t="s">
        <v>79</v>
      </c>
      <c r="E10" s="83"/>
      <c r="F10" s="82"/>
      <c r="G10" s="82"/>
      <c r="H10" s="90" t="s">
        <v>80</v>
      </c>
      <c r="I10" s="85"/>
    </row>
    <row r="11" spans="1:10" ht="63.75" customHeight="1">
      <c r="A11" s="82" t="str">
        <f t="shared" si="0"/>
        <v>[Module2-1]</v>
      </c>
      <c r="B11" s="82" t="s">
        <v>81</v>
      </c>
      <c r="C11" s="82" t="s">
        <v>82</v>
      </c>
      <c r="D11" s="87" t="s">
        <v>83</v>
      </c>
      <c r="E11" s="87"/>
      <c r="F11" s="82"/>
      <c r="G11" s="82"/>
      <c r="H11" s="90" t="s">
        <v>84</v>
      </c>
      <c r="I11" s="85"/>
    </row>
    <row r="12" spans="1:10" ht="62.25" customHeight="1">
      <c r="A12" s="82" t="str">
        <f t="shared" si="0"/>
        <v>[Module2-2]</v>
      </c>
      <c r="B12" s="82" t="s">
        <v>85</v>
      </c>
      <c r="C12" s="82" t="s">
        <v>86</v>
      </c>
      <c r="D12" s="87" t="s">
        <v>87</v>
      </c>
      <c r="E12" s="87"/>
      <c r="F12" s="82"/>
      <c r="G12" s="82"/>
      <c r="H12" s="90" t="s">
        <v>88</v>
      </c>
      <c r="I12" s="85"/>
    </row>
    <row r="13" spans="1:10" ht="50.1">
      <c r="A13" s="82" t="str">
        <f t="shared" si="0"/>
        <v>[Module2-3]</v>
      </c>
      <c r="B13" s="82" t="s">
        <v>89</v>
      </c>
      <c r="C13" s="82" t="s">
        <v>90</v>
      </c>
      <c r="D13" s="87" t="s">
        <v>91</v>
      </c>
      <c r="E13" s="87"/>
      <c r="F13" s="82"/>
      <c r="G13" s="82"/>
      <c r="H13" s="90" t="s">
        <v>92</v>
      </c>
      <c r="I13" s="85"/>
    </row>
    <row r="14" spans="1:10" ht="50.1">
      <c r="A14" s="82" t="str">
        <f t="shared" si="0"/>
        <v>[Module2-4]</v>
      </c>
      <c r="B14" s="82" t="s">
        <v>93</v>
      </c>
      <c r="C14" s="82" t="s">
        <v>94</v>
      </c>
      <c r="D14" s="87" t="s">
        <v>95</v>
      </c>
      <c r="E14" s="87"/>
      <c r="F14" s="82"/>
      <c r="G14" s="82"/>
      <c r="H14" s="90" t="s">
        <v>96</v>
      </c>
      <c r="I14" s="85"/>
    </row>
    <row r="15" spans="1:10" ht="50.1">
      <c r="A15" s="82" t="str">
        <f t="shared" si="0"/>
        <v>[Module2-5]</v>
      </c>
      <c r="B15" s="82" t="s">
        <v>97</v>
      </c>
      <c r="C15" s="82" t="s">
        <v>98</v>
      </c>
      <c r="D15" s="87" t="s">
        <v>99</v>
      </c>
      <c r="E15" s="87"/>
      <c r="F15" s="82"/>
      <c r="G15" s="82"/>
      <c r="H15" s="90" t="s">
        <v>100</v>
      </c>
      <c r="I15" s="85"/>
    </row>
    <row r="16" spans="1:10" ht="64.5" customHeight="1">
      <c r="A16" s="82" t="str">
        <f t="shared" si="0"/>
        <v>[Module2-6]</v>
      </c>
      <c r="B16" s="82" t="s">
        <v>101</v>
      </c>
      <c r="C16" s="82" t="s">
        <v>102</v>
      </c>
      <c r="D16" s="87" t="s">
        <v>79</v>
      </c>
      <c r="E16" s="87"/>
      <c r="F16" s="82"/>
      <c r="G16" s="82"/>
      <c r="H16" s="90" t="s">
        <v>103</v>
      </c>
      <c r="I16" s="85"/>
    </row>
    <row r="17" spans="1:11" ht="66.75" customHeight="1">
      <c r="A17" s="82" t="str">
        <f t="shared" si="0"/>
        <v>[Module2-7]</v>
      </c>
      <c r="B17" s="82" t="s">
        <v>104</v>
      </c>
      <c r="C17" s="82" t="s">
        <v>105</v>
      </c>
      <c r="D17" s="87" t="s">
        <v>83</v>
      </c>
      <c r="E17" s="87"/>
      <c r="F17" s="82"/>
      <c r="G17" s="82"/>
      <c r="H17" s="90" t="s">
        <v>106</v>
      </c>
      <c r="I17" s="85"/>
    </row>
    <row r="18" spans="1:11" ht="66" customHeight="1">
      <c r="A18" s="82" t="str">
        <f t="shared" si="0"/>
        <v>[Module2-8]</v>
      </c>
      <c r="B18" s="82" t="s">
        <v>107</v>
      </c>
      <c r="C18" s="82" t="s">
        <v>108</v>
      </c>
      <c r="D18" s="87" t="s">
        <v>87</v>
      </c>
      <c r="E18" s="87"/>
      <c r="F18" s="82"/>
      <c r="G18" s="82"/>
      <c r="H18" s="84" t="s">
        <v>109</v>
      </c>
      <c r="I18" s="85"/>
    </row>
    <row r="19" spans="1:11" ht="50.1">
      <c r="A19" s="82" t="str">
        <f t="shared" si="0"/>
        <v>[Module2-9]</v>
      </c>
      <c r="B19" s="82" t="s">
        <v>110</v>
      </c>
      <c r="C19" s="82" t="s">
        <v>111</v>
      </c>
      <c r="D19" s="87" t="s">
        <v>112</v>
      </c>
      <c r="E19" s="87"/>
      <c r="F19" s="82"/>
      <c r="G19" s="82"/>
      <c r="H19" s="84" t="s">
        <v>113</v>
      </c>
      <c r="I19" s="85"/>
    </row>
    <row r="20" spans="1:11">
      <c r="A20" s="78"/>
      <c r="B20" s="78" t="s">
        <v>32</v>
      </c>
      <c r="C20" s="79"/>
      <c r="D20" s="79"/>
      <c r="E20" s="79"/>
      <c r="F20" s="79"/>
      <c r="G20" s="79"/>
      <c r="H20" s="80"/>
      <c r="I20" s="85"/>
    </row>
    <row r="21" spans="1:11" ht="37.5">
      <c r="A21" s="82" t="str">
        <f t="shared" ref="A21:A28" si="1">IF(OR(B21&lt;&gt;"",D21&lt;&gt;""),"["&amp;TEXT($B$2,"##")&amp;"-"&amp;TEXT(ROW()-11,"##")&amp;"]","")</f>
        <v>[Module2-10]</v>
      </c>
      <c r="B21" s="123" t="s">
        <v>114</v>
      </c>
      <c r="C21" s="124" t="s">
        <v>115</v>
      </c>
      <c r="D21" s="124">
        <v>31</v>
      </c>
      <c r="E21" s="82"/>
      <c r="F21" s="82"/>
      <c r="G21" s="82"/>
      <c r="H21" s="90"/>
    </row>
    <row r="22" spans="1:11" ht="37.5">
      <c r="A22" s="82" t="str">
        <f t="shared" si="1"/>
        <v>[Module2-11]</v>
      </c>
      <c r="B22" s="125" t="s">
        <v>116</v>
      </c>
      <c r="C22" s="126" t="s">
        <v>117</v>
      </c>
      <c r="D22" s="126">
        <v>31</v>
      </c>
      <c r="E22" s="82"/>
      <c r="F22" s="88"/>
      <c r="G22" s="88"/>
      <c r="H22" s="88"/>
      <c r="I22" s="81"/>
      <c r="J22" s="62"/>
      <c r="K22" s="62"/>
    </row>
    <row r="23" spans="1:11" ht="37.5">
      <c r="A23" s="82" t="str">
        <f t="shared" si="1"/>
        <v>[Module2-12]</v>
      </c>
      <c r="B23" s="125" t="s">
        <v>118</v>
      </c>
      <c r="C23" s="126" t="s">
        <v>119</v>
      </c>
      <c r="D23" s="126">
        <v>30</v>
      </c>
      <c r="E23" s="82"/>
      <c r="F23" s="88"/>
      <c r="G23" s="88"/>
      <c r="H23" s="88"/>
      <c r="I23" s="85"/>
    </row>
    <row r="24" spans="1:11" ht="37.5">
      <c r="A24" s="82" t="str">
        <f t="shared" si="1"/>
        <v>[Module2-13]</v>
      </c>
      <c r="B24" s="125" t="s">
        <v>116</v>
      </c>
      <c r="C24" s="126" t="s">
        <v>120</v>
      </c>
      <c r="D24" s="126">
        <v>30</v>
      </c>
      <c r="E24" s="82"/>
      <c r="F24" s="88"/>
      <c r="G24" s="88"/>
      <c r="H24" s="88"/>
    </row>
    <row r="25" spans="1:11" ht="37.5">
      <c r="A25" s="82" t="str">
        <f t="shared" si="1"/>
        <v>[Module2-14]</v>
      </c>
      <c r="B25" s="125" t="s">
        <v>121</v>
      </c>
      <c r="C25" s="126" t="s">
        <v>122</v>
      </c>
      <c r="D25" s="126">
        <v>29</v>
      </c>
      <c r="E25" s="82"/>
      <c r="F25" s="88"/>
      <c r="G25" s="88"/>
      <c r="H25" s="88"/>
    </row>
    <row r="26" spans="1:11" ht="37.5">
      <c r="A26" s="82" t="str">
        <f t="shared" si="1"/>
        <v>[Module2-15]</v>
      </c>
      <c r="B26" s="127" t="s">
        <v>123</v>
      </c>
      <c r="C26" s="128" t="s">
        <v>124</v>
      </c>
      <c r="D26" s="128">
        <v>28</v>
      </c>
      <c r="E26" s="82"/>
      <c r="F26" s="88"/>
      <c r="G26" s="88"/>
      <c r="H26" s="88"/>
    </row>
    <row r="27" spans="1:11" ht="37.5">
      <c r="A27" s="82" t="str">
        <f t="shared" si="1"/>
        <v>[Module2-16]</v>
      </c>
      <c r="B27" s="123" t="s">
        <v>125</v>
      </c>
      <c r="C27" s="129" t="s">
        <v>126</v>
      </c>
      <c r="D27" s="129">
        <v>29</v>
      </c>
      <c r="E27" s="82"/>
      <c r="F27" s="88"/>
      <c r="G27" s="88"/>
      <c r="H27" s="88"/>
    </row>
    <row r="28" spans="1:11" ht="37.5">
      <c r="A28" s="82" t="str">
        <f t="shared" si="1"/>
        <v>[Module2-17]</v>
      </c>
      <c r="B28" s="125" t="s">
        <v>127</v>
      </c>
      <c r="C28" s="126" t="s">
        <v>128</v>
      </c>
      <c r="D28" s="126">
        <v>0</v>
      </c>
      <c r="E28" s="82"/>
      <c r="F28" s="88"/>
      <c r="G28" s="88"/>
      <c r="H28" s="88"/>
    </row>
  </sheetData>
  <autoFilter ref="A8:H22" xr:uid="{DA56B46C-D266-4ED9-A8B9-B2C5775939BD}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51" xr:uid="{CAD5B411-806E-41BC-B7B7-D9A33873753E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B769-8C50-4DB1-BBB8-663464D986CD}">
  <dimension ref="A1:H17"/>
  <sheetViews>
    <sheetView workbookViewId="0">
      <selection activeCell="B1" sqref="B1:H1"/>
    </sheetView>
  </sheetViews>
  <sheetFormatPr defaultColWidth="9" defaultRowHeight="12.6"/>
  <cols>
    <col min="1" max="1" width="9" style="8"/>
    <col min="2" max="2" width="13.42578125" style="8" customWidth="1"/>
    <col min="3" max="3" width="19.42578125" style="8" customWidth="1"/>
    <col min="4" max="7" width="9" style="8"/>
    <col min="8" max="9" width="33.140625" style="8" customWidth="1"/>
    <col min="10" max="16384" width="9" style="8"/>
  </cols>
  <sheetData>
    <row r="1" spans="1:8" ht="25.5" customHeight="1">
      <c r="B1" s="148" t="s">
        <v>129</v>
      </c>
      <c r="C1" s="148"/>
      <c r="D1" s="148"/>
      <c r="E1" s="148"/>
      <c r="F1" s="148"/>
      <c r="G1" s="148"/>
      <c r="H1" s="148"/>
    </row>
    <row r="2" spans="1:8" ht="14.25" customHeight="1">
      <c r="A2" s="91"/>
      <c r="B2" s="91"/>
      <c r="C2" s="92"/>
      <c r="D2" s="92"/>
      <c r="E2" s="92"/>
      <c r="F2" s="92"/>
      <c r="G2" s="92"/>
      <c r="H2" s="93"/>
    </row>
    <row r="3" spans="1:8" ht="12" customHeight="1">
      <c r="B3" s="11" t="s">
        <v>1</v>
      </c>
      <c r="C3" s="141" t="s">
        <v>130</v>
      </c>
      <c r="D3" s="141"/>
      <c r="E3" s="146" t="s">
        <v>3</v>
      </c>
      <c r="F3" s="146"/>
      <c r="G3" s="94"/>
      <c r="H3" s="95"/>
    </row>
    <row r="4" spans="1:8" ht="12" customHeight="1">
      <c r="B4" s="11" t="s">
        <v>4</v>
      </c>
      <c r="C4" s="141" t="s">
        <v>131</v>
      </c>
      <c r="D4" s="141"/>
      <c r="E4" s="146" t="s">
        <v>6</v>
      </c>
      <c r="F4" s="146"/>
      <c r="G4" s="94"/>
      <c r="H4" s="95"/>
    </row>
    <row r="5" spans="1:8" ht="12" customHeight="1">
      <c r="B5" s="96" t="s">
        <v>7</v>
      </c>
      <c r="C5" s="141" t="str">
        <f>C4&amp;"_"&amp;"Test Report"&amp;"_"&amp;"vx.x"</f>
        <v>&lt;Project Code&gt;_Test Report_vx.x</v>
      </c>
      <c r="D5" s="141"/>
      <c r="E5" s="146" t="s">
        <v>9</v>
      </c>
      <c r="F5" s="146"/>
      <c r="G5" s="94"/>
      <c r="H5" s="97" t="s">
        <v>132</v>
      </c>
    </row>
    <row r="6" spans="1:8" ht="21.75" customHeight="1">
      <c r="A6" s="91"/>
      <c r="B6" s="96" t="s">
        <v>133</v>
      </c>
      <c r="C6" s="147" t="s">
        <v>134</v>
      </c>
      <c r="D6" s="147"/>
      <c r="E6" s="147"/>
      <c r="F6" s="147"/>
      <c r="G6" s="147"/>
      <c r="H6" s="147"/>
    </row>
    <row r="7" spans="1:8" ht="14.25" customHeight="1">
      <c r="A7" s="91"/>
      <c r="B7" s="13"/>
      <c r="C7" s="98"/>
      <c r="D7" s="92"/>
      <c r="E7" s="92"/>
      <c r="F7" s="92"/>
      <c r="G7" s="92"/>
      <c r="H7" s="93"/>
    </row>
    <row r="8" spans="1:8">
      <c r="B8" s="13"/>
      <c r="C8" s="98"/>
      <c r="D8" s="92"/>
      <c r="E8" s="92"/>
      <c r="F8" s="92"/>
      <c r="G8" s="92"/>
      <c r="H8" s="93"/>
    </row>
    <row r="10" spans="1:8">
      <c r="A10" s="99"/>
      <c r="B10" s="100" t="s">
        <v>21</v>
      </c>
      <c r="C10" s="101" t="s">
        <v>135</v>
      </c>
      <c r="D10" s="102" t="s">
        <v>35</v>
      </c>
      <c r="E10" s="101" t="s">
        <v>38</v>
      </c>
      <c r="F10" s="101" t="s">
        <v>40</v>
      </c>
      <c r="G10" s="103" t="s">
        <v>41</v>
      </c>
      <c r="H10" s="104" t="s">
        <v>136</v>
      </c>
    </row>
    <row r="11" spans="1:8">
      <c r="A11" s="99"/>
      <c r="B11" s="105">
        <v>1</v>
      </c>
      <c r="C11" s="106" t="str">
        <f>Module1!B2</f>
        <v xml:space="preserve">Module1 </v>
      </c>
      <c r="D11" s="107">
        <f>Module1!A6</f>
        <v>0</v>
      </c>
      <c r="E11" s="107">
        <f>Module1!B6</f>
        <v>0</v>
      </c>
      <c r="F11" s="107">
        <f>Module1!C6</f>
        <v>10</v>
      </c>
      <c r="G11" s="108">
        <f>Module1!D6</f>
        <v>0</v>
      </c>
      <c r="H11" s="109">
        <f>Module1!E6</f>
        <v>10</v>
      </c>
    </row>
    <row r="12" spans="1:8">
      <c r="A12" s="99"/>
      <c r="B12" s="105">
        <v>2</v>
      </c>
      <c r="C12" s="106" t="str">
        <f>Module2!B2</f>
        <v>Module2</v>
      </c>
      <c r="D12" s="107">
        <f>Module2!A6</f>
        <v>0</v>
      </c>
      <c r="E12" s="107">
        <f>Module2!B6</f>
        <v>0</v>
      </c>
      <c r="F12" s="107">
        <f>Module2!C6</f>
        <v>18</v>
      </c>
      <c r="G12" s="108">
        <f>Module2!D6</f>
        <v>0</v>
      </c>
      <c r="H12" s="109">
        <f>Module2!E6</f>
        <v>18</v>
      </c>
    </row>
    <row r="13" spans="1:8">
      <c r="A13" s="99"/>
      <c r="B13" s="105"/>
      <c r="C13" s="106"/>
      <c r="D13" s="107"/>
      <c r="E13" s="107"/>
      <c r="F13" s="107"/>
      <c r="G13" s="108"/>
      <c r="H13" s="109"/>
    </row>
    <row r="14" spans="1:8">
      <c r="A14" s="99"/>
      <c r="B14" s="110"/>
      <c r="C14" s="111" t="s">
        <v>137</v>
      </c>
      <c r="D14" s="112">
        <f>SUM(D9:D13)</f>
        <v>0</v>
      </c>
      <c r="E14" s="112">
        <f>SUM(E9:E13)</f>
        <v>0</v>
      </c>
      <c r="F14" s="112">
        <f>SUM(F9:F13)</f>
        <v>28</v>
      </c>
      <c r="G14" s="112">
        <f>SUM(G9:G13)</f>
        <v>0</v>
      </c>
      <c r="H14" s="113">
        <f>SUM(H9:H13)</f>
        <v>28</v>
      </c>
    </row>
    <row r="15" spans="1:8">
      <c r="B15" s="114"/>
      <c r="D15" s="115"/>
      <c r="E15" s="116"/>
      <c r="F15" s="116"/>
      <c r="G15" s="116"/>
      <c r="H15" s="116"/>
    </row>
    <row r="16" spans="1:8">
      <c r="C16" s="117" t="s">
        <v>138</v>
      </c>
      <c r="E16" s="118">
        <f>(D14+E14)*100/(H14-G14)</f>
        <v>0</v>
      </c>
      <c r="F16" s="8" t="s">
        <v>139</v>
      </c>
      <c r="H16" s="74"/>
    </row>
    <row r="17" spans="3:8">
      <c r="C17" s="117" t="s">
        <v>140</v>
      </c>
      <c r="E17" s="118">
        <f>D14*100/(H14-G14)</f>
        <v>0</v>
      </c>
      <c r="F17" s="8" t="s">
        <v>139</v>
      </c>
      <c r="H17" s="74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80626e-9302-4c14-8eea-5903bff38f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0FC4D0C9C60FF42830FD6301F804C7C" ma:contentTypeVersion="16" ma:contentTypeDescription="Tạo tài liệu mới." ma:contentTypeScope="" ma:versionID="4cd1bc052b9dba8d5ee95edd3f4bab14">
  <xsd:schema xmlns:xsd="http://www.w3.org/2001/XMLSchema" xmlns:xs="http://www.w3.org/2001/XMLSchema" xmlns:p="http://schemas.microsoft.com/office/2006/metadata/properties" xmlns:ns3="a180626e-9302-4c14-8eea-5903bff38f28" xmlns:ns4="70b93575-3f7a-4eb4-8cdb-228fc5024abe" targetNamespace="http://schemas.microsoft.com/office/2006/metadata/properties" ma:root="true" ma:fieldsID="e2d5e7c17d816941c90935a1bf4664a9" ns3:_="" ns4:_="">
    <xsd:import namespace="a180626e-9302-4c14-8eea-5903bff38f28"/>
    <xsd:import namespace="70b93575-3f7a-4eb4-8cdb-228fc5024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626e-9302-4c14-8eea-5903bff38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93575-3f7a-4eb4-8cdb-228fc5024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D83AA2-80AB-4417-80F7-22124F9310DB}"/>
</file>

<file path=customXml/itemProps2.xml><?xml version="1.0" encoding="utf-8"?>
<ds:datastoreItem xmlns:ds="http://schemas.openxmlformats.org/officeDocument/2006/customXml" ds:itemID="{10C00763-D1A1-4736-9CC8-034728E45414}"/>
</file>

<file path=customXml/itemProps3.xml><?xml version="1.0" encoding="utf-8"?>
<ds:datastoreItem xmlns:ds="http://schemas.openxmlformats.org/officeDocument/2006/customXml" ds:itemID="{BD09E994-E0C3-4ED9-BCD6-BEA02B7DA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/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Report_x000d_
</dc:description>
  <cp:lastModifiedBy>Người dùng Khách</cp:lastModifiedBy>
  <cp:revision/>
  <dcterms:created xsi:type="dcterms:W3CDTF">2024-10-07T02:53:35Z</dcterms:created>
  <dcterms:modified xsi:type="dcterms:W3CDTF">2024-11-18T10:26:38Z</dcterms:modified>
  <cp:category>BM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0x010100D0FC4D0C9C60FF42830FD6301F804C7C</vt:lpwstr>
  </property>
</Properties>
</file>