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人员编制-人工成本计划" sheetId="1" state="visible" r:id="rId2"/>
    <sheet name="人员编制-人数配置" sheetId="2" state="visible" r:id="rId3"/>
    <sheet name="技能&amp;管理等级配置" sheetId="3" state="visible" r:id="rId4"/>
    <sheet name="人员编制-明细和汇总表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6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C7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C9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C10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31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D32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D34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D35" authorId="0">
      <text>
        <r>
          <rPr>
            <sz val="9"/>
            <rFont val="微软雅黑"/>
            <family val="2"/>
            <charset val="1"/>
          </rPr>
          <t xml:space="preserve">保证一级项目经理比例与一级以上项目经理比例在</t>
        </r>
        <r>
          <rPr>
            <sz val="9"/>
            <rFont val="宋体"/>
            <family val="0"/>
            <charset val="134"/>
          </rPr>
          <t xml:space="preserve">2</t>
        </r>
        <r>
          <rPr>
            <sz val="9"/>
            <rFont val="微软雅黑"/>
            <family val="2"/>
            <charset val="1"/>
          </rPr>
          <t xml:space="preserve">：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微软雅黑"/>
            <family val="2"/>
            <charset val="1"/>
          </rPr>
          <t xml:space="preserve">以上。
</t>
        </r>
      </text>
    </comment>
    <comment ref="F3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目前在职：项目经理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微软雅黑"/>
            <family val="2"/>
            <charset val="1"/>
          </rPr>
          <t xml:space="preserve">项目团队内匹配人员（人数、姓名、技能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微软雅黑"/>
            <family val="2"/>
            <charset val="1"/>
          </rPr>
          <t xml:space="preserve">项目间匹配人员（人数、姓名、技能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F6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人）”，点击人数可显示以下内容：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目前在职：部门轮值人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F8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人）”，点击人数可显示以下内容：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目前在职：部门轮值人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
</t>
        </r>
      </text>
    </comment>
    <comment ref="F10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人）”，点击人数可显示以下内容：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目前在职：总经理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
</t>
        </r>
      </text>
    </comment>
    <comment ref="G3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目前在职：技术经理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项目模块负责人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微软雅黑"/>
            <family val="2"/>
            <charset val="1"/>
          </rPr>
          <t xml:space="preserve">项目团队内匹配人员（人数、姓名、技能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微软雅黑"/>
            <family val="2"/>
            <charset val="1"/>
          </rPr>
          <t xml:space="preserve">项目间匹配人员（人数、姓名、技能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G6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模块负责人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G8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模块负责人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G10" authorId="0">
      <text>
        <r>
          <rPr>
            <sz val="9"/>
            <rFont val="微软雅黑"/>
            <family val="2"/>
            <charset val="1"/>
          </rPr>
          <t xml:space="preserve">表格内容显示为“人员数量”，如超编制则显示为“人员数量（超编制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模块负责人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
</t>
        </r>
      </text>
    </comment>
    <comment ref="H3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目前在职：技术工程师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软件工程师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微软雅黑"/>
            <family val="2"/>
            <charset val="1"/>
          </rPr>
          <t xml:space="preserve">项目团队内匹配人员（人数、姓名、技能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微软雅黑"/>
            <family val="2"/>
            <charset val="1"/>
          </rPr>
          <t xml:space="preserve">项目间匹配人员（人数、姓名、技能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  <comment ref="H6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模块助理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
</t>
        </r>
      </text>
    </comment>
    <comment ref="H8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模块助理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
</t>
        </r>
      </text>
    </comment>
    <comment ref="H10" authorId="0">
      <text>
        <r>
          <rPr>
            <sz val="9"/>
            <rFont val="微软雅黑"/>
            <family val="2"/>
            <charset val="1"/>
          </rPr>
          <t xml:space="preserve">表格内容显示为“编制数量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实际人数（超编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缺编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人）”，点击数量可以显示以下内容：
编制人数：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
目前在职：战略规划员</t>
        </r>
        <r>
          <rPr>
            <sz val="9"/>
            <rFont val="宋体"/>
            <family val="0"/>
            <charset val="134"/>
          </rPr>
          <t xml:space="preserve">XX</t>
        </r>
        <r>
          <rPr>
            <sz val="9"/>
            <rFont val="微软雅黑"/>
            <family val="2"/>
            <charset val="1"/>
          </rPr>
          <t xml:space="preserve">人（人数、姓名、技能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匹配人员：</t>
        </r>
        <r>
          <rPr>
            <sz val="9"/>
            <rFont val="宋体"/>
            <family val="0"/>
            <charset val="134"/>
          </rPr>
          <t xml:space="preserve">a</t>
        </r>
        <r>
          <rPr>
            <sz val="9"/>
            <rFont val="微软雅黑"/>
            <family val="2"/>
            <charset val="1"/>
          </rPr>
          <t xml:space="preserve">部门内匹配人员（人数、姓名、技能</t>
        </r>
        <r>
          <rPr>
            <sz val="9"/>
            <rFont val="宋体"/>
            <family val="0"/>
            <charset val="134"/>
          </rPr>
          <t xml:space="preserve">/</t>
        </r>
        <r>
          <rPr>
            <sz val="9"/>
            <rFont val="微软雅黑"/>
            <family val="2"/>
            <charset val="1"/>
          </rPr>
          <t xml:space="preserve">管理等级）
待离职人员：人数、姓名</t>
        </r>
      </text>
    </comment>
  </commentList>
</comments>
</file>

<file path=xl/sharedStrings.xml><?xml version="1.0" encoding="utf-8"?>
<sst xmlns="http://schemas.openxmlformats.org/spreadsheetml/2006/main" count="409" uniqueCount="172">
  <si>
    <t xml:space="preserve">时间</t>
  </si>
  <si>
    <t xml:space="preserve">计划人工成本</t>
  </si>
  <si>
    <t xml:space="preserve">公司整体平均工资水平</t>
  </si>
  <si>
    <t xml:space="preserve">公司总人数配置</t>
  </si>
  <si>
    <t xml:space="preserve">薪资区间</t>
  </si>
  <si>
    <t xml:space="preserve">计划人数</t>
  </si>
  <si>
    <t xml:space="preserve">计划成本</t>
  </si>
  <si>
    <t xml:space="preserve">现有总人数</t>
  </si>
  <si>
    <t xml:space="preserve">现有总人工成本</t>
  </si>
  <si>
    <t xml:space="preserve">总经办</t>
  </si>
  <si>
    <t xml:space="preserve">一线实施体系（人数）</t>
  </si>
  <si>
    <t xml:space="preserve">职能部门</t>
  </si>
  <si>
    <t xml:space="preserve">总经办成本占比</t>
  </si>
  <si>
    <t xml:space="preserve">一线实施体系成本占比</t>
  </si>
  <si>
    <t xml:space="preserve">职能部门成本占比</t>
  </si>
  <si>
    <t xml:space="preserve">江门项目组</t>
  </si>
  <si>
    <t xml:space="preserve">湛江项目组</t>
  </si>
  <si>
    <t xml:space="preserve">广州软件开发项目</t>
  </si>
  <si>
    <t xml:space="preserve">湖南项目</t>
  </si>
  <si>
    <t xml:space="preserve">佛山项目</t>
  </si>
  <si>
    <t xml:space="preserve">综合资源部</t>
  </si>
  <si>
    <t xml:space="preserve">运营商务部</t>
  </si>
  <si>
    <t xml:space="preserve"> 填</t>
  </si>
  <si>
    <r>
      <rPr>
        <sz val="11"/>
        <color rgb="FF000000"/>
        <rFont val="宋体"/>
        <family val="0"/>
        <charset val="134"/>
      </rPr>
      <t xml:space="preserve">88     </t>
    </r>
    <r>
      <rPr>
        <sz val="11"/>
        <color rgb="FF000000"/>
        <rFont val="微软雅黑"/>
        <family val="2"/>
        <charset val="1"/>
      </rPr>
      <t xml:space="preserve">计划相加</t>
    </r>
  </si>
  <si>
    <t xml:space="preserve">[2000,3000)</t>
  </si>
  <si>
    <t xml:space="preserve">ren cheng zong cheng</t>
  </si>
  <si>
    <t xml:space="preserve">[3000,5000)</t>
  </si>
  <si>
    <t xml:space="preserve">[5000,7000)</t>
  </si>
  <si>
    <t xml:space="preserve">[7000,1000)</t>
  </si>
  <si>
    <t xml:space="preserve">[1000,13000)</t>
  </si>
  <si>
    <t xml:space="preserve">[13000,15000)</t>
  </si>
  <si>
    <t xml:space="preserve">江门项目组 </t>
  </si>
  <si>
    <t xml:space="preserve">总体配置比例</t>
  </si>
  <si>
    <r>
      <rPr>
        <b val="true"/>
        <sz val="10"/>
        <color rgb="FF000000"/>
        <rFont val="微软雅黑"/>
        <family val="2"/>
        <charset val="1"/>
      </rPr>
      <t xml:space="preserve">人员编制</t>
    </r>
    <r>
      <rPr>
        <b val="true"/>
        <sz val="10"/>
        <color rgb="FF000000"/>
        <rFont val="宋体"/>
        <family val="0"/>
        <charset val="134"/>
      </rPr>
      <t xml:space="preserve">-</t>
    </r>
    <r>
      <rPr>
        <b val="true"/>
        <sz val="10"/>
        <color rgb="FF000000"/>
        <rFont val="微软雅黑"/>
        <family val="2"/>
        <charset val="1"/>
      </rPr>
      <t xml:space="preserve">部门人数配置</t>
    </r>
  </si>
  <si>
    <t xml:space="preserve">分类</t>
  </si>
  <si>
    <t xml:space="preserve">权重</t>
  </si>
  <si>
    <t xml:space="preserve">部门</t>
  </si>
  <si>
    <t xml:space="preserve">项目组名称</t>
  </si>
  <si>
    <t xml:space="preserve">决策层</t>
  </si>
  <si>
    <t xml:space="preserve">管理层</t>
  </si>
  <si>
    <t xml:space="preserve">执行层</t>
  </si>
  <si>
    <t xml:space="preserve">编制汇总</t>
  </si>
  <si>
    <t xml:space="preserve">占比</t>
  </si>
  <si>
    <t xml:space="preserve">人数</t>
  </si>
  <si>
    <t xml:space="preserve">技术管理人数占比</t>
  </si>
  <si>
    <t xml:space="preserve">技术管理（人数）</t>
  </si>
  <si>
    <t xml:space="preserve">行政管理人数占比</t>
  </si>
  <si>
    <t xml:space="preserve">行政管理（人数）</t>
  </si>
  <si>
    <t xml:space="preserve">战略探研小组</t>
  </si>
  <si>
    <t xml:space="preserve">项目团队</t>
  </si>
  <si>
    <t xml:space="preserve">一线实施体系</t>
  </si>
  <si>
    <t xml:space="preserve">湛江工程网优项目</t>
  </si>
  <si>
    <t xml:space="preserve">江门工程网优项目</t>
  </si>
  <si>
    <t xml:space="preserve">佛山工程督导有线项目</t>
  </si>
  <si>
    <t xml:space="preserve">佛山工程督导无线项目</t>
  </si>
  <si>
    <t xml:space="preserve">广州综合部</t>
  </si>
  <si>
    <t xml:space="preserve">合计</t>
  </si>
  <si>
    <r>
      <rPr>
        <b val="true"/>
        <sz val="11"/>
        <color rgb="FF000000"/>
        <rFont val="微软雅黑"/>
        <family val="2"/>
        <charset val="1"/>
      </rPr>
      <t xml:space="preserve">项目分类</t>
    </r>
    <r>
      <rPr>
        <b val="true"/>
        <sz val="11"/>
        <color rgb="FF000000"/>
        <rFont val="宋体"/>
        <family val="0"/>
        <charset val="134"/>
      </rPr>
      <t xml:space="preserve">, ke bian ji</t>
    </r>
  </si>
  <si>
    <t xml:space="preserve">调配人数，    从人员调动模块</t>
  </si>
  <si>
    <t xml:space="preserve">目前实际编制人数</t>
  </si>
  <si>
    <t xml:space="preserve">人数合计</t>
  </si>
  <si>
    <t xml:space="preserve">人数占比</t>
  </si>
  <si>
    <t xml:space="preserve">占比标准</t>
  </si>
  <si>
    <t xml:space="preserve">  7/80</t>
  </si>
  <si>
    <t xml:space="preserve">小项目</t>
  </si>
  <si>
    <t xml:space="preserve">大项目</t>
  </si>
  <si>
    <t xml:space="preserve">广州物联网项目组</t>
  </si>
  <si>
    <t xml:space="preserve">广州营销项目组</t>
  </si>
  <si>
    <t xml:space="preserve">广州研发项目组</t>
  </si>
  <si>
    <r>
      <rPr>
        <sz val="11"/>
        <color rgb="FF000000"/>
        <rFont val="微软雅黑"/>
        <family val="2"/>
        <charset val="1"/>
      </rPr>
      <t xml:space="preserve">佛山督导项目组</t>
    </r>
    <r>
      <rPr>
        <sz val="11"/>
        <color rgb="FF000000"/>
        <rFont val="宋体"/>
        <family val="0"/>
        <charset val="134"/>
      </rPr>
      <t xml:space="preserve">1</t>
    </r>
  </si>
  <si>
    <r>
      <rPr>
        <sz val="11"/>
        <color rgb="FF000000"/>
        <rFont val="微软雅黑"/>
        <family val="2"/>
        <charset val="1"/>
      </rPr>
      <t xml:space="preserve">佛山督导项目组</t>
    </r>
    <r>
      <rPr>
        <sz val="11"/>
        <color rgb="FF000000"/>
        <rFont val="宋体"/>
        <family val="0"/>
        <charset val="134"/>
      </rPr>
      <t xml:space="preserve">2</t>
    </r>
  </si>
  <si>
    <t xml:space="preserve">职能体系</t>
  </si>
  <si>
    <t xml:space="preserve">无</t>
  </si>
  <si>
    <t xml:space="preserve">财务运营部</t>
  </si>
  <si>
    <t xml:space="preserve">商务发展部</t>
  </si>
  <si>
    <t xml:space="preserve">协调管理中心（总经办）</t>
  </si>
  <si>
    <t xml:space="preserve">项目分类</t>
  </si>
  <si>
    <t xml:space="preserve">调配人数</t>
  </si>
  <si>
    <t xml:space="preserve">实际人数</t>
  </si>
  <si>
    <t xml:space="preserve">管理人数占比</t>
  </si>
  <si>
    <t xml:space="preserve">管理（人数）</t>
  </si>
  <si>
    <r>
      <rPr>
        <b val="true"/>
        <sz val="10"/>
        <color rgb="FF000000"/>
        <rFont val="微软雅黑"/>
        <family val="2"/>
        <charset val="1"/>
      </rPr>
      <t xml:space="preserve">人员编制技能</t>
    </r>
    <r>
      <rPr>
        <b val="true"/>
        <sz val="10"/>
        <color rgb="FF000000"/>
        <rFont val="宋体"/>
        <family val="0"/>
        <charset val="134"/>
      </rPr>
      <t xml:space="preserve">/</t>
    </r>
    <r>
      <rPr>
        <b val="true"/>
        <sz val="10"/>
        <color rgb="FF000000"/>
        <rFont val="微软雅黑"/>
        <family val="2"/>
        <charset val="1"/>
      </rPr>
      <t xml:space="preserve">管理等级配置（箭头表示可用于“人员编制汇总表”项目团队技能</t>
    </r>
    <r>
      <rPr>
        <b val="true"/>
        <sz val="10"/>
        <color rgb="FF000000"/>
        <rFont val="宋体"/>
        <family val="0"/>
        <charset val="134"/>
      </rPr>
      <t xml:space="preserve">/</t>
    </r>
    <r>
      <rPr>
        <b val="true"/>
        <sz val="10"/>
        <color rgb="FF000000"/>
        <rFont val="微软雅黑"/>
        <family val="2"/>
        <charset val="1"/>
      </rPr>
      <t xml:space="preserve">管理组成等级（匹配人员））</t>
    </r>
  </si>
  <si>
    <t xml:space="preserve">管理层（技术管理）</t>
  </si>
  <si>
    <t xml:space="preserve">管理层（行政管理）</t>
  </si>
  <si>
    <t xml:space="preserve">技能等级</t>
  </si>
  <si>
    <t xml:space="preserve">管理等级</t>
  </si>
  <si>
    <t xml:space="preserve">超大项目</t>
  </si>
  <si>
    <t xml:space="preserve">*</t>
  </si>
  <si>
    <t xml:space="preserve">人员编制汇总表</t>
  </si>
  <si>
    <t xml:space="preserve">序号</t>
  </si>
  <si>
    <t xml:space="preserve">地区</t>
  </si>
  <si>
    <t xml:space="preserve">项目类型</t>
  </si>
  <si>
    <t xml:space="preserve">决策层（项目经理、部门轮值人、总经理）</t>
  </si>
  <si>
    <r>
      <rPr>
        <sz val="10"/>
        <color rgb="FF000000"/>
        <rFont val="微软雅黑"/>
        <family val="2"/>
        <charset val="1"/>
      </rPr>
      <t xml:space="preserve">管理层（技术经理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项目模块负责人、模块负责人）</t>
    </r>
  </si>
  <si>
    <r>
      <rPr>
        <sz val="10"/>
        <color rgb="FF000000"/>
        <rFont val="微软雅黑"/>
        <family val="2"/>
        <charset val="1"/>
      </rPr>
      <t xml:space="preserve">执行层（软件工程师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技术工程师、模块助理、战略规划员）</t>
    </r>
  </si>
  <si>
    <t xml:space="preserve">编制员工人数</t>
  </si>
  <si>
    <t xml:space="preserve">实际员工人数汇总</t>
  </si>
  <si>
    <t xml:space="preserve">预算人工成本</t>
  </si>
  <si>
    <t xml:space="preserve">实际人工成本汇总</t>
  </si>
  <si>
    <t xml:space="preserve">人员缺口隐患（待离职人员）</t>
  </si>
  <si>
    <t xml:space="preserve">备注</t>
  </si>
  <si>
    <t xml:space="preserve">江门联通</t>
  </si>
  <si>
    <t xml:space="preserve">项目经理</t>
  </si>
  <si>
    <r>
      <rPr>
        <sz val="10"/>
        <color rgb="FF000000"/>
        <rFont val="微软雅黑"/>
        <family val="2"/>
        <charset val="1"/>
      </rPr>
      <t xml:space="preserve">技术经理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项目模块负责人</t>
    </r>
  </si>
  <si>
    <r>
      <rPr>
        <sz val="10"/>
        <color rgb="FF000000"/>
        <rFont val="微软雅黑"/>
        <family val="2"/>
        <charset val="1"/>
      </rPr>
      <t xml:space="preserve">软件工程师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技术工程师</t>
    </r>
  </si>
  <si>
    <t xml:space="preserve">……</t>
  </si>
  <si>
    <t xml:space="preserve">部门轮值人</t>
  </si>
  <si>
    <t xml:space="preserve">模块负责人（规划、福利、工效、综合素养）</t>
  </si>
  <si>
    <t xml:space="preserve">模块助理（规划、福利、工效、综合素养）</t>
  </si>
  <si>
    <t xml:space="preserve">模块负责人（资金、预算、账务、商务）</t>
  </si>
  <si>
    <t xml:space="preserve">模块助理（资金、预算、账务、商务）</t>
  </si>
  <si>
    <t xml:space="preserve">总经理</t>
  </si>
  <si>
    <t xml:space="preserve">战略规划小组模块负责人</t>
  </si>
  <si>
    <t xml:space="preserve">战略规划员</t>
  </si>
  <si>
    <t xml:space="preserve">汇总</t>
  </si>
  <si>
    <t xml:space="preserve">公司决策层人数汇总</t>
  </si>
  <si>
    <t xml:space="preserve">公司管理层人数汇总</t>
  </si>
  <si>
    <t xml:space="preserve">执行层人数汇总</t>
  </si>
  <si>
    <t xml:space="preserve">编制人数汇总</t>
  </si>
  <si>
    <t xml:space="preserve">实际人工汇总</t>
  </si>
  <si>
    <r>
      <rPr>
        <sz val="10"/>
        <color rgb="FF000000"/>
        <rFont val="微软雅黑"/>
        <family val="2"/>
        <charset val="1"/>
      </rPr>
      <t xml:space="preserve">预算</t>
    </r>
    <r>
      <rPr>
        <sz val="10"/>
        <color rgb="FF000000"/>
        <rFont val="宋体"/>
        <family val="0"/>
        <charset val="134"/>
      </rPr>
      <t xml:space="preserve">-</t>
    </r>
    <r>
      <rPr>
        <sz val="10"/>
        <color rgb="FF000000"/>
        <rFont val="微软雅黑"/>
        <family val="2"/>
        <charset val="1"/>
      </rPr>
      <t xml:space="preserve">人工成本</t>
    </r>
  </si>
  <si>
    <r>
      <rPr>
        <sz val="10"/>
        <color rgb="FF000000"/>
        <rFont val="微软雅黑"/>
        <family val="2"/>
        <charset val="1"/>
      </rPr>
      <t xml:space="preserve">人员编制</t>
    </r>
    <r>
      <rPr>
        <sz val="10"/>
        <color rgb="FF000000"/>
        <rFont val="宋体"/>
        <family val="0"/>
        <charset val="134"/>
      </rPr>
      <t xml:space="preserve">-</t>
    </r>
    <r>
      <rPr>
        <sz val="10"/>
        <color rgb="FF000000"/>
        <rFont val="微软雅黑"/>
        <family val="2"/>
        <charset val="1"/>
      </rPr>
      <t xml:space="preserve">人工成本</t>
    </r>
  </si>
  <si>
    <t xml:space="preserve">总人员缺口</t>
  </si>
  <si>
    <t xml:space="preserve">A</t>
  </si>
  <si>
    <t xml:space="preserve">人员编制明细表</t>
  </si>
  <si>
    <t xml:space="preserve">项目名称</t>
  </si>
  <si>
    <t xml:space="preserve">层级</t>
  </si>
  <si>
    <t xml:space="preserve">岗位</t>
  </si>
  <si>
    <t xml:space="preserve">姓名</t>
  </si>
  <si>
    <t xml:space="preserve">员工编号</t>
  </si>
  <si>
    <t xml:space="preserve">技能级别</t>
  </si>
  <si>
    <t xml:space="preserve">管理级别</t>
  </si>
  <si>
    <t xml:space="preserve">现有工资</t>
  </si>
  <si>
    <t xml:space="preserve">编制类别</t>
  </si>
  <si>
    <t xml:space="preserve">代表公司</t>
  </si>
  <si>
    <t xml:space="preserve">可调配地区</t>
  </si>
  <si>
    <t xml:space="preserve">入职时间</t>
  </si>
  <si>
    <t xml:space="preserve">在职状态</t>
  </si>
  <si>
    <t xml:space="preserve">编制内</t>
  </si>
  <si>
    <t xml:space="preserve">正常</t>
  </si>
  <si>
    <r>
      <rPr>
        <sz val="10"/>
        <color rgb="FF000000"/>
        <rFont val="微软雅黑"/>
        <family val="2"/>
        <charset val="1"/>
      </rPr>
      <t xml:space="preserve">江门</t>
    </r>
    <r>
      <rPr>
        <sz val="10"/>
        <color rgb="FF000000"/>
        <rFont val="宋体"/>
        <family val="0"/>
        <charset val="134"/>
      </rPr>
      <t xml:space="preserve">XXX</t>
    </r>
    <r>
      <rPr>
        <sz val="10"/>
        <color rgb="FF000000"/>
        <rFont val="微软雅黑"/>
        <family val="2"/>
        <charset val="1"/>
      </rPr>
      <t xml:space="preserve">项目……</t>
    </r>
  </si>
  <si>
    <t xml:space="preserve">技术经理</t>
  </si>
  <si>
    <t xml:space="preserve">编制外</t>
  </si>
  <si>
    <t xml:space="preserve">已申请离职</t>
  </si>
  <si>
    <r>
      <rPr>
        <sz val="10"/>
        <color rgb="FF000000"/>
        <rFont val="宋体"/>
        <family val="0"/>
        <charset val="134"/>
      </rPr>
      <t xml:space="preserve">XXX</t>
    </r>
    <r>
      <rPr>
        <sz val="10"/>
        <color rgb="FF000000"/>
        <rFont val="微软雅黑"/>
        <family val="2"/>
        <charset val="1"/>
      </rPr>
      <t xml:space="preserve">模块负责人</t>
    </r>
  </si>
  <si>
    <t xml:space="preserve">编内超编</t>
  </si>
  <si>
    <r>
      <rPr>
        <sz val="10"/>
        <color rgb="FF000000"/>
        <rFont val="宋体"/>
        <family val="0"/>
        <charset val="134"/>
      </rPr>
      <t xml:space="preserve">XXX</t>
    </r>
    <r>
      <rPr>
        <sz val="10"/>
        <color rgb="FF000000"/>
        <rFont val="微软雅黑"/>
        <family val="2"/>
        <charset val="1"/>
      </rPr>
      <t xml:space="preserve">助理</t>
    </r>
  </si>
  <si>
    <t xml:space="preserve">编外超编</t>
  </si>
  <si>
    <t xml:space="preserve">软件工程师</t>
  </si>
  <si>
    <t xml:space="preserve">技术工程师</t>
  </si>
  <si>
    <t xml:space="preserve">统计各项目实际人工汇总</t>
  </si>
  <si>
    <t xml:space="preserve">统计各层级人数汇总</t>
  </si>
  <si>
    <t xml:space="preserve">数据来源于系统“入职登记模块”</t>
  </si>
  <si>
    <r>
      <rPr>
        <sz val="10"/>
        <color rgb="FF000000"/>
        <rFont val="微软雅黑"/>
        <family val="2"/>
        <charset val="1"/>
      </rPr>
      <t xml:space="preserve">统计“等级（数据来源于系统“技能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管理晋升模块”）为“人员编制汇总表”人员技能管理等级</t>
    </r>
  </si>
  <si>
    <t xml:space="preserve">统计“工资（数据来源于系统“薪酬模块”）”为“人员编制汇总表”的实际人工成本</t>
  </si>
  <si>
    <t xml:space="preserve">数据来源系统“劳动合同模块”</t>
  </si>
  <si>
    <t xml:space="preserve">数据来源系统“入职登记模块”</t>
  </si>
  <si>
    <t xml:space="preserve">统计“已申请离职（数据来源于系统“离职模块”）人数为“人员编制汇总表”的人员缺口隐患</t>
  </si>
  <si>
    <t xml:space="preserve">上图各颜色备注：</t>
  </si>
  <si>
    <t xml:space="preserve">人员编制人数配置表</t>
  </si>
  <si>
    <r>
      <rPr>
        <sz val="10"/>
        <color rgb="FF000000"/>
        <rFont val="微软雅黑"/>
        <family val="2"/>
        <charset val="1"/>
      </rPr>
      <t xml:space="preserve">人员编制技能</t>
    </r>
    <r>
      <rPr>
        <sz val="10"/>
        <color rgb="FF000000"/>
        <rFont val="宋体"/>
        <family val="0"/>
        <charset val="134"/>
      </rPr>
      <t xml:space="preserve">/</t>
    </r>
    <r>
      <rPr>
        <sz val="10"/>
        <color rgb="FF000000"/>
        <rFont val="微软雅黑"/>
        <family val="2"/>
        <charset val="1"/>
      </rPr>
      <t xml:space="preserve">管理等级配置表</t>
    </r>
  </si>
  <si>
    <t xml:space="preserve">人员编制计划汇总表</t>
  </si>
  <si>
    <t xml:space="preserve">人员编制计划明细表</t>
  </si>
  <si>
    <t xml:space="preserve">（层级计划编制、实际编制人数、岗位、等级）数据变动</t>
  </si>
  <si>
    <t xml:space="preserve">提供原始数据</t>
  </si>
  <si>
    <t xml:space="preserve">（编制员工人数）数据变动</t>
  </si>
  <si>
    <t xml:space="preserve">（实际员工人数汇总）数据变动</t>
  </si>
  <si>
    <t xml:space="preserve">（预算人工成本）数据变动</t>
  </si>
  <si>
    <t xml:space="preserve">（实际人工成本）数据变动</t>
  </si>
  <si>
    <t xml:space="preserve">（人员缺口隐患）数据变动</t>
  </si>
  <si>
    <t xml:space="preserve">（层级人数汇总）数据变动</t>
  </si>
  <si>
    <t xml:space="preserve">（编制类型）数据变动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</si>
</sst>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%"/>
    <numFmt numFmtId="167" formatCode="0%"/>
  </numFmts>
  <fonts count="14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2"/>
      <charset val="1"/>
    </font>
    <font>
      <b val="true"/>
      <sz val="11"/>
      <color rgb="FF000000"/>
      <name val="微软雅黑"/>
      <family val="2"/>
      <charset val="1"/>
    </font>
    <font>
      <b val="true"/>
      <sz val="10"/>
      <color rgb="FF000000"/>
      <name val="微软雅黑"/>
      <family val="2"/>
      <charset val="1"/>
    </font>
    <font>
      <b val="true"/>
      <sz val="10"/>
      <color rgb="FF000000"/>
      <name val="宋体"/>
      <family val="0"/>
      <charset val="134"/>
    </font>
    <font>
      <sz val="10"/>
      <color rgb="FF000000"/>
      <name val="微软雅黑"/>
      <family val="2"/>
      <charset val="1"/>
    </font>
    <font>
      <sz val="10"/>
      <color rgb="FF000000"/>
      <name val="宋体"/>
      <family val="0"/>
      <charset val="134"/>
    </font>
    <font>
      <sz val="9"/>
      <color rgb="FF000000"/>
      <name val="宋体"/>
      <family val="0"/>
      <charset val="134"/>
    </font>
    <font>
      <b val="true"/>
      <sz val="11"/>
      <color rgb="FF000000"/>
      <name val="宋体"/>
      <family val="0"/>
      <charset val="134"/>
    </font>
    <font>
      <sz val="9"/>
      <name val="微软雅黑"/>
      <family val="2"/>
      <charset val="1"/>
    </font>
    <font>
      <sz val="9"/>
      <name val="宋体"/>
      <family val="0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DB9CA"/>
        <bgColor rgb="FF9DC3E6"/>
      </patternFill>
    </fill>
    <fill>
      <patternFill patternType="solid">
        <fgColor rgb="FFF8CBAD"/>
        <bgColor rgb="FFFBE5D6"/>
      </patternFill>
    </fill>
    <fill>
      <patternFill patternType="solid">
        <fgColor rgb="FFFBE5D6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339966"/>
      </patternFill>
    </fill>
    <fill>
      <patternFill patternType="solid">
        <fgColor rgb="FF7F7F7F"/>
        <bgColor rgb="FF7C7C7C"/>
      </patternFill>
    </fill>
    <fill>
      <patternFill patternType="solid">
        <fgColor rgb="FF7C7C7C"/>
        <bgColor rgb="FF7F7F7F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ADB9CA"/>
      </patternFill>
    </fill>
    <fill>
      <patternFill patternType="solid">
        <fgColor rgb="FFBF9000"/>
        <bgColor rgb="FFFF6600"/>
      </patternFill>
    </fill>
    <fill>
      <patternFill patternType="solid">
        <fgColor rgb="FFFFFFFF"/>
        <bgColor rgb="FFFBE5D6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11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DB9CA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BF9000"/>
      <rgbColor rgb="FFFF6600"/>
      <rgbColor rgb="FF7C7C7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590400</xdr:colOff>
      <xdr:row>16</xdr:row>
      <xdr:rowOff>28440</xdr:rowOff>
    </xdr:from>
    <xdr:to>
      <xdr:col>14</xdr:col>
      <xdr:colOff>2160</xdr:colOff>
      <xdr:row>17</xdr:row>
      <xdr:rowOff>25560</xdr:rowOff>
    </xdr:to>
    <xdr:sp>
      <xdr:nvSpPr>
        <xdr:cNvPr id="0" name="CustomShape 1"/>
        <xdr:cNvSpPr/>
      </xdr:nvSpPr>
      <xdr:spPr>
        <a:xfrm>
          <a:off x="13315680" y="203400"/>
          <a:ext cx="183240" cy="263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590760</xdr:colOff>
      <xdr:row>12</xdr:row>
      <xdr:rowOff>140400</xdr:rowOff>
    </xdr:from>
    <xdr:to>
      <xdr:col>12</xdr:col>
      <xdr:colOff>11880</xdr:colOff>
      <xdr:row>14</xdr:row>
      <xdr:rowOff>52920</xdr:rowOff>
    </xdr:to>
    <xdr:sp>
      <xdr:nvSpPr>
        <xdr:cNvPr id="1" name="CustomShape 1"/>
        <xdr:cNvSpPr/>
      </xdr:nvSpPr>
      <xdr:spPr>
        <a:xfrm>
          <a:off x="8972640" y="226548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590760</xdr:colOff>
      <xdr:row>9</xdr:row>
      <xdr:rowOff>160560</xdr:rowOff>
    </xdr:from>
    <xdr:to>
      <xdr:col>12</xdr:col>
      <xdr:colOff>11880</xdr:colOff>
      <xdr:row>11</xdr:row>
      <xdr:rowOff>69120</xdr:rowOff>
    </xdr:to>
    <xdr:sp>
      <xdr:nvSpPr>
        <xdr:cNvPr id="2" name="CustomShape 1"/>
        <xdr:cNvSpPr/>
      </xdr:nvSpPr>
      <xdr:spPr>
        <a:xfrm>
          <a:off x="8972640" y="1751040"/>
          <a:ext cx="183240" cy="26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11</xdr:col>
      <xdr:colOff>590760</xdr:colOff>
      <xdr:row>10</xdr:row>
      <xdr:rowOff>156960</xdr:rowOff>
    </xdr:from>
    <xdr:to>
      <xdr:col>12</xdr:col>
      <xdr:colOff>11880</xdr:colOff>
      <xdr:row>12</xdr:row>
      <xdr:rowOff>60480</xdr:rowOff>
    </xdr:to>
    <xdr:sp>
      <xdr:nvSpPr>
        <xdr:cNvPr id="3" name="CustomShape 1"/>
        <xdr:cNvSpPr/>
      </xdr:nvSpPr>
      <xdr:spPr>
        <a:xfrm>
          <a:off x="8972640" y="1922760"/>
          <a:ext cx="183240" cy="26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843480</xdr:colOff>
      <xdr:row>7</xdr:row>
      <xdr:rowOff>167400</xdr:rowOff>
    </xdr:from>
    <xdr:to>
      <xdr:col>6</xdr:col>
      <xdr:colOff>635040</xdr:colOff>
      <xdr:row>28</xdr:row>
      <xdr:rowOff>54360</xdr:rowOff>
    </xdr:to>
    <xdr:sp>
      <xdr:nvSpPr>
        <xdr:cNvPr id="4" name="CustomShape 1"/>
        <xdr:cNvSpPr/>
      </xdr:nvSpPr>
      <xdr:spPr>
        <a:xfrm>
          <a:off x="4967640" y="2595960"/>
          <a:ext cx="906120" cy="530676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/>
      </xdr:style>
    </xdr:sp>
    <xdr:clientData/>
  </xdr:twoCellAnchor>
  <xdr:twoCellAnchor editAs="oneCell">
    <xdr:from>
      <xdr:col>7</xdr:col>
      <xdr:colOff>342720</xdr:colOff>
      <xdr:row>9</xdr:row>
      <xdr:rowOff>247680</xdr:rowOff>
    </xdr:from>
    <xdr:to>
      <xdr:col>7</xdr:col>
      <xdr:colOff>716760</xdr:colOff>
      <xdr:row>14</xdr:row>
      <xdr:rowOff>217800</xdr:rowOff>
    </xdr:to>
    <xdr:sp>
      <xdr:nvSpPr>
        <xdr:cNvPr id="5" name="CustomShape 1"/>
        <xdr:cNvSpPr/>
      </xdr:nvSpPr>
      <xdr:spPr>
        <a:xfrm>
          <a:off x="6752880" y="3228840"/>
          <a:ext cx="374040" cy="134172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161640</xdr:colOff>
      <xdr:row>11</xdr:row>
      <xdr:rowOff>141120</xdr:rowOff>
    </xdr:from>
    <xdr:to>
      <xdr:col>10</xdr:col>
      <xdr:colOff>484560</xdr:colOff>
      <xdr:row>12</xdr:row>
      <xdr:rowOff>109080</xdr:rowOff>
    </xdr:to>
    <xdr:sp>
      <xdr:nvSpPr>
        <xdr:cNvPr id="6" name="CustomShape 1"/>
        <xdr:cNvSpPr/>
      </xdr:nvSpPr>
      <xdr:spPr>
        <a:xfrm>
          <a:off x="7743240" y="3769920"/>
          <a:ext cx="1923120" cy="27288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1800</xdr:colOff>
      <xdr:row>11</xdr:row>
      <xdr:rowOff>37800</xdr:rowOff>
    </xdr:from>
    <xdr:to>
      <xdr:col>5</xdr:col>
      <xdr:colOff>743040</xdr:colOff>
      <xdr:row>12</xdr:row>
      <xdr:rowOff>106920</xdr:rowOff>
    </xdr:to>
    <xdr:sp>
      <xdr:nvSpPr>
        <xdr:cNvPr id="7" name="CustomShape 1"/>
        <xdr:cNvSpPr/>
      </xdr:nvSpPr>
      <xdr:spPr>
        <a:xfrm>
          <a:off x="668520" y="3666600"/>
          <a:ext cx="4198680" cy="37404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4</xdr:col>
      <xdr:colOff>274320</xdr:colOff>
      <xdr:row>11</xdr:row>
      <xdr:rowOff>76680</xdr:rowOff>
    </xdr:from>
    <xdr:to>
      <xdr:col>6</xdr:col>
      <xdr:colOff>780120</xdr:colOff>
      <xdr:row>12</xdr:row>
      <xdr:rowOff>145800</xdr:rowOff>
    </xdr:to>
    <xdr:sp>
      <xdr:nvSpPr>
        <xdr:cNvPr id="8" name="CustomShape 1"/>
        <xdr:cNvSpPr/>
      </xdr:nvSpPr>
      <xdr:spPr>
        <a:xfrm>
          <a:off x="3474720" y="3705480"/>
          <a:ext cx="2544120" cy="37404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590400</xdr:colOff>
      <xdr:row>21</xdr:row>
      <xdr:rowOff>28440</xdr:rowOff>
    </xdr:from>
    <xdr:to>
      <xdr:col>6</xdr:col>
      <xdr:colOff>773640</xdr:colOff>
      <xdr:row>22</xdr:row>
      <xdr:rowOff>43920</xdr:rowOff>
    </xdr:to>
    <xdr:sp>
      <xdr:nvSpPr>
        <xdr:cNvPr id="9" name="CustomShape 1"/>
        <xdr:cNvSpPr/>
      </xdr:nvSpPr>
      <xdr:spPr>
        <a:xfrm>
          <a:off x="5829120" y="624816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361440</xdr:colOff>
      <xdr:row>7</xdr:row>
      <xdr:rowOff>194040</xdr:rowOff>
    </xdr:from>
    <xdr:to>
      <xdr:col>8</xdr:col>
      <xdr:colOff>107280</xdr:colOff>
      <xdr:row>42</xdr:row>
      <xdr:rowOff>217080</xdr:rowOff>
    </xdr:to>
    <xdr:sp>
      <xdr:nvSpPr>
        <xdr:cNvPr id="10" name="CustomShape 1"/>
        <xdr:cNvSpPr/>
      </xdr:nvSpPr>
      <xdr:spPr>
        <a:xfrm>
          <a:off x="6771600" y="2622600"/>
          <a:ext cx="917280" cy="9195840"/>
        </a:xfrm>
        <a:prstGeom prst="downArrow">
          <a:avLst>
            <a:gd name="adj1" fmla="val 50000"/>
            <a:gd name="adj2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9</xdr:col>
      <xdr:colOff>590400</xdr:colOff>
      <xdr:row>20</xdr:row>
      <xdr:rowOff>28440</xdr:rowOff>
    </xdr:from>
    <xdr:to>
      <xdr:col>9</xdr:col>
      <xdr:colOff>773640</xdr:colOff>
      <xdr:row>21</xdr:row>
      <xdr:rowOff>43920</xdr:rowOff>
    </xdr:to>
    <xdr:sp>
      <xdr:nvSpPr>
        <xdr:cNvPr id="11" name="CustomShape 1"/>
        <xdr:cNvSpPr/>
      </xdr:nvSpPr>
      <xdr:spPr>
        <a:xfrm>
          <a:off x="8972280" y="600048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10</xdr:col>
      <xdr:colOff>590400</xdr:colOff>
      <xdr:row>22</xdr:row>
      <xdr:rowOff>28440</xdr:rowOff>
    </xdr:from>
    <xdr:to>
      <xdr:col>10</xdr:col>
      <xdr:colOff>773640</xdr:colOff>
      <xdr:row>22</xdr:row>
      <xdr:rowOff>291600</xdr:rowOff>
    </xdr:to>
    <xdr:sp>
      <xdr:nvSpPr>
        <xdr:cNvPr id="12" name="CustomShape 1"/>
        <xdr:cNvSpPr/>
      </xdr:nvSpPr>
      <xdr:spPr>
        <a:xfrm>
          <a:off x="9772200" y="649584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590400</xdr:colOff>
      <xdr:row>35</xdr:row>
      <xdr:rowOff>28440</xdr:rowOff>
    </xdr:from>
    <xdr:to>
      <xdr:col>12</xdr:col>
      <xdr:colOff>773640</xdr:colOff>
      <xdr:row>36</xdr:row>
      <xdr:rowOff>43920</xdr:rowOff>
    </xdr:to>
    <xdr:sp>
      <xdr:nvSpPr>
        <xdr:cNvPr id="13" name="CustomShape 1"/>
        <xdr:cNvSpPr/>
      </xdr:nvSpPr>
      <xdr:spPr>
        <a:xfrm>
          <a:off x="11372400" y="972468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590400</xdr:colOff>
      <xdr:row>36</xdr:row>
      <xdr:rowOff>28440</xdr:rowOff>
    </xdr:from>
    <xdr:to>
      <xdr:col>12</xdr:col>
      <xdr:colOff>773640</xdr:colOff>
      <xdr:row>37</xdr:row>
      <xdr:rowOff>43920</xdr:rowOff>
    </xdr:to>
    <xdr:sp>
      <xdr:nvSpPr>
        <xdr:cNvPr id="14" name="CustomShape 1"/>
        <xdr:cNvSpPr/>
      </xdr:nvSpPr>
      <xdr:spPr>
        <a:xfrm>
          <a:off x="11372400" y="9972360"/>
          <a:ext cx="18324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5"/>
  <cols>
    <col collapsed="false" hidden="false" max="1" min="1" style="0" width="16.3886639676113"/>
    <col collapsed="false" hidden="false" max="2" min="2" style="0" width="10.8178137651822"/>
    <col collapsed="false" hidden="false" max="3" min="3" style="0" width="23.1376518218623"/>
    <col collapsed="false" hidden="false" max="4" min="4" style="0" width="6.63967611336032"/>
    <col collapsed="false" hidden="false" max="5" min="5" style="1" width="17.1376518218624"/>
    <col collapsed="false" hidden="false" max="7" min="6" style="1" width="6.63967611336032"/>
    <col collapsed="false" hidden="false" max="8" min="8" style="1" width="9.21052631578947"/>
    <col collapsed="false" hidden="false" max="9" min="9" style="1" width="10.3886639676113"/>
    <col collapsed="false" hidden="false" max="10" min="10" style="1" width="10.2834008097166"/>
    <col collapsed="false" hidden="false" max="11" min="11" style="1" width="8.67611336032389"/>
    <col collapsed="false" hidden="false" max="12" min="12" style="1" width="12.6396761133603"/>
    <col collapsed="false" hidden="false" max="13" min="13" style="1" width="8.78542510121457"/>
    <col collapsed="false" hidden="false" max="15" min="14" style="1" width="6.63967611336032"/>
    <col collapsed="false" hidden="false" max="16" min="16" style="1" width="9.10526315789474"/>
    <col collapsed="false" hidden="false" max="17" min="17" style="1" width="8.35627530364373"/>
    <col collapsed="false" hidden="false" max="18" min="18" style="0" width="8.1417004048583"/>
    <col collapsed="false" hidden="false" max="19" min="19" style="0" width="6.63967611336032"/>
    <col collapsed="false" hidden="false" max="1025" min="20" style="0" width="8.57085020242915"/>
  </cols>
  <sheetData>
    <row r="1" customFormat="false" ht="13.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/>
      <c r="M1" s="3"/>
      <c r="N1" s="3"/>
      <c r="O1" s="3"/>
      <c r="P1" s="5" t="s">
        <v>11</v>
      </c>
      <c r="Q1" s="5"/>
      <c r="R1" s="3" t="s">
        <v>12</v>
      </c>
      <c r="S1" s="3" t="s">
        <v>13</v>
      </c>
      <c r="T1" s="3" t="s">
        <v>14</v>
      </c>
    </row>
    <row r="2" s="7" customFormat="true" ht="27" hidden="false" customHeight="false" outlineLevel="0" collapsed="false">
      <c r="A2" s="2"/>
      <c r="B2" s="3"/>
      <c r="C2" s="3"/>
      <c r="D2" s="3"/>
      <c r="E2" s="2"/>
      <c r="F2" s="3"/>
      <c r="G2" s="3"/>
      <c r="H2" s="4"/>
      <c r="I2" s="4"/>
      <c r="J2" s="4"/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6" t="s">
        <v>21</v>
      </c>
      <c r="R2" s="3"/>
      <c r="S2" s="3"/>
      <c r="T2" s="3"/>
    </row>
    <row r="3" customFormat="false" ht="41.75" hidden="false" customHeight="false" outlineLevel="0" collapsed="false">
      <c r="A3" s="8" t="n">
        <v>42594</v>
      </c>
      <c r="B3" s="2" t="s">
        <v>22</v>
      </c>
      <c r="C3" s="2"/>
      <c r="D3" s="9" t="s">
        <v>23</v>
      </c>
      <c r="E3" s="9" t="s">
        <v>24</v>
      </c>
      <c r="F3" s="10"/>
      <c r="G3" s="11"/>
      <c r="H3" s="12"/>
      <c r="I3" s="13"/>
      <c r="J3" s="14" t="s">
        <v>25</v>
      </c>
      <c r="K3" s="14"/>
      <c r="L3" s="13"/>
      <c r="M3" s="13"/>
      <c r="N3" s="13"/>
      <c r="O3" s="13"/>
      <c r="P3" s="13"/>
      <c r="Q3" s="13"/>
      <c r="R3" s="15"/>
      <c r="S3" s="16"/>
      <c r="T3" s="16"/>
    </row>
    <row r="4" customFormat="false" ht="13.5" hidden="false" customHeight="false" outlineLevel="0" collapsed="false">
      <c r="A4" s="8"/>
      <c r="B4" s="2"/>
      <c r="C4" s="2"/>
      <c r="D4" s="2"/>
      <c r="E4" s="9" t="s">
        <v>26</v>
      </c>
      <c r="F4" s="10"/>
      <c r="G4" s="11"/>
      <c r="H4" s="12"/>
      <c r="I4" s="13"/>
      <c r="J4" s="14"/>
      <c r="K4" s="14"/>
      <c r="L4" s="13"/>
      <c r="M4" s="13"/>
      <c r="N4" s="13"/>
      <c r="O4" s="13"/>
      <c r="P4" s="13"/>
      <c r="Q4" s="13"/>
      <c r="R4" s="15"/>
      <c r="S4" s="16"/>
      <c r="T4" s="16"/>
    </row>
    <row r="5" customFormat="false" ht="13.5" hidden="false" customHeight="false" outlineLevel="0" collapsed="false">
      <c r="A5" s="8"/>
      <c r="B5" s="2"/>
      <c r="C5" s="2"/>
      <c r="D5" s="2"/>
      <c r="E5" s="9" t="s">
        <v>27</v>
      </c>
      <c r="F5" s="10"/>
      <c r="G5" s="11"/>
      <c r="H5" s="12"/>
      <c r="I5" s="13"/>
      <c r="J5" s="14"/>
      <c r="K5" s="14"/>
      <c r="L5" s="13"/>
      <c r="M5" s="13"/>
      <c r="N5" s="13"/>
      <c r="O5" s="13"/>
      <c r="P5" s="13"/>
      <c r="Q5" s="13"/>
      <c r="R5" s="15"/>
      <c r="S5" s="16"/>
      <c r="T5" s="16"/>
    </row>
    <row r="6" customFormat="false" ht="13.5" hidden="false" customHeight="false" outlineLevel="0" collapsed="false">
      <c r="A6" s="8"/>
      <c r="B6" s="2"/>
      <c r="C6" s="2"/>
      <c r="D6" s="2"/>
      <c r="E6" s="9" t="s">
        <v>28</v>
      </c>
      <c r="F6" s="10"/>
      <c r="G6" s="11"/>
      <c r="H6" s="12"/>
      <c r="I6" s="13"/>
      <c r="J6" s="14"/>
      <c r="K6" s="14"/>
      <c r="L6" s="13"/>
      <c r="M6" s="13"/>
      <c r="N6" s="13"/>
      <c r="O6" s="13"/>
      <c r="P6" s="13"/>
      <c r="Q6" s="13"/>
      <c r="R6" s="15"/>
      <c r="S6" s="16"/>
      <c r="T6" s="16"/>
    </row>
    <row r="7" customFormat="false" ht="13.5" hidden="false" customHeight="false" outlineLevel="0" collapsed="false">
      <c r="A7" s="8"/>
      <c r="B7" s="2"/>
      <c r="C7" s="2"/>
      <c r="D7" s="2"/>
      <c r="E7" s="9" t="s">
        <v>29</v>
      </c>
      <c r="F7" s="10"/>
      <c r="G7" s="11"/>
      <c r="H7" s="12"/>
      <c r="I7" s="13"/>
      <c r="J7" s="14"/>
      <c r="K7" s="14"/>
      <c r="L7" s="13"/>
      <c r="M7" s="13"/>
      <c r="N7" s="13"/>
      <c r="O7" s="13"/>
      <c r="P7" s="13"/>
      <c r="Q7" s="13"/>
      <c r="R7" s="15"/>
      <c r="S7" s="16"/>
      <c r="T7" s="16"/>
    </row>
    <row r="8" customFormat="false" ht="13.5" hidden="false" customHeight="false" outlineLevel="0" collapsed="false">
      <c r="A8" s="8"/>
      <c r="B8" s="2"/>
      <c r="C8" s="2"/>
      <c r="D8" s="2"/>
      <c r="E8" s="9" t="s">
        <v>30</v>
      </c>
      <c r="F8" s="10"/>
      <c r="G8" s="11"/>
      <c r="H8" s="12"/>
      <c r="I8" s="13"/>
      <c r="J8" s="14"/>
      <c r="K8" s="14"/>
      <c r="L8" s="13"/>
      <c r="M8" s="13"/>
      <c r="N8" s="13"/>
      <c r="O8" s="13"/>
      <c r="P8" s="13"/>
      <c r="Q8" s="13"/>
      <c r="R8" s="15"/>
      <c r="S8" s="16"/>
      <c r="T8" s="16"/>
    </row>
    <row r="9" customFormat="false" ht="13.5" hidden="false" customHeight="false" outlineLevel="0" collapsed="false">
      <c r="E9" s="0"/>
      <c r="F9" s="0"/>
      <c r="G9" s="0"/>
      <c r="H9" s="0"/>
      <c r="I9" s="0"/>
      <c r="J9" s="0"/>
      <c r="K9" s="0"/>
      <c r="L9" s="0"/>
    </row>
    <row r="10" customFormat="false" ht="13.5" hidden="false" customHeight="false" outlineLevel="0" collapsed="false">
      <c r="E10" s="0"/>
      <c r="F10" s="0"/>
      <c r="G10" s="0"/>
      <c r="H10" s="0"/>
      <c r="I10" s="0"/>
      <c r="J10" s="0"/>
      <c r="K10" s="0"/>
      <c r="L10" s="0"/>
    </row>
    <row r="11" customFormat="false" ht="13.5" hidden="false" customHeight="false" outlineLevel="0" collapsed="false">
      <c r="E11" s="0"/>
      <c r="F11" s="0"/>
      <c r="G11" s="0"/>
      <c r="H11" s="0"/>
      <c r="I11" s="0"/>
      <c r="J11" s="0"/>
      <c r="K11" s="0"/>
      <c r="L11" s="0"/>
    </row>
    <row r="12" customFormat="false" ht="13.8" hidden="false" customHeight="true" outlineLevel="0" collapsed="false">
      <c r="E12" s="4" t="s">
        <v>9</v>
      </c>
      <c r="F12" s="4"/>
      <c r="G12" s="4"/>
      <c r="H12" s="4"/>
      <c r="I12" s="4" t="s">
        <v>31</v>
      </c>
      <c r="J12" s="4"/>
      <c r="K12" s="4"/>
      <c r="L12" s="4"/>
    </row>
    <row r="13" customFormat="false" ht="13.8" hidden="false" customHeight="false" outlineLevel="0" collapsed="false">
      <c r="E13" s="4"/>
      <c r="F13" s="4"/>
      <c r="G13" s="4"/>
      <c r="H13" s="4"/>
      <c r="I13" s="4"/>
      <c r="J13" s="4"/>
      <c r="K13" s="4"/>
      <c r="L13" s="4"/>
    </row>
    <row r="14" customFormat="false" ht="13.8" hidden="false" customHeight="true" outlineLevel="0" collapsed="false">
      <c r="E14" s="4" t="s">
        <v>5</v>
      </c>
      <c r="F14" s="4" t="s">
        <v>6</v>
      </c>
      <c r="G14" s="4" t="s">
        <v>7</v>
      </c>
      <c r="H14" s="4" t="s">
        <v>8</v>
      </c>
    </row>
  </sheetData>
  <mergeCells count="2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O1"/>
    <mergeCell ref="P1:Q1"/>
    <mergeCell ref="R1:R2"/>
    <mergeCell ref="S1:S2"/>
    <mergeCell ref="T1:T2"/>
    <mergeCell ref="A3:A8"/>
    <mergeCell ref="B3:B8"/>
    <mergeCell ref="C3:C8"/>
    <mergeCell ref="D3:D8"/>
    <mergeCell ref="R3:R8"/>
    <mergeCell ref="S3:S8"/>
    <mergeCell ref="T3:T8"/>
    <mergeCell ref="E12:H13"/>
    <mergeCell ref="I12:L13"/>
    <mergeCell ref="E14:E15"/>
    <mergeCell ref="F14:F15"/>
    <mergeCell ref="G14:G15"/>
    <mergeCell ref="H14:H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24" activeCellId="0" sqref="E24"/>
    </sheetView>
  </sheetViews>
  <sheetFormatPr defaultRowHeight="13.8"/>
  <cols>
    <col collapsed="false" hidden="false" max="1" min="1" style="0" width="15.8542510121457"/>
    <col collapsed="false" hidden="false" max="2" min="2" style="17" width="7.71255060728745"/>
    <col collapsed="false" hidden="false" max="3" min="3" style="0" width="23.1376518218623"/>
    <col collapsed="false" hidden="false" max="4" min="4" style="18" width="13.0688259109312"/>
    <col collapsed="false" hidden="false" max="5" min="5" style="7" width="22.1740890688259"/>
    <col collapsed="false" hidden="true" max="6" min="6" style="7" width="0"/>
    <col collapsed="false" hidden="false" max="7" min="7" style="18" width="8.67611336032389"/>
    <col collapsed="false" hidden="false" max="8" min="8" style="7" width="8.67611336032389"/>
    <col collapsed="false" hidden="false" max="9" min="9" style="18" width="9.10526315789474"/>
    <col collapsed="false" hidden="false" max="10" min="10" style="7" width="8.67611336032389"/>
    <col collapsed="false" hidden="false" max="11" min="11" style="18" width="8.67611336032389"/>
    <col collapsed="false" hidden="false" max="12" min="12" style="7" width="8.67611336032389"/>
    <col collapsed="false" hidden="false" max="13" min="13" style="18" width="8.67611336032389"/>
    <col collapsed="false" hidden="false" max="15" min="14" style="7" width="8.67611336032389"/>
    <col collapsed="false" hidden="false" max="16" min="16" style="0" width="25.7085020242915"/>
    <col collapsed="false" hidden="false" max="17" min="17" style="1" width="9"/>
    <col collapsed="false" hidden="false" max="1025" min="18" style="0" width="8.57085020242915"/>
  </cols>
  <sheetData>
    <row r="1" customFormat="false" ht="22" hidden="true" customHeight="true" outlineLevel="0" collapsed="false">
      <c r="A1" s="19" t="s">
        <v>32</v>
      </c>
      <c r="B1" s="19"/>
      <c r="C1" s="19"/>
      <c r="D1" s="19"/>
      <c r="E1" s="20" t="s">
        <v>33</v>
      </c>
      <c r="F1" s="20"/>
      <c r="G1" s="20"/>
      <c r="H1" s="20"/>
      <c r="I1" s="20"/>
      <c r="J1" s="20"/>
      <c r="K1" s="20"/>
      <c r="L1" s="20"/>
      <c r="M1" s="20"/>
      <c r="N1" s="20"/>
      <c r="O1" s="20"/>
      <c r="Q1" s="0"/>
    </row>
    <row r="2" s="27" customFormat="true" ht="16.4" hidden="true" customHeight="true" outlineLevel="0" collapsed="false">
      <c r="A2" s="21" t="s">
        <v>34</v>
      </c>
      <c r="B2" s="22" t="s">
        <v>35</v>
      </c>
      <c r="C2" s="23" t="s">
        <v>36</v>
      </c>
      <c r="D2" s="24" t="s">
        <v>35</v>
      </c>
      <c r="E2" s="25" t="s">
        <v>36</v>
      </c>
      <c r="F2" s="23" t="s">
        <v>37</v>
      </c>
      <c r="G2" s="22" t="s">
        <v>38</v>
      </c>
      <c r="H2" s="22"/>
      <c r="I2" s="22" t="s">
        <v>39</v>
      </c>
      <c r="J2" s="22"/>
      <c r="K2" s="22"/>
      <c r="L2" s="22"/>
      <c r="M2" s="22" t="s">
        <v>40</v>
      </c>
      <c r="N2" s="22"/>
      <c r="O2" s="26" t="s">
        <v>41</v>
      </c>
      <c r="Q2" s="28"/>
      <c r="AMJ2" s="0"/>
    </row>
    <row r="3" customFormat="false" ht="31.3" hidden="true" customHeight="false" outlineLevel="0" collapsed="false">
      <c r="A3" s="21"/>
      <c r="B3" s="22"/>
      <c r="C3" s="23"/>
      <c r="D3" s="24"/>
      <c r="E3" s="25"/>
      <c r="F3" s="23"/>
      <c r="G3" s="22" t="s">
        <v>42</v>
      </c>
      <c r="H3" s="23" t="s">
        <v>43</v>
      </c>
      <c r="I3" s="22" t="s">
        <v>44</v>
      </c>
      <c r="J3" s="23" t="s">
        <v>45</v>
      </c>
      <c r="K3" s="22" t="s">
        <v>46</v>
      </c>
      <c r="L3" s="23" t="s">
        <v>47</v>
      </c>
      <c r="M3" s="22" t="s">
        <v>42</v>
      </c>
      <c r="N3" s="23" t="s">
        <v>43</v>
      </c>
      <c r="O3" s="26"/>
      <c r="Q3" s="28"/>
    </row>
    <row r="4" customFormat="false" ht="25" hidden="true" customHeight="true" outlineLevel="0" collapsed="false">
      <c r="A4" s="29" t="s">
        <v>9</v>
      </c>
      <c r="B4" s="30" t="n">
        <f aca="false">O4/O13</f>
        <v>0.0784313725490196</v>
      </c>
      <c r="C4" s="31" t="s">
        <v>9</v>
      </c>
      <c r="D4" s="32" t="n">
        <v>1</v>
      </c>
      <c r="E4" s="33" t="s">
        <v>9</v>
      </c>
      <c r="F4" s="31" t="s">
        <v>48</v>
      </c>
      <c r="G4" s="34" t="n">
        <f aca="false">H4/O4</f>
        <v>0.25</v>
      </c>
      <c r="H4" s="31" t="n">
        <v>2</v>
      </c>
      <c r="I4" s="34" t="n">
        <f aca="false">J4/O4</f>
        <v>0</v>
      </c>
      <c r="J4" s="31" t="n">
        <v>0</v>
      </c>
      <c r="K4" s="34" t="n">
        <f aca="false">L4/O4</f>
        <v>0.5</v>
      </c>
      <c r="L4" s="31" t="n">
        <v>4</v>
      </c>
      <c r="M4" s="34" t="n">
        <f aca="false">N4/O4</f>
        <v>0.25</v>
      </c>
      <c r="N4" s="31" t="n">
        <v>2</v>
      </c>
      <c r="O4" s="35" t="n">
        <f aca="false">H4+J4+L4+N4</f>
        <v>8</v>
      </c>
      <c r="P4" s="1"/>
      <c r="Q4" s="0"/>
    </row>
    <row r="5" customFormat="false" ht="25" hidden="true" customHeight="true" outlineLevel="0" collapsed="false">
      <c r="A5" s="36" t="s">
        <v>49</v>
      </c>
      <c r="B5" s="37" t="n">
        <f aca="false">(O5+O6+O7+O8+O10)/O13</f>
        <v>0.57843137254902</v>
      </c>
      <c r="C5" s="3" t="s">
        <v>50</v>
      </c>
      <c r="D5" s="38" t="n">
        <v>1</v>
      </c>
      <c r="E5" s="36" t="s">
        <v>50</v>
      </c>
      <c r="F5" s="31" t="s">
        <v>51</v>
      </c>
      <c r="G5" s="34" t="n">
        <f aca="false">H5/O5</f>
        <v>0.111111111111111</v>
      </c>
      <c r="H5" s="39" t="n">
        <v>1</v>
      </c>
      <c r="I5" s="34" t="n">
        <f aca="false">J5/O5</f>
        <v>0.111111111111111</v>
      </c>
      <c r="J5" s="39" t="n">
        <v>1</v>
      </c>
      <c r="K5" s="34" t="n">
        <f aca="false">L5/O5</f>
        <v>0.333333333333333</v>
      </c>
      <c r="L5" s="39" t="n">
        <v>3</v>
      </c>
      <c r="M5" s="34" t="n">
        <f aca="false">N5/O5</f>
        <v>0.444444444444444</v>
      </c>
      <c r="N5" s="39" t="n">
        <v>4</v>
      </c>
      <c r="O5" s="35" t="n">
        <f aca="false">H5+J5+L5+N5</f>
        <v>9</v>
      </c>
      <c r="P5" s="1"/>
      <c r="Q5" s="0"/>
    </row>
    <row r="6" customFormat="false" ht="19" hidden="true" customHeight="true" outlineLevel="0" collapsed="false">
      <c r="A6" s="36"/>
      <c r="B6" s="37"/>
      <c r="C6" s="3"/>
      <c r="D6" s="38"/>
      <c r="E6" s="36"/>
      <c r="F6" s="31" t="s">
        <v>18</v>
      </c>
      <c r="G6" s="34" t="n">
        <f aca="false">H6/O6</f>
        <v>1</v>
      </c>
      <c r="H6" s="39" t="n">
        <v>1</v>
      </c>
      <c r="I6" s="34" t="n">
        <f aca="false">J6/O6</f>
        <v>0</v>
      </c>
      <c r="J6" s="39" t="n">
        <v>0</v>
      </c>
      <c r="K6" s="34" t="n">
        <f aca="false">L6/O6</f>
        <v>0</v>
      </c>
      <c r="L6" s="39" t="n">
        <v>0</v>
      </c>
      <c r="M6" s="34" t="n">
        <f aca="false">N6/O6</f>
        <v>0</v>
      </c>
      <c r="N6" s="39" t="n">
        <v>0</v>
      </c>
      <c r="O6" s="35" t="n">
        <f aca="false">H6+J6+L6+N6</f>
        <v>1</v>
      </c>
      <c r="Q6" s="0"/>
    </row>
    <row r="7" customFormat="false" ht="27" hidden="true" customHeight="true" outlineLevel="0" collapsed="false">
      <c r="A7" s="36"/>
      <c r="B7" s="37"/>
      <c r="C7" s="3"/>
      <c r="D7" s="38"/>
      <c r="E7" s="36"/>
      <c r="F7" s="31" t="s">
        <v>17</v>
      </c>
      <c r="G7" s="34" t="n">
        <f aca="false">H7/O7</f>
        <v>0.0526315789473684</v>
      </c>
      <c r="H7" s="39" t="n">
        <v>1</v>
      </c>
      <c r="I7" s="34" t="n">
        <f aca="false">J7/O7</f>
        <v>0</v>
      </c>
      <c r="J7" s="39" t="n">
        <v>0</v>
      </c>
      <c r="K7" s="34" t="n">
        <f aca="false">L7/O7</f>
        <v>0.210526315789474</v>
      </c>
      <c r="L7" s="39" t="n">
        <v>4</v>
      </c>
      <c r="M7" s="34" t="n">
        <f aca="false">N7/O7</f>
        <v>0.736842105263158</v>
      </c>
      <c r="N7" s="39" t="n">
        <v>14</v>
      </c>
      <c r="O7" s="35" t="n">
        <f aca="false">H7+J7+L7+N7</f>
        <v>19</v>
      </c>
      <c r="P7" s="1"/>
      <c r="Q7" s="0"/>
    </row>
    <row r="8" customFormat="false" ht="21" hidden="true" customHeight="true" outlineLevel="0" collapsed="false">
      <c r="A8" s="36"/>
      <c r="B8" s="37"/>
      <c r="C8" s="3"/>
      <c r="D8" s="38"/>
      <c r="E8" s="36"/>
      <c r="F8" s="31" t="s">
        <v>52</v>
      </c>
      <c r="G8" s="34" t="n">
        <f aca="false">H8/O8</f>
        <v>0.0666666666666667</v>
      </c>
      <c r="H8" s="39" t="n">
        <v>1</v>
      </c>
      <c r="I8" s="34" t="n">
        <f aca="false">J8/O8</f>
        <v>0.0666666666666667</v>
      </c>
      <c r="J8" s="39" t="n">
        <v>1</v>
      </c>
      <c r="K8" s="34" t="n">
        <f aca="false">L8/O8</f>
        <v>0.266666666666667</v>
      </c>
      <c r="L8" s="39" t="n">
        <v>4</v>
      </c>
      <c r="M8" s="34" t="n">
        <f aca="false">N8/O8</f>
        <v>0.6</v>
      </c>
      <c r="N8" s="39" t="n">
        <v>9</v>
      </c>
      <c r="O8" s="35" t="n">
        <f aca="false">H8+J8+L8+N8</f>
        <v>15</v>
      </c>
      <c r="P8" s="1"/>
      <c r="Q8" s="0"/>
    </row>
    <row r="9" customFormat="false" ht="24" hidden="true" customHeight="true" outlineLevel="0" collapsed="false">
      <c r="A9" s="36"/>
      <c r="B9" s="37"/>
      <c r="C9" s="3"/>
      <c r="D9" s="38"/>
      <c r="E9" s="36"/>
      <c r="F9" s="31" t="s">
        <v>53</v>
      </c>
      <c r="G9" s="34" t="n">
        <f aca="false">H9/O9</f>
        <v>0.125</v>
      </c>
      <c r="H9" s="39" t="n">
        <v>2</v>
      </c>
      <c r="I9" s="34" t="n">
        <f aca="false">J9/O9</f>
        <v>0.0625</v>
      </c>
      <c r="J9" s="39" t="n">
        <v>1</v>
      </c>
      <c r="K9" s="34" t="n">
        <f aca="false">L9/O9</f>
        <v>0.25</v>
      </c>
      <c r="L9" s="39" t="n">
        <v>4</v>
      </c>
      <c r="M9" s="34" t="n">
        <f aca="false">N9/O9</f>
        <v>0.5625</v>
      </c>
      <c r="N9" s="39" t="n">
        <v>9</v>
      </c>
      <c r="O9" s="35" t="n">
        <f aca="false">H9+J9+L9+N9</f>
        <v>16</v>
      </c>
      <c r="P9" s="1"/>
      <c r="Q9" s="0"/>
    </row>
    <row r="10" customFormat="false" ht="26" hidden="true" customHeight="true" outlineLevel="0" collapsed="false">
      <c r="A10" s="36"/>
      <c r="B10" s="37"/>
      <c r="C10" s="3"/>
      <c r="D10" s="38"/>
      <c r="E10" s="36"/>
      <c r="F10" s="31" t="s">
        <v>54</v>
      </c>
      <c r="G10" s="34" t="n">
        <f aca="false">H10/O10</f>
        <v>0.133333333333333</v>
      </c>
      <c r="H10" s="39" t="n">
        <v>2</v>
      </c>
      <c r="I10" s="34" t="n">
        <f aca="false">J10/O10</f>
        <v>0.0666666666666667</v>
      </c>
      <c r="J10" s="39" t="n">
        <v>1</v>
      </c>
      <c r="K10" s="34" t="n">
        <f aca="false">L10/O10</f>
        <v>0.2</v>
      </c>
      <c r="L10" s="39" t="n">
        <v>3</v>
      </c>
      <c r="M10" s="34" t="n">
        <f aca="false">N10/O10</f>
        <v>0.6</v>
      </c>
      <c r="N10" s="39" t="n">
        <v>9</v>
      </c>
      <c r="O10" s="35" t="n">
        <f aca="false">H10+J10+L10+N10</f>
        <v>15</v>
      </c>
      <c r="P10" s="1"/>
      <c r="Q10" s="0"/>
    </row>
    <row r="11" customFormat="false" ht="21" hidden="true" customHeight="true" outlineLevel="0" collapsed="false">
      <c r="A11" s="40" t="s">
        <v>11</v>
      </c>
      <c r="B11" s="41" t="n">
        <f aca="false">(O11+O12)/O13</f>
        <v>0.186274509803922</v>
      </c>
      <c r="C11" s="31" t="s">
        <v>20</v>
      </c>
      <c r="D11" s="38" t="n">
        <f aca="false">O11/(O11+O12)</f>
        <v>0.473684210526316</v>
      </c>
      <c r="E11" s="29" t="s">
        <v>20</v>
      </c>
      <c r="F11" s="2" t="s">
        <v>55</v>
      </c>
      <c r="G11" s="34" t="n">
        <f aca="false">H11/O11</f>
        <v>0</v>
      </c>
      <c r="H11" s="39" t="n">
        <v>0</v>
      </c>
      <c r="I11" s="34" t="n">
        <f aca="false">J11/O11</f>
        <v>0</v>
      </c>
      <c r="J11" s="39" t="n">
        <v>0</v>
      </c>
      <c r="K11" s="34" t="n">
        <f aca="false">L11/O11</f>
        <v>0.333333333333333</v>
      </c>
      <c r="L11" s="39" t="n">
        <v>3</v>
      </c>
      <c r="M11" s="34" t="n">
        <f aca="false">N11/O11</f>
        <v>0.666666666666667</v>
      </c>
      <c r="N11" s="39" t="n">
        <v>6</v>
      </c>
      <c r="O11" s="35" t="n">
        <f aca="false">H11+J11+L11+N11</f>
        <v>9</v>
      </c>
      <c r="P11" s="1"/>
      <c r="Q11" s="0"/>
    </row>
    <row r="12" customFormat="false" ht="21" hidden="true" customHeight="true" outlineLevel="0" collapsed="false">
      <c r="A12" s="40"/>
      <c r="B12" s="41"/>
      <c r="C12" s="42" t="s">
        <v>21</v>
      </c>
      <c r="D12" s="43" t="n">
        <f aca="false">O12/(O11+O12)</f>
        <v>0.526315789473684</v>
      </c>
      <c r="E12" s="44" t="s">
        <v>21</v>
      </c>
      <c r="F12" s="45" t="s">
        <v>55</v>
      </c>
      <c r="G12" s="46" t="n">
        <f aca="false">H12/O12</f>
        <v>0</v>
      </c>
      <c r="H12" s="47" t="n">
        <v>0</v>
      </c>
      <c r="I12" s="46" t="n">
        <f aca="false">J12/O12</f>
        <v>0</v>
      </c>
      <c r="J12" s="47" t="n">
        <v>0</v>
      </c>
      <c r="K12" s="46" t="n">
        <f aca="false">L12/O12</f>
        <v>0.4</v>
      </c>
      <c r="L12" s="47" t="n">
        <v>4</v>
      </c>
      <c r="M12" s="46" t="n">
        <f aca="false">N12/O12</f>
        <v>0.6</v>
      </c>
      <c r="N12" s="39" t="n">
        <v>6</v>
      </c>
      <c r="O12" s="48" t="n">
        <f aca="false">H12+J12+L12+N12</f>
        <v>10</v>
      </c>
      <c r="P12" s="1"/>
      <c r="Q12" s="0"/>
    </row>
    <row r="13" s="7" customFormat="true" ht="24" hidden="true" customHeight="true" outlineLevel="0" collapsed="false">
      <c r="A13" s="49" t="s">
        <v>56</v>
      </c>
      <c r="B13" s="50" t="n">
        <v>1</v>
      </c>
      <c r="C13" s="49" t="s">
        <v>56</v>
      </c>
      <c r="D13" s="49"/>
      <c r="E13" s="49"/>
      <c r="F13" s="49"/>
      <c r="G13" s="50" t="n">
        <f aca="false">H13/O13</f>
        <v>0.0980392156862745</v>
      </c>
      <c r="H13" s="49" t="n">
        <f aca="false">SUM(H4:H12)</f>
        <v>10</v>
      </c>
      <c r="I13" s="50" t="n">
        <f aca="false">J13/O13</f>
        <v>0.0392156862745098</v>
      </c>
      <c r="J13" s="49" t="n">
        <f aca="false">SUM(J4:J12)</f>
        <v>4</v>
      </c>
      <c r="K13" s="50" t="n">
        <f aca="false">J13/O13</f>
        <v>0.0392156862745098</v>
      </c>
      <c r="L13" s="49" t="n">
        <f aca="false">SUM(L4:L12)</f>
        <v>29</v>
      </c>
      <c r="M13" s="50" t="n">
        <f aca="false">N13/O13</f>
        <v>0.57843137254902</v>
      </c>
      <c r="N13" s="49" t="n">
        <f aca="false">SUM(N4:N12)</f>
        <v>59</v>
      </c>
      <c r="O13" s="49" t="n">
        <f aca="false">SUM(O4:O12)</f>
        <v>102</v>
      </c>
      <c r="Q13" s="51"/>
      <c r="AMJ13" s="0"/>
    </row>
    <row r="14" customFormat="false" ht="13.8" hidden="true" customHeight="false" outlineLevel="0" collapsed="false">
      <c r="B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Q14" s="0"/>
    </row>
    <row r="16" customFormat="false" ht="13.8" hidden="true" customHeight="false" outlineLevel="0" collapsed="false">
      <c r="B16" s="0"/>
      <c r="D16" s="0"/>
      <c r="E16" s="0"/>
      <c r="F16" s="0"/>
      <c r="G16" s="0"/>
      <c r="H16" s="52"/>
      <c r="I16" s="0"/>
      <c r="J16" s="0"/>
      <c r="K16" s="0"/>
      <c r="L16" s="0"/>
      <c r="M16" s="0"/>
      <c r="N16" s="0"/>
      <c r="O16" s="0"/>
      <c r="Q16" s="0"/>
    </row>
    <row r="17" s="54" customFormat="true" ht="21" hidden="false" customHeight="true" outlineLevel="0" collapsed="false">
      <c r="A17" s="23" t="s">
        <v>32</v>
      </c>
      <c r="B17" s="23"/>
      <c r="C17" s="23"/>
      <c r="D17" s="2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R17" s="1"/>
      <c r="AMJ17" s="0"/>
    </row>
    <row r="18" customFormat="false" ht="21" hidden="false" customHeight="true" outlineLevel="0" collapsed="false">
      <c r="A18" s="23" t="s">
        <v>34</v>
      </c>
      <c r="B18" s="22" t="s">
        <v>35</v>
      </c>
      <c r="C18" s="23" t="s">
        <v>36</v>
      </c>
      <c r="D18" s="22" t="s">
        <v>35</v>
      </c>
      <c r="E18" s="23" t="s">
        <v>57</v>
      </c>
      <c r="F18" s="22" t="s">
        <v>38</v>
      </c>
      <c r="G18" s="22"/>
      <c r="H18" s="22" t="s">
        <v>39</v>
      </c>
      <c r="I18" s="22"/>
      <c r="J18" s="22" t="s">
        <v>40</v>
      </c>
      <c r="K18" s="22"/>
      <c r="L18" s="55" t="s">
        <v>41</v>
      </c>
      <c r="M18" s="55" t="s">
        <v>58</v>
      </c>
      <c r="N18" s="55" t="s">
        <v>59</v>
      </c>
      <c r="O18" s="3" t="s">
        <v>60</v>
      </c>
      <c r="P18" s="3" t="s">
        <v>61</v>
      </c>
      <c r="Q18" s="3" t="s">
        <v>62</v>
      </c>
      <c r="R18" s="1"/>
    </row>
    <row r="19" customFormat="false" ht="31.3" hidden="false" customHeight="false" outlineLevel="0" collapsed="false">
      <c r="A19" s="23"/>
      <c r="B19" s="22"/>
      <c r="C19" s="23"/>
      <c r="D19" s="22"/>
      <c r="E19" s="23"/>
      <c r="F19" s="22" t="s">
        <v>42</v>
      </c>
      <c r="G19" s="23" t="s">
        <v>43</v>
      </c>
      <c r="H19" s="22" t="s">
        <v>46</v>
      </c>
      <c r="I19" s="23" t="s">
        <v>47</v>
      </c>
      <c r="J19" s="22" t="s">
        <v>42</v>
      </c>
      <c r="K19" s="23" t="s">
        <v>43</v>
      </c>
      <c r="L19" s="55"/>
      <c r="M19" s="55"/>
      <c r="N19" s="55"/>
      <c r="O19" s="3"/>
      <c r="P19" s="3"/>
      <c r="Q19" s="3"/>
      <c r="R19" s="1"/>
    </row>
    <row r="20" customFormat="false" ht="13.8" hidden="false" customHeight="false" outlineLevel="0" collapsed="false">
      <c r="A20" s="2" t="s">
        <v>50</v>
      </c>
      <c r="B20" s="56" t="e">
        <f aca="false">D20+D21+D22+D24+D25+D26</f>
        <v>#VALUE!</v>
      </c>
      <c r="C20" s="57" t="s">
        <v>16</v>
      </c>
      <c r="D20" s="58" t="s">
        <v>63</v>
      </c>
      <c r="E20" s="2" t="s">
        <v>64</v>
      </c>
      <c r="F20" s="58" t="n">
        <f aca="false">G20/L20</f>
        <v>0.142857142857143</v>
      </c>
      <c r="G20" s="59" t="n">
        <v>1</v>
      </c>
      <c r="H20" s="58" t="n">
        <f aca="false">I20/L20</f>
        <v>0.285714285714286</v>
      </c>
      <c r="I20" s="59" t="n">
        <v>2</v>
      </c>
      <c r="J20" s="58" t="n">
        <f aca="false">K20/L20</f>
        <v>0.571428571428571</v>
      </c>
      <c r="K20" s="59" t="n">
        <v>4</v>
      </c>
      <c r="L20" s="2" t="n">
        <f aca="false">G20+I20+K20</f>
        <v>7</v>
      </c>
      <c r="M20" s="2" t="n">
        <v>-1</v>
      </c>
      <c r="N20" s="2" t="n">
        <f aca="false">L20+M20</f>
        <v>6</v>
      </c>
      <c r="O20" s="10" t="n">
        <f aca="false">SUM(L20:L26)</f>
        <v>80</v>
      </c>
      <c r="P20" s="37" t="n">
        <f aca="false">O20/O31</f>
        <v>0.761904761904762</v>
      </c>
      <c r="Q20" s="37" t="n">
        <f aca="false">8/9</f>
        <v>0.888888888888889</v>
      </c>
      <c r="R20" s="1"/>
    </row>
    <row r="21" customFormat="false" ht="13.8" hidden="false" customHeight="false" outlineLevel="0" collapsed="false">
      <c r="A21" s="2"/>
      <c r="B21" s="56"/>
      <c r="C21" s="57" t="s">
        <v>15</v>
      </c>
      <c r="D21" s="58" t="n">
        <f aca="false">L21/($L$4+$L$5+$L$6+$L$8+$L$9+$L$10)</f>
        <v>0.833333333333333</v>
      </c>
      <c r="E21" s="2" t="s">
        <v>65</v>
      </c>
      <c r="F21" s="58" t="n">
        <f aca="false">G21/L21</f>
        <v>0.0666666666666667</v>
      </c>
      <c r="G21" s="59" t="n">
        <v>1</v>
      </c>
      <c r="H21" s="58" t="n">
        <f aca="false">I21/L21</f>
        <v>0.266666666666667</v>
      </c>
      <c r="I21" s="59" t="n">
        <v>4</v>
      </c>
      <c r="J21" s="58" t="n">
        <f aca="false">K21/L21</f>
        <v>0.666666666666667</v>
      </c>
      <c r="K21" s="59" t="n">
        <v>10</v>
      </c>
      <c r="L21" s="2" t="n">
        <f aca="false">G21+I21+K21</f>
        <v>15</v>
      </c>
      <c r="M21" s="2" t="n">
        <v>1</v>
      </c>
      <c r="N21" s="2" t="n">
        <f aca="false">M21+L21</f>
        <v>16</v>
      </c>
      <c r="O21" s="10"/>
      <c r="P21" s="37"/>
      <c r="Q21" s="37"/>
      <c r="R21" s="1"/>
    </row>
    <row r="22" customFormat="false" ht="13.8" hidden="false" customHeight="false" outlineLevel="0" collapsed="false">
      <c r="A22" s="2"/>
      <c r="B22" s="56"/>
      <c r="C22" s="57" t="s">
        <v>66</v>
      </c>
      <c r="D22" s="58" t="n">
        <f aca="false">L22/($L$4+$L$5+$L$6+$L$8+$L$9+$L$10)</f>
        <v>0.166666666666667</v>
      </c>
      <c r="E22" s="2" t="s">
        <v>64</v>
      </c>
      <c r="F22" s="58" t="n">
        <f aca="false">G22/L22</f>
        <v>0</v>
      </c>
      <c r="G22" s="59" t="n">
        <v>0</v>
      </c>
      <c r="H22" s="58" t="n">
        <f aca="false">I22/L22</f>
        <v>0.333333333333333</v>
      </c>
      <c r="I22" s="59" t="n">
        <v>1</v>
      </c>
      <c r="J22" s="58" t="n">
        <f aca="false">K22/L22</f>
        <v>0.666666666666667</v>
      </c>
      <c r="K22" s="59" t="n">
        <v>2</v>
      </c>
      <c r="L22" s="2" t="n">
        <f aca="false">K22+I22+G22</f>
        <v>3</v>
      </c>
      <c r="M22" s="2" t="n">
        <v>0</v>
      </c>
      <c r="N22" s="2" t="n">
        <f aca="false">M22+L22</f>
        <v>3</v>
      </c>
      <c r="O22" s="10"/>
      <c r="P22" s="37"/>
      <c r="Q22" s="37"/>
      <c r="R22" s="1"/>
    </row>
    <row r="23" customFormat="false" ht="13.8" hidden="false" customHeight="false" outlineLevel="0" collapsed="false">
      <c r="A23" s="2"/>
      <c r="B23" s="56"/>
      <c r="C23" s="57" t="s">
        <v>67</v>
      </c>
      <c r="D23" s="58" t="n">
        <f aca="false">L23/($L$4+$L$5+$L$6+$L$8+$L$9+$L$10)</f>
        <v>0.111111111111111</v>
      </c>
      <c r="E23" s="2" t="s">
        <v>64</v>
      </c>
      <c r="F23" s="58" t="n">
        <f aca="false">G23/L23</f>
        <v>0.5</v>
      </c>
      <c r="G23" s="59" t="n">
        <v>1</v>
      </c>
      <c r="H23" s="58" t="n">
        <f aca="false">I23/L23</f>
        <v>0</v>
      </c>
      <c r="I23" s="59" t="n">
        <v>0</v>
      </c>
      <c r="J23" s="58" t="n">
        <f aca="false">K23/L23</f>
        <v>0.5</v>
      </c>
      <c r="K23" s="59" t="n">
        <v>1</v>
      </c>
      <c r="L23" s="2" t="n">
        <f aca="false">K23+I23+G23</f>
        <v>2</v>
      </c>
      <c r="M23" s="2" t="n">
        <v>-2</v>
      </c>
      <c r="N23" s="2" t="n">
        <f aca="false">M23+L23</f>
        <v>0</v>
      </c>
      <c r="O23" s="10"/>
      <c r="P23" s="37"/>
      <c r="Q23" s="37"/>
      <c r="R23" s="1"/>
    </row>
    <row r="24" customFormat="false" ht="13.8" hidden="false" customHeight="false" outlineLevel="0" collapsed="false">
      <c r="A24" s="2"/>
      <c r="B24" s="56"/>
      <c r="C24" s="60" t="s">
        <v>68</v>
      </c>
      <c r="D24" s="58" t="n">
        <f aca="false">L24/($L$4+$L$5+$L$6+$L$8+$L$9+$L$10)</f>
        <v>1.27777777777778</v>
      </c>
      <c r="E24" s="2" t="s">
        <v>65</v>
      </c>
      <c r="F24" s="58" t="n">
        <f aca="false">G24/L24</f>
        <v>0.0434782608695652</v>
      </c>
      <c r="G24" s="59" t="n">
        <v>1</v>
      </c>
      <c r="H24" s="58" t="n">
        <f aca="false">I24/L24</f>
        <v>0.217391304347826</v>
      </c>
      <c r="I24" s="59" t="n">
        <v>5</v>
      </c>
      <c r="J24" s="58" t="n">
        <f aca="false">K24/L24</f>
        <v>0.739130434782609</v>
      </c>
      <c r="K24" s="59" t="n">
        <v>17</v>
      </c>
      <c r="L24" s="2" t="n">
        <f aca="false">K24+I24+G24</f>
        <v>23</v>
      </c>
      <c r="M24" s="2" t="n">
        <v>1</v>
      </c>
      <c r="N24" s="2" t="n">
        <f aca="false">M24+L24</f>
        <v>24</v>
      </c>
      <c r="O24" s="10"/>
      <c r="P24" s="37"/>
      <c r="Q24" s="37"/>
      <c r="R24" s="1"/>
    </row>
    <row r="25" customFormat="false" ht="16.4" hidden="false" customHeight="false" outlineLevel="0" collapsed="false">
      <c r="A25" s="2"/>
      <c r="B25" s="56"/>
      <c r="C25" s="57" t="s">
        <v>69</v>
      </c>
      <c r="D25" s="58" t="n">
        <f aca="false">L25/($L$4+$L$5+$L$6+$L$8+$L$9+$L$10)</f>
        <v>0.833333333333333</v>
      </c>
      <c r="E25" s="2" t="s">
        <v>65</v>
      </c>
      <c r="F25" s="58" t="n">
        <f aca="false">G25/L25</f>
        <v>0.0666666666666667</v>
      </c>
      <c r="G25" s="59" t="n">
        <v>1</v>
      </c>
      <c r="H25" s="58" t="n">
        <f aca="false">I25/L25</f>
        <v>0.266666666666667</v>
      </c>
      <c r="I25" s="59" t="n">
        <v>4</v>
      </c>
      <c r="J25" s="58" t="n">
        <f aca="false">K25/L25</f>
        <v>0.666666666666667</v>
      </c>
      <c r="K25" s="59" t="n">
        <v>10</v>
      </c>
      <c r="L25" s="2" t="n">
        <f aca="false">K25+I25+G25</f>
        <v>15</v>
      </c>
      <c r="M25" s="2" t="n">
        <v>0</v>
      </c>
      <c r="N25" s="2" t="n">
        <f aca="false">M25+L25</f>
        <v>15</v>
      </c>
      <c r="O25" s="10"/>
      <c r="P25" s="37"/>
      <c r="Q25" s="37"/>
      <c r="R25" s="1"/>
    </row>
    <row r="26" s="65" customFormat="true" ht="12" hidden="false" customHeight="true" outlineLevel="0" collapsed="false">
      <c r="A26" s="2"/>
      <c r="B26" s="56"/>
      <c r="C26" s="61" t="s">
        <v>70</v>
      </c>
      <c r="D26" s="62" t="n">
        <f aca="false">L26/($L$4+$L$5+$L$6+$L$8+$L$9+$L$10)</f>
        <v>0.833333333333333</v>
      </c>
      <c r="E26" s="63" t="s">
        <v>65</v>
      </c>
      <c r="F26" s="62" t="n">
        <f aca="false">G26/L26</f>
        <v>0.0666666666666667</v>
      </c>
      <c r="G26" s="63" t="n">
        <v>1</v>
      </c>
      <c r="H26" s="62" t="n">
        <f aca="false">I26/L26</f>
        <v>0.266666666666667</v>
      </c>
      <c r="I26" s="63" t="n">
        <v>4</v>
      </c>
      <c r="J26" s="62" t="n">
        <f aca="false">K26/L26</f>
        <v>0.666666666666667</v>
      </c>
      <c r="K26" s="63" t="n">
        <v>10</v>
      </c>
      <c r="L26" s="63" t="n">
        <f aca="false">K26+I26+G26</f>
        <v>15</v>
      </c>
      <c r="M26" s="63" t="n">
        <v>0</v>
      </c>
      <c r="N26" s="63" t="n">
        <f aca="false">M26+L26</f>
        <v>15</v>
      </c>
      <c r="O26" s="10"/>
      <c r="P26" s="37"/>
      <c r="Q26" s="37"/>
      <c r="R26" s="64"/>
      <c r="AMJ26" s="0"/>
    </row>
    <row r="27" s="54" customFormat="true" ht="14.15" hidden="false" customHeight="false" outlineLevel="0" collapsed="false">
      <c r="A27" s="2" t="s">
        <v>71</v>
      </c>
      <c r="B27" s="56" t="n">
        <f aca="false">D27+D28+D29+D30</f>
        <v>1</v>
      </c>
      <c r="C27" s="57" t="s">
        <v>20</v>
      </c>
      <c r="D27" s="58" t="n">
        <f aca="false">L27/(L27+L28+L29+L30)</f>
        <v>0.36</v>
      </c>
      <c r="E27" s="31" t="s">
        <v>72</v>
      </c>
      <c r="F27" s="58" t="n">
        <f aca="false">G27/L27</f>
        <v>0</v>
      </c>
      <c r="G27" s="59" t="n">
        <v>0</v>
      </c>
      <c r="H27" s="58" t="n">
        <f aca="false">I27/L27</f>
        <v>0.333333333333333</v>
      </c>
      <c r="I27" s="59" t="n">
        <v>3</v>
      </c>
      <c r="J27" s="58" t="n">
        <f aca="false">K27/L27</f>
        <v>0.666666666666667</v>
      </c>
      <c r="K27" s="59" t="n">
        <v>6</v>
      </c>
      <c r="L27" s="2" t="n">
        <f aca="false">K27+I27+G27</f>
        <v>9</v>
      </c>
      <c r="M27" s="2" t="n">
        <v>2</v>
      </c>
      <c r="N27" s="2" t="n">
        <f aca="false">M27+L27</f>
        <v>11</v>
      </c>
      <c r="O27" s="10" t="n">
        <f aca="false">L27+L28+L29+L30</f>
        <v>25</v>
      </c>
      <c r="P27" s="37" t="n">
        <f aca="false">O27/O31</f>
        <v>0.238095238095238</v>
      </c>
      <c r="Q27" s="37" t="n">
        <f aca="false">1/9</f>
        <v>0.111111111111111</v>
      </c>
      <c r="R27" s="1"/>
      <c r="AMJ27" s="0"/>
    </row>
    <row r="28" s="54" customFormat="true" ht="14.15" hidden="false" customHeight="false" outlineLevel="0" collapsed="false">
      <c r="A28" s="2"/>
      <c r="B28" s="56"/>
      <c r="C28" s="57" t="s">
        <v>73</v>
      </c>
      <c r="D28" s="58" t="n">
        <f aca="false">L28/(L27+L28+L29+L30)</f>
        <v>0.24</v>
      </c>
      <c r="E28" s="31" t="s">
        <v>72</v>
      </c>
      <c r="F28" s="58" t="n">
        <f aca="false">G28/L28</f>
        <v>0</v>
      </c>
      <c r="G28" s="59" t="n">
        <v>0</v>
      </c>
      <c r="H28" s="58" t="n">
        <f aca="false">I28/L28</f>
        <v>0.333333333333333</v>
      </c>
      <c r="I28" s="59" t="n">
        <v>2</v>
      </c>
      <c r="J28" s="58" t="n">
        <f aca="false">K28/L28</f>
        <v>0.666666666666667</v>
      </c>
      <c r="K28" s="59" t="n">
        <v>4</v>
      </c>
      <c r="L28" s="2" t="n">
        <f aca="false">K28+I28+G28</f>
        <v>6</v>
      </c>
      <c r="M28" s="2" t="n">
        <v>0</v>
      </c>
      <c r="N28" s="2" t="n">
        <f aca="false">M28+L28</f>
        <v>6</v>
      </c>
      <c r="O28" s="10"/>
      <c r="P28" s="37"/>
      <c r="Q28" s="37"/>
      <c r="R28" s="1"/>
      <c r="AMJ28" s="0"/>
    </row>
    <row r="29" s="54" customFormat="true" ht="14.15" hidden="false" customHeight="false" outlineLevel="0" collapsed="false">
      <c r="A29" s="2"/>
      <c r="B29" s="56"/>
      <c r="C29" s="57" t="s">
        <v>74</v>
      </c>
      <c r="D29" s="58" t="n">
        <f aca="false">L29/(L27+L28+L29+L30)</f>
        <v>0.24</v>
      </c>
      <c r="E29" s="31" t="s">
        <v>72</v>
      </c>
      <c r="F29" s="58" t="n">
        <f aca="false">G29/L29</f>
        <v>0</v>
      </c>
      <c r="G29" s="59" t="n">
        <v>0</v>
      </c>
      <c r="H29" s="58" t="n">
        <f aca="false">I29/L29</f>
        <v>0.5</v>
      </c>
      <c r="I29" s="59" t="n">
        <v>3</v>
      </c>
      <c r="J29" s="58" t="n">
        <f aca="false">K29/L29</f>
        <v>0.5</v>
      </c>
      <c r="K29" s="59" t="n">
        <v>3</v>
      </c>
      <c r="L29" s="2" t="n">
        <f aca="false">K29+I29+G29</f>
        <v>6</v>
      </c>
      <c r="M29" s="2" t="n">
        <v>1</v>
      </c>
      <c r="N29" s="2" t="n">
        <f aca="false">M29+L29</f>
        <v>7</v>
      </c>
      <c r="O29" s="10"/>
      <c r="P29" s="37"/>
      <c r="Q29" s="37"/>
      <c r="R29" s="1"/>
      <c r="AMJ29" s="0"/>
    </row>
    <row r="30" s="54" customFormat="true" ht="14.15" hidden="false" customHeight="false" outlineLevel="0" collapsed="false">
      <c r="A30" s="2"/>
      <c r="B30" s="56"/>
      <c r="C30" s="57" t="s">
        <v>75</v>
      </c>
      <c r="D30" s="58" t="n">
        <f aca="false">L30/(L27+L28+L29+L30)</f>
        <v>0.16</v>
      </c>
      <c r="E30" s="31" t="s">
        <v>72</v>
      </c>
      <c r="F30" s="58" t="n">
        <f aca="false">G30/L30</f>
        <v>0.5</v>
      </c>
      <c r="G30" s="59" t="n">
        <v>2</v>
      </c>
      <c r="H30" s="58" t="n">
        <f aca="false">I30/L30</f>
        <v>0.25</v>
      </c>
      <c r="I30" s="59" t="n">
        <v>1</v>
      </c>
      <c r="J30" s="58" t="n">
        <f aca="false">K30/L30</f>
        <v>0.25</v>
      </c>
      <c r="K30" s="59" t="n">
        <v>1</v>
      </c>
      <c r="L30" s="2" t="n">
        <f aca="false">K30+I30+G30</f>
        <v>4</v>
      </c>
      <c r="M30" s="2" t="n">
        <v>-2</v>
      </c>
      <c r="N30" s="2" t="n">
        <f aca="false">M30+L30</f>
        <v>2</v>
      </c>
      <c r="O30" s="10"/>
      <c r="P30" s="37"/>
      <c r="Q30" s="37"/>
      <c r="R30" s="1"/>
      <c r="AMJ30" s="0"/>
    </row>
    <row r="31" customFormat="false" ht="14.9" hidden="false" customHeight="false" outlineLevel="0" collapsed="false">
      <c r="A31" s="57"/>
      <c r="B31" s="66"/>
      <c r="C31" s="57"/>
      <c r="D31" s="58"/>
      <c r="E31" s="2"/>
      <c r="F31" s="58"/>
      <c r="G31" s="2" t="n">
        <f aca="false">SUM(G20:G30)</f>
        <v>8</v>
      </c>
      <c r="H31" s="58"/>
      <c r="I31" s="2" t="n">
        <f aca="false">SUM(I20:I30)</f>
        <v>29</v>
      </c>
      <c r="J31" s="58"/>
      <c r="K31" s="2" t="n">
        <f aca="false">SUM(K20:K30)</f>
        <v>68</v>
      </c>
      <c r="L31" s="2" t="n">
        <f aca="false">SUM(L20:L30)</f>
        <v>105</v>
      </c>
      <c r="M31" s="2" t="n">
        <f aca="false">SUM(M20:M30)</f>
        <v>0</v>
      </c>
      <c r="N31" s="2" t="n">
        <f aca="false">SUM(N20:N30)</f>
        <v>105</v>
      </c>
      <c r="O31" s="10" t="n">
        <f aca="false">O20+O27</f>
        <v>105</v>
      </c>
      <c r="P31" s="13" t="n">
        <f aca="false">SUM(P20:P30)</f>
        <v>1</v>
      </c>
      <c r="Q31" s="13" t="n">
        <f aca="false">Q20+Q27</f>
        <v>1</v>
      </c>
      <c r="S31" s="67"/>
    </row>
    <row r="32" customFormat="false" ht="13.8" hidden="false" customHeight="false" outlineLevel="0" collapsed="false">
      <c r="B32" s="68"/>
      <c r="D32" s="0"/>
      <c r="E32" s="0"/>
      <c r="F32" s="18"/>
      <c r="G32" s="7"/>
      <c r="H32" s="18"/>
      <c r="I32" s="7"/>
      <c r="J32" s="18"/>
      <c r="K32" s="7"/>
      <c r="L32" s="18"/>
      <c r="M32" s="0"/>
      <c r="N32" s="18"/>
      <c r="O32" s="0"/>
      <c r="P32" s="7"/>
      <c r="Q32" s="0"/>
      <c r="R32" s="67"/>
    </row>
    <row r="33" s="54" customFormat="true" ht="21" hidden="false" customHeight="true" outlineLevel="0" collapsed="false">
      <c r="A33" s="23" t="s">
        <v>32</v>
      </c>
      <c r="B33" s="23"/>
      <c r="C33" s="23"/>
      <c r="D33" s="23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R33" s="1"/>
      <c r="AMJ33" s="0"/>
    </row>
    <row r="34" customFormat="false" ht="21" hidden="false" customHeight="true" outlineLevel="0" collapsed="false">
      <c r="A34" s="23" t="s">
        <v>34</v>
      </c>
      <c r="B34" s="22" t="s">
        <v>35</v>
      </c>
      <c r="C34" s="23" t="s">
        <v>36</v>
      </c>
      <c r="D34" s="22" t="s">
        <v>35</v>
      </c>
      <c r="E34" s="23" t="s">
        <v>76</v>
      </c>
      <c r="F34" s="22" t="s">
        <v>38</v>
      </c>
      <c r="G34" s="22"/>
      <c r="H34" s="22" t="s">
        <v>39</v>
      </c>
      <c r="I34" s="22"/>
      <c r="J34" s="22" t="s">
        <v>40</v>
      </c>
      <c r="K34" s="23"/>
      <c r="L34" s="55" t="s">
        <v>41</v>
      </c>
      <c r="M34" s="55" t="s">
        <v>77</v>
      </c>
      <c r="N34" s="55" t="s">
        <v>78</v>
      </c>
      <c r="O34" s="3" t="s">
        <v>60</v>
      </c>
      <c r="P34" s="3" t="s">
        <v>61</v>
      </c>
      <c r="Q34" s="3" t="s">
        <v>62</v>
      </c>
    </row>
    <row r="35" customFormat="false" ht="31.3" hidden="false" customHeight="false" outlineLevel="0" collapsed="false">
      <c r="A35" s="23"/>
      <c r="B35" s="22"/>
      <c r="C35" s="23"/>
      <c r="D35" s="22"/>
      <c r="E35" s="23"/>
      <c r="F35" s="22" t="s">
        <v>42</v>
      </c>
      <c r="G35" s="23" t="s">
        <v>43</v>
      </c>
      <c r="H35" s="22" t="s">
        <v>79</v>
      </c>
      <c r="I35" s="23" t="s">
        <v>80</v>
      </c>
      <c r="J35" s="22" t="s">
        <v>42</v>
      </c>
      <c r="K35" s="23" t="s">
        <v>43</v>
      </c>
      <c r="L35" s="55"/>
      <c r="M35" s="55"/>
      <c r="N35" s="55"/>
      <c r="O35" s="3"/>
      <c r="P35" s="3"/>
      <c r="Q35" s="3"/>
    </row>
    <row r="36" customFormat="false" ht="13.8" hidden="false" customHeight="false" outlineLevel="0" collapsed="false">
      <c r="A36" s="2" t="s">
        <v>50</v>
      </c>
      <c r="B36" s="56" t="n">
        <f aca="false">SUM(D36:D42)</f>
        <v>0.8875</v>
      </c>
      <c r="C36" s="57" t="s">
        <v>16</v>
      </c>
      <c r="D36" s="58" t="n">
        <f aca="false">L36/SUM($L$20:$L$26)</f>
        <v>0.1125</v>
      </c>
      <c r="E36" s="2" t="s">
        <v>64</v>
      </c>
      <c r="F36" s="58" t="n">
        <f aca="false">G36/L36</f>
        <v>0.111111111111111</v>
      </c>
      <c r="G36" s="59" t="n">
        <v>1</v>
      </c>
      <c r="H36" s="58" t="n">
        <f aca="false">I36/L36</f>
        <v>0.111111111111111</v>
      </c>
      <c r="I36" s="59" t="n">
        <v>1</v>
      </c>
      <c r="J36" s="58" t="n">
        <f aca="false">K36/L36</f>
        <v>0.777777777777778</v>
      </c>
      <c r="K36" s="59" t="n">
        <v>7</v>
      </c>
      <c r="L36" s="2" t="n">
        <f aca="false">SUM(G36,I36,K36)</f>
        <v>9</v>
      </c>
      <c r="M36" s="2" t="n">
        <v>-3</v>
      </c>
      <c r="N36" s="2" t="n">
        <f aca="false">M36+L36</f>
        <v>6</v>
      </c>
      <c r="O36" s="10" t="n">
        <f aca="false">SUM(L36:L42)</f>
        <v>71</v>
      </c>
      <c r="P36" s="37" t="n">
        <f aca="false">O36/L47</f>
        <v>0.797752808988764</v>
      </c>
      <c r="Q36" s="37" t="n">
        <f aca="false">8/9</f>
        <v>0.888888888888889</v>
      </c>
    </row>
    <row r="37" customFormat="false" ht="13.8" hidden="false" customHeight="false" outlineLevel="0" collapsed="false">
      <c r="A37" s="2"/>
      <c r="B37" s="56"/>
      <c r="C37" s="57" t="s">
        <v>15</v>
      </c>
      <c r="D37" s="58" t="n">
        <f aca="false">L37/SUM($L$20:$L$26)</f>
        <v>0.1875</v>
      </c>
      <c r="E37" s="2" t="s">
        <v>65</v>
      </c>
      <c r="F37" s="58" t="n">
        <f aca="false">G37/L37</f>
        <v>0.0666666666666667</v>
      </c>
      <c r="G37" s="59" t="n">
        <v>1</v>
      </c>
      <c r="H37" s="58" t="n">
        <f aca="false">I37/L37</f>
        <v>0.133333333333333</v>
      </c>
      <c r="I37" s="59" t="n">
        <v>2</v>
      </c>
      <c r="J37" s="58" t="n">
        <f aca="false">K37/L37</f>
        <v>0.8</v>
      </c>
      <c r="K37" s="59" t="n">
        <v>12</v>
      </c>
      <c r="L37" s="2" t="n">
        <f aca="false">SUM(G37,I37,K37)</f>
        <v>15</v>
      </c>
      <c r="M37" s="2" t="n">
        <v>1</v>
      </c>
      <c r="N37" s="2" t="n">
        <f aca="false">M37+L37</f>
        <v>16</v>
      </c>
      <c r="O37" s="10"/>
      <c r="P37" s="37"/>
      <c r="Q37" s="37"/>
    </row>
    <row r="38" customFormat="false" ht="13.8" hidden="false" customHeight="false" outlineLevel="0" collapsed="false">
      <c r="A38" s="2"/>
      <c r="B38" s="56"/>
      <c r="C38" s="57" t="s">
        <v>66</v>
      </c>
      <c r="D38" s="58" t="n">
        <f aca="false">L38/SUM($L$20:$L$26)</f>
        <v>0.0375</v>
      </c>
      <c r="E38" s="2" t="s">
        <v>64</v>
      </c>
      <c r="F38" s="58" t="n">
        <f aca="false">G38/L38</f>
        <v>0</v>
      </c>
      <c r="G38" s="59" t="n">
        <v>0</v>
      </c>
      <c r="H38" s="58" t="n">
        <f aca="false">I38/L38</f>
        <v>0.666666666666667</v>
      </c>
      <c r="I38" s="59" t="n">
        <v>2</v>
      </c>
      <c r="J38" s="58" t="n">
        <f aca="false">K38/L38</f>
        <v>0.333333333333333</v>
      </c>
      <c r="K38" s="59" t="n">
        <v>1</v>
      </c>
      <c r="L38" s="2" t="n">
        <f aca="false">SUM(G38,I38,K38)</f>
        <v>3</v>
      </c>
      <c r="M38" s="2" t="n">
        <v>1</v>
      </c>
      <c r="N38" s="2" t="n">
        <f aca="false">M38+L38</f>
        <v>4</v>
      </c>
      <c r="O38" s="10"/>
      <c r="P38" s="37"/>
      <c r="Q38" s="37"/>
    </row>
    <row r="39" customFormat="false" ht="13.8" hidden="false" customHeight="false" outlineLevel="0" collapsed="false">
      <c r="A39" s="2"/>
      <c r="B39" s="56"/>
      <c r="C39" s="60" t="s">
        <v>67</v>
      </c>
      <c r="D39" s="58" t="n">
        <f aca="false">L39/SUM($L$20:$L$26)</f>
        <v>0.025</v>
      </c>
      <c r="E39" s="2" t="s">
        <v>64</v>
      </c>
      <c r="F39" s="58" t="n">
        <f aca="false">G39/L39</f>
        <v>0</v>
      </c>
      <c r="G39" s="59" t="n">
        <v>0</v>
      </c>
      <c r="H39" s="58" t="n">
        <f aca="false">I39/L39</f>
        <v>0.5</v>
      </c>
      <c r="I39" s="59" t="n">
        <v>1</v>
      </c>
      <c r="J39" s="58" t="n">
        <f aca="false">K39/L39</f>
        <v>0.5</v>
      </c>
      <c r="K39" s="59" t="n">
        <v>1</v>
      </c>
      <c r="L39" s="2" t="n">
        <f aca="false">K39+I39+G39</f>
        <v>2</v>
      </c>
      <c r="M39" s="2" t="n">
        <v>-2</v>
      </c>
      <c r="N39" s="2" t="n">
        <f aca="false">M39+L39</f>
        <v>0</v>
      </c>
      <c r="O39" s="10"/>
      <c r="P39" s="37"/>
      <c r="Q39" s="37"/>
    </row>
    <row r="40" customFormat="false" ht="13.8" hidden="false" customHeight="false" outlineLevel="0" collapsed="false">
      <c r="A40" s="2"/>
      <c r="B40" s="56"/>
      <c r="C40" s="60" t="s">
        <v>68</v>
      </c>
      <c r="D40" s="58" t="n">
        <f aca="false">L40/SUM($L$20:$L$26)</f>
        <v>0.275</v>
      </c>
      <c r="E40" s="2" t="s">
        <v>65</v>
      </c>
      <c r="F40" s="58" t="n">
        <f aca="false">G40/L40</f>
        <v>0.0454545454545455</v>
      </c>
      <c r="G40" s="59" t="n">
        <v>1</v>
      </c>
      <c r="H40" s="58" t="n">
        <f aca="false">I40/L40</f>
        <v>0.181818181818182</v>
      </c>
      <c r="I40" s="59" t="n">
        <v>4</v>
      </c>
      <c r="J40" s="58" t="n">
        <f aca="false">K40/L40</f>
        <v>0.772727272727273</v>
      </c>
      <c r="K40" s="59" t="n">
        <v>17</v>
      </c>
      <c r="L40" s="2" t="n">
        <f aca="false">SUM(G40,I40,K40)</f>
        <v>22</v>
      </c>
      <c r="M40" s="2" t="n">
        <v>0</v>
      </c>
      <c r="N40" s="2" t="n">
        <f aca="false">M40+L40</f>
        <v>22</v>
      </c>
      <c r="O40" s="10"/>
      <c r="P40" s="37"/>
      <c r="Q40" s="37"/>
    </row>
    <row r="41" customFormat="false" ht="16.4" hidden="false" customHeight="false" outlineLevel="0" collapsed="false">
      <c r="A41" s="2"/>
      <c r="B41" s="56"/>
      <c r="C41" s="57" t="s">
        <v>69</v>
      </c>
      <c r="D41" s="58" t="n">
        <f aca="false">L41/SUM($L$20:$L$26)</f>
        <v>0.1125</v>
      </c>
      <c r="E41" s="2" t="s">
        <v>65</v>
      </c>
      <c r="F41" s="58" t="n">
        <f aca="false">G41/L41</f>
        <v>0.111111111111111</v>
      </c>
      <c r="G41" s="59" t="n">
        <v>1</v>
      </c>
      <c r="H41" s="58" t="n">
        <f aca="false">I41/L41</f>
        <v>0.333333333333333</v>
      </c>
      <c r="I41" s="59" t="n">
        <v>3</v>
      </c>
      <c r="J41" s="58" t="n">
        <f aca="false">K41/L41</f>
        <v>0.555555555555556</v>
      </c>
      <c r="K41" s="59" t="n">
        <v>5</v>
      </c>
      <c r="L41" s="2" t="n">
        <f aca="false">SUM(G41,I41,K41)</f>
        <v>9</v>
      </c>
      <c r="M41" s="2" t="n">
        <v>0</v>
      </c>
      <c r="N41" s="2" t="n">
        <f aca="false">M41+L41</f>
        <v>9</v>
      </c>
      <c r="O41" s="10"/>
      <c r="P41" s="37"/>
      <c r="Q41" s="37"/>
    </row>
    <row r="42" customFormat="false" ht="12" hidden="false" customHeight="true" outlineLevel="0" collapsed="false">
      <c r="A42" s="2"/>
      <c r="B42" s="56"/>
      <c r="C42" s="57" t="s">
        <v>70</v>
      </c>
      <c r="D42" s="58" t="n">
        <f aca="false">L42/SUM($L$20:$L$26)</f>
        <v>0.1375</v>
      </c>
      <c r="E42" s="2" t="s">
        <v>65</v>
      </c>
      <c r="F42" s="58" t="n">
        <f aca="false">G42/L42</f>
        <v>0.0909090909090909</v>
      </c>
      <c r="G42" s="59" t="n">
        <v>1</v>
      </c>
      <c r="H42" s="58" t="n">
        <f aca="false">I42/L42</f>
        <v>0.272727272727273</v>
      </c>
      <c r="I42" s="59" t="n">
        <v>3</v>
      </c>
      <c r="J42" s="58" t="n">
        <f aca="false">K42/L42</f>
        <v>0.636363636363636</v>
      </c>
      <c r="K42" s="59" t="n">
        <v>7</v>
      </c>
      <c r="L42" s="2" t="n">
        <f aca="false">SUM(G42,I42,K42)</f>
        <v>11</v>
      </c>
      <c r="M42" s="2" t="n">
        <v>0</v>
      </c>
      <c r="N42" s="2" t="n">
        <f aca="false">M42+L42</f>
        <v>11</v>
      </c>
      <c r="O42" s="10"/>
      <c r="P42" s="37"/>
      <c r="Q42" s="37"/>
    </row>
    <row r="43" customFormat="false" ht="14.15" hidden="false" customHeight="false" outlineLevel="0" collapsed="false">
      <c r="A43" s="2" t="s">
        <v>71</v>
      </c>
      <c r="B43" s="56" t="n">
        <f aca="false">D43+D44+D45+D46</f>
        <v>1</v>
      </c>
      <c r="C43" s="57" t="s">
        <v>20</v>
      </c>
      <c r="D43" s="58" t="n">
        <f aca="false">L43/(L43+L44+L45+L46)</f>
        <v>0.277777777777778</v>
      </c>
      <c r="E43" s="31" t="s">
        <v>72</v>
      </c>
      <c r="F43" s="58" t="n">
        <f aca="false">G43/L43</f>
        <v>0</v>
      </c>
      <c r="G43" s="59" t="n">
        <v>0</v>
      </c>
      <c r="H43" s="58" t="n">
        <f aca="false">I43/L43</f>
        <v>0.2</v>
      </c>
      <c r="I43" s="59" t="n">
        <v>1</v>
      </c>
      <c r="J43" s="58" t="n">
        <f aca="false">K43/L43</f>
        <v>0.8</v>
      </c>
      <c r="K43" s="59" t="n">
        <v>4</v>
      </c>
      <c r="L43" s="2" t="n">
        <f aca="false">SUM(G43,I43,K43)</f>
        <v>5</v>
      </c>
      <c r="M43" s="2" t="n">
        <v>4</v>
      </c>
      <c r="N43" s="2" t="n">
        <f aca="false">M43+L43</f>
        <v>9</v>
      </c>
      <c r="O43" s="10" t="n">
        <f aca="false">L43+L44+L45+L46</f>
        <v>18</v>
      </c>
      <c r="P43" s="37" t="n">
        <f aca="false">O43/L47</f>
        <v>0.202247191011236</v>
      </c>
      <c r="Q43" s="37" t="n">
        <f aca="false">1/9</f>
        <v>0.111111111111111</v>
      </c>
    </row>
    <row r="44" customFormat="false" ht="14.15" hidden="false" customHeight="false" outlineLevel="0" collapsed="false">
      <c r="A44" s="2"/>
      <c r="B44" s="56"/>
      <c r="C44" s="57" t="s">
        <v>73</v>
      </c>
      <c r="D44" s="58" t="n">
        <f aca="false">L44/(L43+L44+L45+L46)</f>
        <v>0.277777777777778</v>
      </c>
      <c r="E44" s="31" t="s">
        <v>72</v>
      </c>
      <c r="F44" s="58" t="n">
        <f aca="false">G44/L44</f>
        <v>0</v>
      </c>
      <c r="G44" s="59" t="n">
        <v>0</v>
      </c>
      <c r="H44" s="58" t="n">
        <f aca="false">I44/L44</f>
        <v>0.2</v>
      </c>
      <c r="I44" s="59" t="n">
        <v>1</v>
      </c>
      <c r="J44" s="58" t="n">
        <f aca="false">K44/L44</f>
        <v>0.8</v>
      </c>
      <c r="K44" s="59" t="n">
        <v>4</v>
      </c>
      <c r="L44" s="2" t="n">
        <f aca="false">SUM(G44,I44,K44)</f>
        <v>5</v>
      </c>
      <c r="M44" s="2" t="n">
        <v>0</v>
      </c>
      <c r="N44" s="2" t="n">
        <f aca="false">M44+L44</f>
        <v>5</v>
      </c>
      <c r="O44" s="10"/>
      <c r="P44" s="37"/>
      <c r="Q44" s="37"/>
    </row>
    <row r="45" customFormat="false" ht="14.15" hidden="false" customHeight="false" outlineLevel="0" collapsed="false">
      <c r="A45" s="2"/>
      <c r="B45" s="56"/>
      <c r="C45" s="57" t="s">
        <v>74</v>
      </c>
      <c r="D45" s="58" t="n">
        <f aca="false">L45/(L43+L44+L45+L46)</f>
        <v>0.222222222222222</v>
      </c>
      <c r="E45" s="31" t="s">
        <v>72</v>
      </c>
      <c r="F45" s="58" t="n">
        <f aca="false">G45/L45</f>
        <v>0</v>
      </c>
      <c r="G45" s="59" t="n">
        <v>0</v>
      </c>
      <c r="H45" s="58" t="n">
        <f aca="false">I45/L45</f>
        <v>0.5</v>
      </c>
      <c r="I45" s="59" t="n">
        <v>2</v>
      </c>
      <c r="J45" s="58" t="n">
        <f aca="false">K45/L45</f>
        <v>0.5</v>
      </c>
      <c r="K45" s="59" t="n">
        <v>2</v>
      </c>
      <c r="L45" s="2" t="n">
        <f aca="false">SUM(G45,I45,K45)</f>
        <v>4</v>
      </c>
      <c r="M45" s="2" t="n">
        <v>1</v>
      </c>
      <c r="N45" s="2" t="n">
        <f aca="false">M45+L45</f>
        <v>5</v>
      </c>
      <c r="O45" s="10"/>
      <c r="P45" s="37"/>
      <c r="Q45" s="37"/>
    </row>
    <row r="46" customFormat="false" ht="14.15" hidden="false" customHeight="false" outlineLevel="0" collapsed="false">
      <c r="A46" s="2"/>
      <c r="B46" s="56"/>
      <c r="C46" s="57" t="s">
        <v>75</v>
      </c>
      <c r="D46" s="58" t="n">
        <f aca="false">L46/(L43+L44+L45+L46)</f>
        <v>0.222222222222222</v>
      </c>
      <c r="E46" s="31" t="s">
        <v>72</v>
      </c>
      <c r="F46" s="58" t="n">
        <f aca="false">G46/L46</f>
        <v>0.5</v>
      </c>
      <c r="G46" s="59" t="n">
        <v>2</v>
      </c>
      <c r="H46" s="58" t="n">
        <f aca="false">I46/L46</f>
        <v>0.25</v>
      </c>
      <c r="I46" s="59" t="n">
        <v>1</v>
      </c>
      <c r="J46" s="58" t="n">
        <f aca="false">K46/L46</f>
        <v>0.25</v>
      </c>
      <c r="K46" s="59" t="n">
        <v>1</v>
      </c>
      <c r="L46" s="2" t="n">
        <f aca="false">SUM(G46,I46,K46)</f>
        <v>4</v>
      </c>
      <c r="M46" s="2" t="n">
        <v>-2</v>
      </c>
      <c r="N46" s="2" t="n">
        <f aca="false">M46+L46</f>
        <v>2</v>
      </c>
      <c r="O46" s="10"/>
      <c r="P46" s="37"/>
      <c r="Q46" s="37"/>
    </row>
    <row r="47" customFormat="false" ht="14.9" hidden="false" customHeight="false" outlineLevel="0" collapsed="false">
      <c r="A47" s="57"/>
      <c r="B47" s="66"/>
      <c r="C47" s="57"/>
      <c r="D47" s="58"/>
      <c r="E47" s="2"/>
      <c r="F47" s="58"/>
      <c r="G47" s="2" t="n">
        <f aca="false">SUM(G36:G46)</f>
        <v>7</v>
      </c>
      <c r="H47" s="58"/>
      <c r="I47" s="2" t="n">
        <f aca="false">SUM(I36:I46)</f>
        <v>21</v>
      </c>
      <c r="J47" s="58"/>
      <c r="K47" s="2" t="n">
        <f aca="false">SUM(K36:K46)</f>
        <v>61</v>
      </c>
      <c r="L47" s="2" t="n">
        <f aca="false">SUM(L36:L46)</f>
        <v>89</v>
      </c>
      <c r="M47" s="2" t="n">
        <f aca="false">SUM(M36:M46)</f>
        <v>0</v>
      </c>
      <c r="N47" s="2" t="n">
        <f aca="false">SUM(N36:N46)</f>
        <v>89</v>
      </c>
      <c r="O47" s="10" t="n">
        <f aca="false">O36+O43</f>
        <v>89</v>
      </c>
      <c r="P47" s="13" t="n">
        <f aca="false">SUM(P36:P46)</f>
        <v>1</v>
      </c>
      <c r="Q47" s="13" t="n">
        <f aca="false">Q36+Q43</f>
        <v>1</v>
      </c>
    </row>
  </sheetData>
  <mergeCells count="71">
    <mergeCell ref="A1:D1"/>
    <mergeCell ref="E1:O1"/>
    <mergeCell ref="A2:A3"/>
    <mergeCell ref="B2:B3"/>
    <mergeCell ref="C2:C3"/>
    <mergeCell ref="D2:D3"/>
    <mergeCell ref="E2:E3"/>
    <mergeCell ref="F2:F3"/>
    <mergeCell ref="G2:H2"/>
    <mergeCell ref="I2:L2"/>
    <mergeCell ref="M2:N2"/>
    <mergeCell ref="O2:O3"/>
    <mergeCell ref="A5:A10"/>
    <mergeCell ref="B5:B10"/>
    <mergeCell ref="C5:C10"/>
    <mergeCell ref="D5:D10"/>
    <mergeCell ref="E5:E10"/>
    <mergeCell ref="A11:A12"/>
    <mergeCell ref="B11:B12"/>
    <mergeCell ref="C13:F13"/>
    <mergeCell ref="A17:D17"/>
    <mergeCell ref="E17:P17"/>
    <mergeCell ref="A18:A19"/>
    <mergeCell ref="B18:B19"/>
    <mergeCell ref="C18:C19"/>
    <mergeCell ref="D18:D19"/>
    <mergeCell ref="E18:E19"/>
    <mergeCell ref="F18:G18"/>
    <mergeCell ref="H18:I18"/>
    <mergeCell ref="J18:K18"/>
    <mergeCell ref="L18:L19"/>
    <mergeCell ref="M18:M19"/>
    <mergeCell ref="N18:N19"/>
    <mergeCell ref="O18:O19"/>
    <mergeCell ref="P18:P19"/>
    <mergeCell ref="Q18:Q19"/>
    <mergeCell ref="A20:A26"/>
    <mergeCell ref="B20:B26"/>
    <mergeCell ref="O20:O26"/>
    <mergeCell ref="P20:P26"/>
    <mergeCell ref="Q20:Q26"/>
    <mergeCell ref="A27:A30"/>
    <mergeCell ref="B27:B30"/>
    <mergeCell ref="O27:O30"/>
    <mergeCell ref="P27:P30"/>
    <mergeCell ref="Q27:Q30"/>
    <mergeCell ref="A33:D33"/>
    <mergeCell ref="E33:P33"/>
    <mergeCell ref="A34:A35"/>
    <mergeCell ref="B34:B35"/>
    <mergeCell ref="C34:C35"/>
    <mergeCell ref="D34:D35"/>
    <mergeCell ref="E34:E35"/>
    <mergeCell ref="F34:G34"/>
    <mergeCell ref="H34:I34"/>
    <mergeCell ref="L34:L35"/>
    <mergeCell ref="M34:M35"/>
    <mergeCell ref="N34:N35"/>
    <mergeCell ref="O34:O35"/>
    <mergeCell ref="P34:P35"/>
    <mergeCell ref="Q34:Q35"/>
    <mergeCell ref="A36:A42"/>
    <mergeCell ref="B36:B42"/>
    <mergeCell ref="O36:O42"/>
    <mergeCell ref="P36:P42"/>
    <mergeCell ref="Q36:Q42"/>
    <mergeCell ref="A43:A46"/>
    <mergeCell ref="B43:B46"/>
    <mergeCell ref="O43:O46"/>
    <mergeCell ref="P43:P46"/>
    <mergeCell ref="Q43:Q4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D4" activeCellId="0" sqref="D4"/>
    </sheetView>
  </sheetViews>
  <sheetFormatPr defaultRowHeight="13.8"/>
  <cols>
    <col collapsed="false" hidden="false" max="1025" min="1" style="0" width="8.57085020242915"/>
  </cols>
  <sheetData>
    <row r="1" customFormat="false" ht="14.15" hidden="false" customHeight="false" outlineLevel="0" collapsed="false">
      <c r="B1" s="70" t="s">
        <v>81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</row>
    <row r="2" customFormat="false" ht="14.15" hidden="false" customHeight="true" outlineLevel="0" collapsed="false">
      <c r="A2" s="2" t="s">
        <v>36</v>
      </c>
      <c r="B2" s="71" t="s">
        <v>76</v>
      </c>
      <c r="C2" s="31" t="s">
        <v>38</v>
      </c>
      <c r="D2" s="31"/>
      <c r="E2" s="31"/>
      <c r="F2" s="31" t="s">
        <v>82</v>
      </c>
      <c r="G2" s="31"/>
      <c r="H2" s="31"/>
      <c r="I2" s="31" t="s">
        <v>83</v>
      </c>
      <c r="J2" s="31"/>
      <c r="K2" s="31"/>
      <c r="L2" s="72" t="s">
        <v>40</v>
      </c>
      <c r="M2" s="72"/>
      <c r="N2" s="72"/>
      <c r="O2" s="31" t="s">
        <v>41</v>
      </c>
    </row>
    <row r="3" customFormat="false" ht="14.15" hidden="false" customHeight="false" outlineLevel="0" collapsed="false">
      <c r="A3" s="2"/>
      <c r="B3" s="71"/>
      <c r="C3" s="31" t="s">
        <v>43</v>
      </c>
      <c r="D3" s="31" t="s">
        <v>84</v>
      </c>
      <c r="E3" s="31" t="s">
        <v>85</v>
      </c>
      <c r="F3" s="31" t="s">
        <v>43</v>
      </c>
      <c r="G3" s="31" t="s">
        <v>84</v>
      </c>
      <c r="H3" s="31" t="s">
        <v>85</v>
      </c>
      <c r="I3" s="31" t="s">
        <v>43</v>
      </c>
      <c r="J3" s="31" t="s">
        <v>84</v>
      </c>
      <c r="K3" s="31" t="s">
        <v>85</v>
      </c>
      <c r="L3" s="72" t="s">
        <v>43</v>
      </c>
      <c r="M3" s="31" t="s">
        <v>84</v>
      </c>
      <c r="N3" s="31" t="s">
        <v>85</v>
      </c>
      <c r="O3" s="31"/>
    </row>
    <row r="4" customFormat="false" ht="13.8" hidden="false" customHeight="false" outlineLevel="0" collapsed="false">
      <c r="A4" s="2" t="s">
        <v>9</v>
      </c>
      <c r="B4" s="71" t="s">
        <v>72</v>
      </c>
      <c r="C4" s="31" t="n">
        <v>2</v>
      </c>
      <c r="D4" s="39"/>
      <c r="E4" s="39"/>
      <c r="F4" s="31" t="n">
        <v>2</v>
      </c>
      <c r="G4" s="39"/>
      <c r="H4" s="39"/>
      <c r="I4" s="31" t="n">
        <v>0</v>
      </c>
      <c r="J4" s="39"/>
      <c r="K4" s="39"/>
      <c r="L4" s="31" t="n">
        <v>5</v>
      </c>
      <c r="M4" s="39"/>
      <c r="N4" s="39"/>
      <c r="O4" s="31" t="n">
        <v>9</v>
      </c>
    </row>
    <row r="5" customFormat="false" ht="13.8" hidden="false" customHeight="true" outlineLevel="0" collapsed="false">
      <c r="A5" s="3" t="s">
        <v>50</v>
      </c>
      <c r="B5" s="71" t="s">
        <v>64</v>
      </c>
      <c r="C5" s="31" t="n">
        <v>1</v>
      </c>
      <c r="D5" s="39"/>
      <c r="E5" s="39"/>
      <c r="F5" s="31" t="n">
        <v>0</v>
      </c>
      <c r="G5" s="39"/>
      <c r="H5" s="39"/>
      <c r="I5" s="31" t="n">
        <v>0</v>
      </c>
      <c r="J5" s="39"/>
      <c r="K5" s="39"/>
      <c r="L5" s="31" t="n">
        <v>2</v>
      </c>
      <c r="M5" s="39"/>
      <c r="N5" s="39"/>
      <c r="O5" s="31" t="n">
        <v>3</v>
      </c>
    </row>
    <row r="6" customFormat="false" ht="13.8" hidden="false" customHeight="false" outlineLevel="0" collapsed="false">
      <c r="A6" s="3"/>
      <c r="B6" s="71" t="s">
        <v>65</v>
      </c>
      <c r="C6" s="31" t="n">
        <v>1</v>
      </c>
      <c r="D6" s="39"/>
      <c r="E6" s="39"/>
      <c r="F6" s="31" t="n">
        <v>1</v>
      </c>
      <c r="G6" s="39"/>
      <c r="H6" s="39"/>
      <c r="I6" s="31" t="n">
        <v>3</v>
      </c>
      <c r="J6" s="39"/>
      <c r="K6" s="39"/>
      <c r="L6" s="31" t="n">
        <v>7</v>
      </c>
      <c r="M6" s="39"/>
      <c r="N6" s="39"/>
      <c r="O6" s="71" t="n">
        <v>12</v>
      </c>
    </row>
    <row r="7" customFormat="false" ht="13.8" hidden="false" customHeight="false" outlineLevel="0" collapsed="false">
      <c r="A7" s="3"/>
      <c r="B7" s="71" t="s">
        <v>86</v>
      </c>
      <c r="C7" s="31" t="n">
        <v>1</v>
      </c>
      <c r="D7" s="39" t="s">
        <v>87</v>
      </c>
      <c r="E7" s="39" t="s">
        <v>87</v>
      </c>
      <c r="F7" s="31" t="n">
        <v>2</v>
      </c>
      <c r="G7" s="39"/>
      <c r="H7" s="39"/>
      <c r="I7" s="31" t="n">
        <v>4</v>
      </c>
      <c r="J7" s="39"/>
      <c r="K7" s="39"/>
      <c r="L7" s="31" t="n">
        <v>9</v>
      </c>
      <c r="M7" s="73"/>
      <c r="N7" s="73"/>
      <c r="O7" s="71" t="n">
        <v>16</v>
      </c>
    </row>
    <row r="8" customFormat="false" ht="13.8" hidden="false" customHeight="false" outlineLevel="0" collapsed="false">
      <c r="A8" s="3"/>
      <c r="B8" s="71"/>
      <c r="C8" s="31" t="n">
        <v>1</v>
      </c>
      <c r="D8" s="39" t="s">
        <v>87</v>
      </c>
      <c r="E8" s="39" t="s">
        <v>87</v>
      </c>
      <c r="F8" s="31"/>
      <c r="G8" s="39"/>
      <c r="H8" s="39"/>
      <c r="I8" s="31"/>
      <c r="J8" s="39"/>
      <c r="K8" s="39"/>
      <c r="L8" s="31"/>
      <c r="M8" s="73"/>
      <c r="N8" s="73"/>
      <c r="O8" s="71"/>
    </row>
    <row r="9" customFormat="false" ht="13.8" hidden="false" customHeight="false" outlineLevel="0" collapsed="false">
      <c r="A9" s="3"/>
      <c r="B9" s="71"/>
      <c r="C9" s="31" t="n">
        <v>1</v>
      </c>
      <c r="D9" s="39"/>
      <c r="E9" s="39"/>
      <c r="F9" s="31" t="n">
        <v>2</v>
      </c>
      <c r="G9" s="39"/>
      <c r="H9" s="39"/>
      <c r="I9" s="31" t="n">
        <v>4</v>
      </c>
      <c r="J9" s="39"/>
      <c r="K9" s="39"/>
      <c r="L9" s="31" t="n">
        <v>9</v>
      </c>
      <c r="M9" s="73"/>
      <c r="N9" s="73"/>
      <c r="O9" s="71" t="n">
        <v>16</v>
      </c>
    </row>
    <row r="10" customFormat="false" ht="13.8" hidden="false" customHeight="false" outlineLevel="0" collapsed="false">
      <c r="A10" s="3"/>
      <c r="B10" s="71"/>
      <c r="C10" s="31" t="n">
        <v>1</v>
      </c>
      <c r="D10" s="39"/>
      <c r="E10" s="39"/>
      <c r="F10" s="31" t="n">
        <v>2</v>
      </c>
      <c r="G10" s="39"/>
      <c r="H10" s="39"/>
      <c r="I10" s="31" t="n">
        <v>4</v>
      </c>
      <c r="J10" s="39"/>
      <c r="K10" s="39"/>
      <c r="L10" s="31" t="n">
        <v>9</v>
      </c>
      <c r="M10" s="73"/>
      <c r="N10" s="73"/>
      <c r="O10" s="71" t="n">
        <v>16</v>
      </c>
    </row>
    <row r="11" customFormat="false" ht="14.15" hidden="false" customHeight="false" outlineLevel="0" collapsed="false">
      <c r="A11" s="31" t="s">
        <v>20</v>
      </c>
      <c r="B11" s="71" t="s">
        <v>72</v>
      </c>
      <c r="C11" s="31" t="n">
        <v>0</v>
      </c>
      <c r="D11" s="39"/>
      <c r="E11" s="39"/>
      <c r="F11" s="31" t="n">
        <v>0</v>
      </c>
      <c r="G11" s="39"/>
      <c r="H11" s="39"/>
      <c r="I11" s="31" t="n">
        <v>3</v>
      </c>
      <c r="J11" s="39"/>
      <c r="K11" s="39"/>
      <c r="L11" s="31" t="n">
        <v>5</v>
      </c>
      <c r="M11" s="39"/>
      <c r="N11" s="39"/>
      <c r="O11" s="31" t="n">
        <v>8</v>
      </c>
    </row>
    <row r="12" customFormat="false" ht="14.15" hidden="false" customHeight="false" outlineLevel="0" collapsed="false">
      <c r="A12" s="31" t="s">
        <v>21</v>
      </c>
      <c r="B12" s="71" t="s">
        <v>72</v>
      </c>
      <c r="C12" s="31" t="n">
        <v>0</v>
      </c>
      <c r="D12" s="39"/>
      <c r="E12" s="39"/>
      <c r="F12" s="31" t="n">
        <v>0</v>
      </c>
      <c r="G12" s="39"/>
      <c r="H12" s="39"/>
      <c r="I12" s="31" t="n">
        <v>3</v>
      </c>
      <c r="J12" s="39"/>
      <c r="K12" s="39"/>
      <c r="L12" s="31" t="n">
        <v>2</v>
      </c>
      <c r="M12" s="74"/>
      <c r="N12" s="74"/>
      <c r="O12" s="31" t="n">
        <v>5</v>
      </c>
    </row>
  </sheetData>
  <mergeCells count="10">
    <mergeCell ref="B1:O1"/>
    <mergeCell ref="A2:A3"/>
    <mergeCell ref="B2:B3"/>
    <mergeCell ref="C2:E2"/>
    <mergeCell ref="F2:H2"/>
    <mergeCell ref="I2:K2"/>
    <mergeCell ref="L2:N2"/>
    <mergeCell ref="O2:O3"/>
    <mergeCell ref="A5:A10"/>
    <mergeCell ref="B7:B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43" activeCellId="0" sqref="K43"/>
    </sheetView>
  </sheetViews>
  <sheetFormatPr defaultRowHeight="13.5"/>
  <cols>
    <col collapsed="false" hidden="false" max="1" min="1" style="75" width="7.49797570850202"/>
    <col collapsed="false" hidden="false" max="2" min="2" style="75" width="9.4251012145749"/>
    <col collapsed="false" hidden="false" max="3" min="3" style="75" width="9"/>
    <col collapsed="false" hidden="false" max="4" min="4" style="75" width="10.0688259109312"/>
    <col collapsed="false" hidden="false" max="5" min="5" style="75" width="10.3886639676113"/>
    <col collapsed="false" hidden="false" max="6" min="6" style="75" width="12.5344129554656"/>
    <col collapsed="false" hidden="false" max="8" min="7" style="75" width="13.1740890688259"/>
    <col collapsed="false" hidden="false" max="1025" min="9" style="75" width="9"/>
  </cols>
  <sheetData>
    <row r="1" customFormat="false" ht="24.75" hidden="false" customHeight="true" outlineLevel="0" collapsed="false">
      <c r="A1" s="76" t="s">
        <v>88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7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80" customFormat="true" ht="57.75" hidden="false" customHeight="true" outlineLevel="0" collapsed="false">
      <c r="A2" s="29" t="s">
        <v>89</v>
      </c>
      <c r="B2" s="31" t="s">
        <v>90</v>
      </c>
      <c r="C2" s="31" t="s">
        <v>36</v>
      </c>
      <c r="D2" s="31" t="s">
        <v>91</v>
      </c>
      <c r="E2" s="31" t="s">
        <v>37</v>
      </c>
      <c r="F2" s="31" t="s">
        <v>92</v>
      </c>
      <c r="G2" s="31" t="s">
        <v>93</v>
      </c>
      <c r="H2" s="31" t="s">
        <v>94</v>
      </c>
      <c r="I2" s="31" t="s">
        <v>95</v>
      </c>
      <c r="J2" s="31" t="s">
        <v>96</v>
      </c>
      <c r="K2" s="31" t="s">
        <v>97</v>
      </c>
      <c r="L2" s="31" t="s">
        <v>98</v>
      </c>
      <c r="M2" s="78" t="s">
        <v>99</v>
      </c>
      <c r="N2" s="79" t="s">
        <v>100</v>
      </c>
    </row>
    <row r="3" customFormat="false" ht="21.75" hidden="false" customHeight="true" outlineLevel="0" collapsed="false">
      <c r="A3" s="29"/>
      <c r="B3" s="31"/>
      <c r="C3" s="31" t="s">
        <v>50</v>
      </c>
      <c r="D3" s="31" t="s">
        <v>65</v>
      </c>
      <c r="E3" s="31" t="s">
        <v>101</v>
      </c>
      <c r="F3" s="81" t="s">
        <v>102</v>
      </c>
      <c r="G3" s="81" t="s">
        <v>103</v>
      </c>
      <c r="H3" s="81" t="s">
        <v>104</v>
      </c>
      <c r="I3" s="82"/>
      <c r="J3" s="83"/>
      <c r="K3" s="84"/>
      <c r="L3" s="85"/>
      <c r="M3" s="86"/>
      <c r="N3" s="79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.75" hidden="false" customHeight="true" outlineLevel="0" collapsed="false">
      <c r="A4" s="29"/>
      <c r="B4" s="31"/>
      <c r="C4" s="31"/>
      <c r="D4" s="31" t="s">
        <v>64</v>
      </c>
      <c r="E4" s="87" t="s">
        <v>105</v>
      </c>
      <c r="F4" s="39"/>
      <c r="G4" s="39"/>
      <c r="H4" s="39"/>
      <c r="I4" s="82"/>
      <c r="J4" s="83"/>
      <c r="K4" s="84"/>
      <c r="L4" s="85"/>
      <c r="M4" s="86"/>
      <c r="N4" s="7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1.75" hidden="false" customHeight="true" outlineLevel="0" collapsed="false">
      <c r="A5" s="29"/>
      <c r="B5" s="31"/>
      <c r="C5" s="31"/>
      <c r="D5" s="31" t="s">
        <v>86</v>
      </c>
      <c r="E5" s="31"/>
      <c r="F5" s="39"/>
      <c r="G5" s="39"/>
      <c r="H5" s="39"/>
      <c r="I5" s="82"/>
      <c r="J5" s="83"/>
      <c r="K5" s="84"/>
      <c r="L5" s="85"/>
      <c r="M5" s="86"/>
      <c r="N5" s="79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1.75" hidden="false" customHeight="true" outlineLevel="0" collapsed="false">
      <c r="A6" s="29"/>
      <c r="B6" s="31"/>
      <c r="C6" s="31" t="s">
        <v>11</v>
      </c>
      <c r="D6" s="31" t="s">
        <v>20</v>
      </c>
      <c r="E6" s="31" t="s">
        <v>20</v>
      </c>
      <c r="F6" s="81" t="s">
        <v>106</v>
      </c>
      <c r="G6" s="81" t="s">
        <v>107</v>
      </c>
      <c r="H6" s="81" t="s">
        <v>108</v>
      </c>
      <c r="I6" s="82"/>
      <c r="J6" s="83"/>
      <c r="K6" s="84"/>
      <c r="L6" s="85"/>
      <c r="M6" s="86"/>
      <c r="N6" s="79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1.75" hidden="false" customHeight="true" outlineLevel="0" collapsed="false">
      <c r="A7" s="29"/>
      <c r="B7" s="31"/>
      <c r="C7" s="31"/>
      <c r="D7" s="31"/>
      <c r="E7" s="31"/>
      <c r="F7" s="39"/>
      <c r="G7" s="39"/>
      <c r="H7" s="39"/>
      <c r="I7" s="82"/>
      <c r="J7" s="83"/>
      <c r="K7" s="84"/>
      <c r="L7" s="85"/>
      <c r="M7" s="86"/>
      <c r="N7" s="79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1.75" hidden="false" customHeight="true" outlineLevel="0" collapsed="false">
      <c r="A8" s="29"/>
      <c r="B8" s="31"/>
      <c r="C8" s="31" t="s">
        <v>11</v>
      </c>
      <c r="D8" s="31" t="s">
        <v>21</v>
      </c>
      <c r="E8" s="31" t="s">
        <v>21</v>
      </c>
      <c r="F8" s="81" t="s">
        <v>106</v>
      </c>
      <c r="G8" s="81" t="s">
        <v>109</v>
      </c>
      <c r="H8" s="81" t="s">
        <v>110</v>
      </c>
      <c r="I8" s="82"/>
      <c r="J8" s="83"/>
      <c r="K8" s="84"/>
      <c r="L8" s="85"/>
      <c r="M8" s="86"/>
      <c r="N8" s="79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1.75" hidden="false" customHeight="true" outlineLevel="0" collapsed="false">
      <c r="A9" s="29"/>
      <c r="B9" s="31"/>
      <c r="C9" s="31"/>
      <c r="D9" s="31"/>
      <c r="E9" s="31"/>
      <c r="F9" s="39"/>
      <c r="G9" s="39"/>
      <c r="H9" s="39"/>
      <c r="I9" s="82"/>
      <c r="J9" s="83"/>
      <c r="K9" s="84"/>
      <c r="L9" s="85"/>
      <c r="M9" s="86"/>
      <c r="N9" s="79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8" customFormat="true" ht="24" hidden="false" customHeight="true" outlineLevel="0" collapsed="false">
      <c r="A10" s="29"/>
      <c r="B10" s="31"/>
      <c r="C10" s="31" t="s">
        <v>9</v>
      </c>
      <c r="D10" s="31" t="s">
        <v>9</v>
      </c>
      <c r="E10" s="31" t="s">
        <v>9</v>
      </c>
      <c r="F10" s="81" t="s">
        <v>111</v>
      </c>
      <c r="G10" s="81" t="s">
        <v>112</v>
      </c>
      <c r="H10" s="81" t="s">
        <v>113</v>
      </c>
      <c r="I10" s="82"/>
      <c r="J10" s="83"/>
      <c r="K10" s="84"/>
      <c r="L10" s="85"/>
      <c r="M10" s="86"/>
      <c r="N10" s="79"/>
    </row>
    <row r="11" customFormat="false" ht="27" hidden="false" customHeight="true" outlineLevel="0" collapsed="false">
      <c r="A11" s="44" t="s">
        <v>114</v>
      </c>
      <c r="B11" s="42"/>
      <c r="C11" s="42"/>
      <c r="D11" s="42"/>
      <c r="E11" s="42"/>
      <c r="F11" s="89" t="s">
        <v>115</v>
      </c>
      <c r="G11" s="89" t="s">
        <v>116</v>
      </c>
      <c r="H11" s="89" t="s">
        <v>117</v>
      </c>
      <c r="I11" s="90" t="s">
        <v>118</v>
      </c>
      <c r="J11" s="91" t="s">
        <v>119</v>
      </c>
      <c r="K11" s="92" t="s">
        <v>120</v>
      </c>
      <c r="L11" s="93" t="s">
        <v>121</v>
      </c>
      <c r="M11" s="94" t="s">
        <v>122</v>
      </c>
      <c r="N11" s="95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24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5" hidden="false" customHeight="true" outlineLevel="0" collapsed="false">
      <c r="A13" s="96" t="s">
        <v>33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7" t="s">
        <v>32</v>
      </c>
      <c r="N13" s="97"/>
      <c r="O13" s="97"/>
      <c r="P13" s="97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9.5" hidden="false" customHeight="true" outlineLevel="0" collapsed="false">
      <c r="A14" s="25" t="s">
        <v>36</v>
      </c>
      <c r="B14" s="98" t="s">
        <v>76</v>
      </c>
      <c r="C14" s="98" t="s">
        <v>37</v>
      </c>
      <c r="D14" s="98" t="s">
        <v>38</v>
      </c>
      <c r="E14" s="98"/>
      <c r="F14" s="98" t="s">
        <v>39</v>
      </c>
      <c r="G14" s="98"/>
      <c r="H14" s="98"/>
      <c r="I14" s="98"/>
      <c r="J14" s="98" t="s">
        <v>40</v>
      </c>
      <c r="K14" s="98"/>
      <c r="L14" s="99" t="s">
        <v>41</v>
      </c>
      <c r="M14" s="23" t="s">
        <v>35</v>
      </c>
      <c r="N14" s="23" t="s">
        <v>36</v>
      </c>
      <c r="O14" s="23" t="s">
        <v>35</v>
      </c>
      <c r="P14" s="100" t="s">
        <v>34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30" hidden="false" customHeight="true" outlineLevel="0" collapsed="false">
      <c r="A15" s="25"/>
      <c r="B15" s="98"/>
      <c r="C15" s="98"/>
      <c r="D15" s="98" t="s">
        <v>42</v>
      </c>
      <c r="E15" s="98" t="s">
        <v>43</v>
      </c>
      <c r="F15" s="98" t="s">
        <v>44</v>
      </c>
      <c r="G15" s="98" t="s">
        <v>45</v>
      </c>
      <c r="H15" s="98" t="s">
        <v>46</v>
      </c>
      <c r="I15" s="98" t="s">
        <v>47</v>
      </c>
      <c r="J15" s="98" t="s">
        <v>42</v>
      </c>
      <c r="K15" s="98" t="s">
        <v>43</v>
      </c>
      <c r="L15" s="99"/>
      <c r="M15" s="23"/>
      <c r="N15" s="23"/>
      <c r="O15" s="23"/>
      <c r="P15" s="10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9.5" hidden="false" customHeight="true" outlineLevel="0" collapsed="false">
      <c r="A16" s="33" t="s">
        <v>9</v>
      </c>
      <c r="B16" s="31" t="s">
        <v>72</v>
      </c>
      <c r="C16" s="31"/>
      <c r="D16" s="34" t="n">
        <f aca="false">E16/L16</f>
        <v>0.222222222222222</v>
      </c>
      <c r="E16" s="31" t="n">
        <v>2</v>
      </c>
      <c r="F16" s="34" t="n">
        <f aca="false">G16/L16</f>
        <v>0.222222222222222</v>
      </c>
      <c r="G16" s="31" t="n">
        <v>2</v>
      </c>
      <c r="H16" s="34" t="n">
        <f aca="false">I16/L16</f>
        <v>0</v>
      </c>
      <c r="I16" s="31" t="n">
        <v>0</v>
      </c>
      <c r="J16" s="34" t="n">
        <f aca="false">K16/L16</f>
        <v>0.555555555555556</v>
      </c>
      <c r="K16" s="31" t="n">
        <v>5</v>
      </c>
      <c r="L16" s="101" t="n">
        <v>9</v>
      </c>
      <c r="M16" s="30" t="n">
        <v>1</v>
      </c>
      <c r="N16" s="31" t="s">
        <v>9</v>
      </c>
      <c r="O16" s="30" t="n">
        <v>0.14</v>
      </c>
      <c r="P16" s="79" t="s">
        <v>9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9.5" hidden="false" customHeight="true" outlineLevel="0" collapsed="false">
      <c r="A17" s="102" t="s">
        <v>50</v>
      </c>
      <c r="B17" s="31" t="s">
        <v>64</v>
      </c>
      <c r="C17" s="31"/>
      <c r="D17" s="34" t="n">
        <f aca="false">E17/L17</f>
        <v>0.333333333333333</v>
      </c>
      <c r="E17" s="39" t="n">
        <v>1</v>
      </c>
      <c r="F17" s="34" t="n">
        <f aca="false">G17/L17</f>
        <v>0</v>
      </c>
      <c r="G17" s="39" t="n">
        <v>0</v>
      </c>
      <c r="H17" s="34" t="n">
        <f aca="false">I17/L17</f>
        <v>0</v>
      </c>
      <c r="I17" s="39" t="n">
        <v>0</v>
      </c>
      <c r="J17" s="34" t="n">
        <f aca="false">K17/L17</f>
        <v>0.666666666666667</v>
      </c>
      <c r="K17" s="39" t="n">
        <v>2</v>
      </c>
      <c r="L17" s="101" t="n">
        <v>3</v>
      </c>
      <c r="M17" s="37" t="n">
        <v>1</v>
      </c>
      <c r="N17" s="3" t="s">
        <v>50</v>
      </c>
      <c r="O17" s="37" t="n">
        <v>0.62</v>
      </c>
      <c r="P17" s="103" t="s">
        <v>49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9.5" hidden="false" customHeight="true" outlineLevel="0" collapsed="false">
      <c r="A18" s="102"/>
      <c r="B18" s="31" t="s">
        <v>65</v>
      </c>
      <c r="C18" s="31"/>
      <c r="D18" s="34" t="n">
        <f aca="false">E18/L18</f>
        <v>0.0833333333333333</v>
      </c>
      <c r="E18" s="39" t="n">
        <v>1</v>
      </c>
      <c r="F18" s="34" t="n">
        <f aca="false">G18/L18</f>
        <v>0.0833333333333333</v>
      </c>
      <c r="G18" s="39" t="n">
        <v>1</v>
      </c>
      <c r="H18" s="34" t="n">
        <f aca="false">I18/L18</f>
        <v>0.25</v>
      </c>
      <c r="I18" s="39" t="n">
        <v>3</v>
      </c>
      <c r="J18" s="34" t="n">
        <f aca="false">K18/L18</f>
        <v>0.583333333333333</v>
      </c>
      <c r="K18" s="39" t="n">
        <v>7</v>
      </c>
      <c r="L18" s="104" t="n">
        <v>12</v>
      </c>
      <c r="M18" s="37"/>
      <c r="N18" s="3"/>
      <c r="O18" s="37"/>
      <c r="P18" s="103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9.5" hidden="false" customHeight="true" outlineLevel="0" collapsed="false">
      <c r="A19" s="102"/>
      <c r="B19" s="105" t="s">
        <v>86</v>
      </c>
      <c r="C19" s="31"/>
      <c r="D19" s="34" t="n">
        <f aca="false">E19/L19</f>
        <v>0.0625</v>
      </c>
      <c r="E19" s="39" t="n">
        <v>1</v>
      </c>
      <c r="F19" s="34" t="n">
        <f aca="false">G19/L19</f>
        <v>0.125</v>
      </c>
      <c r="G19" s="39" t="n">
        <v>2</v>
      </c>
      <c r="H19" s="34" t="n">
        <f aca="false">I19/L19</f>
        <v>0.25</v>
      </c>
      <c r="I19" s="39" t="n">
        <v>4</v>
      </c>
      <c r="J19" s="34" t="n">
        <f aca="false">K19/L19</f>
        <v>0.5625</v>
      </c>
      <c r="K19" s="39" t="n">
        <v>9</v>
      </c>
      <c r="L19" s="104" t="n">
        <v>16</v>
      </c>
      <c r="M19" s="37"/>
      <c r="N19" s="3"/>
      <c r="O19" s="37"/>
      <c r="P19" s="103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102"/>
      <c r="B20" s="105"/>
      <c r="C20" s="31"/>
      <c r="D20" s="34" t="n">
        <f aca="false">E20/L20</f>
        <v>0.0625</v>
      </c>
      <c r="E20" s="39" t="n">
        <v>1</v>
      </c>
      <c r="F20" s="34" t="n">
        <f aca="false">G20/L20</f>
        <v>0.125</v>
      </c>
      <c r="G20" s="39" t="n">
        <v>2</v>
      </c>
      <c r="H20" s="34" t="n">
        <f aca="false">I20/L20</f>
        <v>0.25</v>
      </c>
      <c r="I20" s="39" t="n">
        <v>4</v>
      </c>
      <c r="J20" s="34" t="n">
        <f aca="false">K20/L20</f>
        <v>0.5625</v>
      </c>
      <c r="K20" s="39" t="n">
        <v>9</v>
      </c>
      <c r="L20" s="104" t="n">
        <v>16</v>
      </c>
      <c r="M20" s="37"/>
      <c r="N20" s="3"/>
      <c r="O20" s="37"/>
      <c r="P20" s="103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9.5" hidden="false" customHeight="true" outlineLevel="0" collapsed="false">
      <c r="A21" s="102"/>
      <c r="B21" s="105"/>
      <c r="C21" s="106"/>
      <c r="D21" s="107" t="n">
        <f aca="false">E21/L21</f>
        <v>0.0625</v>
      </c>
      <c r="E21" s="108" t="n">
        <v>1</v>
      </c>
      <c r="F21" s="107" t="n">
        <f aca="false">G21/L21</f>
        <v>0.125</v>
      </c>
      <c r="G21" s="108" t="n">
        <v>2</v>
      </c>
      <c r="H21" s="107" t="n">
        <f aca="false">I21/L21</f>
        <v>0.25</v>
      </c>
      <c r="I21" s="108" t="n">
        <v>4</v>
      </c>
      <c r="J21" s="107" t="n">
        <f aca="false">K21/L21</f>
        <v>0.5625</v>
      </c>
      <c r="K21" s="108" t="n">
        <v>9</v>
      </c>
      <c r="L21" s="109" t="n">
        <v>16</v>
      </c>
      <c r="M21" s="37"/>
      <c r="N21" s="3"/>
      <c r="O21" s="37"/>
      <c r="P21" s="103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9.5" hidden="false" customHeight="true" outlineLevel="0" collapsed="false">
      <c r="A22" s="29" t="s">
        <v>20</v>
      </c>
      <c r="B22" s="2" t="s">
        <v>72</v>
      </c>
      <c r="C22" s="9"/>
      <c r="D22" s="34" t="n">
        <f aca="false">E22/L22</f>
        <v>0</v>
      </c>
      <c r="E22" s="39" t="n">
        <v>0</v>
      </c>
      <c r="F22" s="34" t="n">
        <f aca="false">G22/L22</f>
        <v>0</v>
      </c>
      <c r="G22" s="39" t="n">
        <v>0</v>
      </c>
      <c r="H22" s="34" t="n">
        <f aca="false">I22/L22</f>
        <v>0.375</v>
      </c>
      <c r="I22" s="39" t="n">
        <v>3</v>
      </c>
      <c r="J22" s="34" t="n">
        <f aca="false">K22/L22</f>
        <v>0.625</v>
      </c>
      <c r="K22" s="39" t="n">
        <v>5</v>
      </c>
      <c r="L22" s="101" t="n">
        <v>8</v>
      </c>
      <c r="M22" s="37" t="n">
        <v>0.6</v>
      </c>
      <c r="N22" s="31" t="s">
        <v>20</v>
      </c>
      <c r="O22" s="41" t="n">
        <v>0.24</v>
      </c>
      <c r="P22" s="110" t="s">
        <v>11</v>
      </c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24.75" hidden="false" customHeight="false" outlineLevel="0" collapsed="false">
      <c r="A23" s="44" t="s">
        <v>21</v>
      </c>
      <c r="B23" s="45" t="s">
        <v>72</v>
      </c>
      <c r="C23" s="45"/>
      <c r="D23" s="46" t="n">
        <f aca="false">E23/L23</f>
        <v>0</v>
      </c>
      <c r="E23" s="47" t="n">
        <v>0</v>
      </c>
      <c r="F23" s="46" t="n">
        <f aca="false">G23/L23</f>
        <v>0</v>
      </c>
      <c r="G23" s="47" t="n">
        <v>0</v>
      </c>
      <c r="H23" s="46" t="n">
        <f aca="false">I23/L23</f>
        <v>0.6</v>
      </c>
      <c r="I23" s="47" t="n">
        <v>3</v>
      </c>
      <c r="J23" s="46" t="n">
        <f aca="false">K23/L23</f>
        <v>0.4</v>
      </c>
      <c r="K23" s="47" t="n">
        <v>2</v>
      </c>
      <c r="L23" s="111" t="n">
        <v>5</v>
      </c>
      <c r="M23" s="41" t="n">
        <v>0.4</v>
      </c>
      <c r="N23" s="42" t="s">
        <v>21</v>
      </c>
      <c r="O23" s="41"/>
      <c r="P23" s="11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false" outlineLevel="0" collapsed="false">
      <c r="A24" s="88"/>
      <c r="B24" s="112"/>
      <c r="C24" s="112"/>
      <c r="D24" s="113"/>
      <c r="E24" s="88"/>
      <c r="F24" s="113"/>
      <c r="G24" s="88"/>
      <c r="H24" s="113"/>
      <c r="I24" s="88"/>
      <c r="J24" s="113"/>
      <c r="K24" s="88"/>
      <c r="L24" s="88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false" outlineLevel="0" collapsed="false">
      <c r="A25" s="88"/>
      <c r="B25" s="112"/>
      <c r="C25" s="112"/>
      <c r="D25" s="113"/>
      <c r="E25" s="88"/>
      <c r="F25" s="113"/>
      <c r="G25" s="88"/>
      <c r="H25" s="113"/>
      <c r="I25" s="88"/>
      <c r="J25" s="113"/>
      <c r="K25" s="88"/>
      <c r="L25" s="88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8.75" hidden="false" customHeight="true" outlineLevel="0" collapsed="false">
      <c r="A26" s="114"/>
      <c r="B26" s="115" t="s">
        <v>81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8.75" hidden="false" customHeight="true" outlineLevel="0" collapsed="false">
      <c r="A27" s="33" t="s">
        <v>36</v>
      </c>
      <c r="B27" s="71" t="s">
        <v>76</v>
      </c>
      <c r="C27" s="71" t="s">
        <v>37</v>
      </c>
      <c r="D27" s="31" t="s">
        <v>38</v>
      </c>
      <c r="E27" s="31"/>
      <c r="F27" s="31"/>
      <c r="G27" s="31" t="s">
        <v>82</v>
      </c>
      <c r="H27" s="31"/>
      <c r="I27" s="31"/>
      <c r="J27" s="31" t="s">
        <v>83</v>
      </c>
      <c r="K27" s="31"/>
      <c r="L27" s="31"/>
      <c r="M27" s="31" t="s">
        <v>40</v>
      </c>
      <c r="N27" s="31"/>
      <c r="O27" s="31"/>
      <c r="P27" s="79" t="s">
        <v>41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8.75" hidden="false" customHeight="true" outlineLevel="0" collapsed="false">
      <c r="A28" s="33"/>
      <c r="B28" s="71"/>
      <c r="C28" s="71"/>
      <c r="D28" s="31" t="s">
        <v>43</v>
      </c>
      <c r="E28" s="31" t="s">
        <v>84</v>
      </c>
      <c r="F28" s="31" t="s">
        <v>85</v>
      </c>
      <c r="G28" s="31" t="s">
        <v>43</v>
      </c>
      <c r="H28" s="31" t="s">
        <v>84</v>
      </c>
      <c r="I28" s="31" t="s">
        <v>85</v>
      </c>
      <c r="J28" s="31" t="s">
        <v>43</v>
      </c>
      <c r="K28" s="31" t="s">
        <v>84</v>
      </c>
      <c r="L28" s="31" t="s">
        <v>85</v>
      </c>
      <c r="M28" s="31" t="s">
        <v>43</v>
      </c>
      <c r="N28" s="31" t="s">
        <v>84</v>
      </c>
      <c r="O28" s="31" t="s">
        <v>85</v>
      </c>
      <c r="P28" s="79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8.75" hidden="false" customHeight="true" outlineLevel="0" collapsed="false">
      <c r="A29" s="33" t="s">
        <v>9</v>
      </c>
      <c r="B29" s="71" t="s">
        <v>72</v>
      </c>
      <c r="C29" s="71" t="s">
        <v>72</v>
      </c>
      <c r="D29" s="31" t="n">
        <v>2</v>
      </c>
      <c r="E29" s="39"/>
      <c r="F29" s="39"/>
      <c r="G29" s="31" t="n">
        <v>2</v>
      </c>
      <c r="H29" s="39"/>
      <c r="I29" s="39"/>
      <c r="J29" s="31" t="n">
        <v>0</v>
      </c>
      <c r="K29" s="39"/>
      <c r="L29" s="39"/>
      <c r="M29" s="31" t="n">
        <v>5</v>
      </c>
      <c r="N29" s="39"/>
      <c r="O29" s="39"/>
      <c r="P29" s="79" t="n">
        <v>9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8.75" hidden="false" customHeight="true" outlineLevel="0" collapsed="false">
      <c r="A30" s="36" t="s">
        <v>50</v>
      </c>
      <c r="B30" s="71" t="s">
        <v>64</v>
      </c>
      <c r="C30" s="71"/>
      <c r="D30" s="31" t="n">
        <v>1</v>
      </c>
      <c r="E30" s="39"/>
      <c r="F30" s="39"/>
      <c r="G30" s="31" t="n">
        <v>0</v>
      </c>
      <c r="H30" s="39"/>
      <c r="I30" s="39"/>
      <c r="J30" s="31" t="n">
        <v>0</v>
      </c>
      <c r="K30" s="39"/>
      <c r="L30" s="39"/>
      <c r="M30" s="31" t="n">
        <v>2</v>
      </c>
      <c r="N30" s="39"/>
      <c r="O30" s="39"/>
      <c r="P30" s="79" t="n">
        <v>3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8.75" hidden="false" customHeight="true" outlineLevel="0" collapsed="false">
      <c r="A31" s="36"/>
      <c r="B31" s="71" t="s">
        <v>65</v>
      </c>
      <c r="C31" s="71"/>
      <c r="D31" s="31" t="n">
        <v>1</v>
      </c>
      <c r="E31" s="39"/>
      <c r="F31" s="39"/>
      <c r="G31" s="31" t="n">
        <v>1</v>
      </c>
      <c r="H31" s="39"/>
      <c r="I31" s="39"/>
      <c r="J31" s="31" t="n">
        <v>3</v>
      </c>
      <c r="K31" s="39"/>
      <c r="L31" s="39"/>
      <c r="M31" s="31" t="n">
        <v>7</v>
      </c>
      <c r="N31" s="39"/>
      <c r="O31" s="39"/>
      <c r="P31" s="116" t="n">
        <v>12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23.25" hidden="false" customHeight="true" outlineLevel="0" collapsed="false">
      <c r="A32" s="36"/>
      <c r="B32" s="71" t="s">
        <v>86</v>
      </c>
      <c r="C32" s="117" t="s">
        <v>123</v>
      </c>
      <c r="D32" s="31" t="n">
        <v>1</v>
      </c>
      <c r="E32" s="39" t="s">
        <v>87</v>
      </c>
      <c r="F32" s="39" t="s">
        <v>87</v>
      </c>
      <c r="G32" s="31" t="n">
        <v>2</v>
      </c>
      <c r="H32" s="39"/>
      <c r="I32" s="39"/>
      <c r="J32" s="31" t="n">
        <v>4</v>
      </c>
      <c r="K32" s="39"/>
      <c r="L32" s="39"/>
      <c r="M32" s="31" t="n">
        <v>9</v>
      </c>
      <c r="N32" s="73"/>
      <c r="O32" s="73"/>
      <c r="P32" s="116" t="n">
        <v>16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23.25" hidden="false" customHeight="true" outlineLevel="0" collapsed="false">
      <c r="A33" s="36"/>
      <c r="B33" s="71"/>
      <c r="C33" s="71"/>
      <c r="D33" s="31" t="n">
        <v>1</v>
      </c>
      <c r="E33" s="39" t="s">
        <v>87</v>
      </c>
      <c r="F33" s="39" t="s">
        <v>87</v>
      </c>
      <c r="G33" s="31"/>
      <c r="H33" s="39"/>
      <c r="I33" s="39"/>
      <c r="J33" s="31"/>
      <c r="K33" s="39"/>
      <c r="L33" s="39"/>
      <c r="M33" s="31"/>
      <c r="N33" s="73"/>
      <c r="O33" s="73"/>
      <c r="P33" s="116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23.25" hidden="false" customHeight="true" outlineLevel="0" collapsed="false">
      <c r="A34" s="36"/>
      <c r="B34" s="71"/>
      <c r="C34" s="71"/>
      <c r="D34" s="31" t="n">
        <v>1</v>
      </c>
      <c r="E34" s="39"/>
      <c r="F34" s="39"/>
      <c r="G34" s="31" t="n">
        <v>2</v>
      </c>
      <c r="H34" s="39"/>
      <c r="I34" s="39"/>
      <c r="J34" s="31" t="n">
        <v>4</v>
      </c>
      <c r="K34" s="39"/>
      <c r="L34" s="39"/>
      <c r="M34" s="31" t="n">
        <v>9</v>
      </c>
      <c r="N34" s="73"/>
      <c r="O34" s="73"/>
      <c r="P34" s="116" t="n">
        <v>16</v>
      </c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9.5" hidden="false" customHeight="true" outlineLevel="0" collapsed="false">
      <c r="A35" s="36"/>
      <c r="B35" s="71"/>
      <c r="C35" s="71"/>
      <c r="D35" s="31" t="n">
        <v>1</v>
      </c>
      <c r="E35" s="39"/>
      <c r="F35" s="39"/>
      <c r="G35" s="31" t="n">
        <v>2</v>
      </c>
      <c r="H35" s="39"/>
      <c r="I35" s="39"/>
      <c r="J35" s="31" t="n">
        <v>4</v>
      </c>
      <c r="K35" s="39"/>
      <c r="L35" s="39"/>
      <c r="M35" s="31" t="n">
        <v>9</v>
      </c>
      <c r="N35" s="73"/>
      <c r="O35" s="73"/>
      <c r="P35" s="116" t="n">
        <v>16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9.5" hidden="false" customHeight="true" outlineLevel="0" collapsed="false">
      <c r="A36" s="29" t="s">
        <v>20</v>
      </c>
      <c r="B36" s="71" t="s">
        <v>72</v>
      </c>
      <c r="C36" s="71" t="s">
        <v>72</v>
      </c>
      <c r="D36" s="31" t="n">
        <v>0</v>
      </c>
      <c r="E36" s="39"/>
      <c r="F36" s="39"/>
      <c r="G36" s="31" t="n">
        <v>0</v>
      </c>
      <c r="H36" s="39"/>
      <c r="I36" s="39"/>
      <c r="J36" s="31" t="n">
        <v>3</v>
      </c>
      <c r="K36" s="39"/>
      <c r="L36" s="39"/>
      <c r="M36" s="31" t="n">
        <v>5</v>
      </c>
      <c r="N36" s="39"/>
      <c r="O36" s="39"/>
      <c r="P36" s="79" t="n">
        <v>8</v>
      </c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9.5" hidden="false" customHeight="true" outlineLevel="0" collapsed="false">
      <c r="A37" s="44" t="s">
        <v>21</v>
      </c>
      <c r="B37" s="118" t="s">
        <v>72</v>
      </c>
      <c r="C37" s="118" t="s">
        <v>72</v>
      </c>
      <c r="D37" s="42" t="n">
        <v>0</v>
      </c>
      <c r="E37" s="47"/>
      <c r="F37" s="47"/>
      <c r="G37" s="42" t="n">
        <v>0</v>
      </c>
      <c r="H37" s="47"/>
      <c r="I37" s="47"/>
      <c r="J37" s="42" t="n">
        <v>3</v>
      </c>
      <c r="K37" s="47"/>
      <c r="L37" s="47"/>
      <c r="M37" s="42" t="n">
        <v>2</v>
      </c>
      <c r="N37" s="47"/>
      <c r="O37" s="47"/>
      <c r="P37" s="95" t="n">
        <v>5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9.5" hidden="false" customHeight="true" outlineLevel="0" collapsed="false">
      <c r="A38" s="88"/>
      <c r="B38" s="119"/>
      <c r="C38" s="119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4.25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26.25" hidden="false" customHeight="true" outlineLevel="0" collapsed="false">
      <c r="A40" s="120" t="s">
        <v>124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0" customFormat="true" ht="31.5" hidden="false" customHeight="true" outlineLevel="0" collapsed="false">
      <c r="A41" s="121" t="s">
        <v>89</v>
      </c>
      <c r="B41" s="122" t="s">
        <v>90</v>
      </c>
      <c r="C41" s="122" t="s">
        <v>36</v>
      </c>
      <c r="D41" s="122" t="s">
        <v>125</v>
      </c>
      <c r="E41" s="122" t="s">
        <v>126</v>
      </c>
      <c r="F41" s="122" t="s">
        <v>127</v>
      </c>
      <c r="G41" s="122" t="s">
        <v>128</v>
      </c>
      <c r="H41" s="122" t="s">
        <v>129</v>
      </c>
      <c r="I41" s="122" t="s">
        <v>130</v>
      </c>
      <c r="J41" s="122" t="s">
        <v>131</v>
      </c>
      <c r="K41" s="122" t="s">
        <v>132</v>
      </c>
      <c r="L41" s="122" t="s">
        <v>133</v>
      </c>
      <c r="M41" s="122" t="s">
        <v>134</v>
      </c>
      <c r="N41" s="122" t="s">
        <v>135</v>
      </c>
      <c r="O41" s="123" t="s">
        <v>136</v>
      </c>
      <c r="P41" s="122" t="s">
        <v>137</v>
      </c>
      <c r="Q41" s="124" t="s">
        <v>100</v>
      </c>
    </row>
    <row r="42" customFormat="false" ht="19.5" hidden="false" customHeight="true" outlineLevel="0" collapsed="false">
      <c r="A42" s="125"/>
      <c r="B42" s="71"/>
      <c r="C42" s="71" t="s">
        <v>9</v>
      </c>
      <c r="D42" s="71" t="s">
        <v>9</v>
      </c>
      <c r="E42" s="71" t="s">
        <v>38</v>
      </c>
      <c r="F42" s="71" t="s">
        <v>102</v>
      </c>
      <c r="G42" s="71"/>
      <c r="H42" s="71"/>
      <c r="I42" s="39"/>
      <c r="J42" s="126"/>
      <c r="K42" s="127"/>
      <c r="L42" s="71" t="s">
        <v>138</v>
      </c>
      <c r="M42" s="71"/>
      <c r="N42" s="71"/>
      <c r="O42" s="128"/>
      <c r="P42" s="129" t="s">
        <v>139</v>
      </c>
      <c r="Q42" s="116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133" customFormat="true" ht="19.5" hidden="false" customHeight="true" outlineLevel="0" collapsed="false">
      <c r="A43" s="29"/>
      <c r="B43" s="31"/>
      <c r="C43" s="31" t="s">
        <v>50</v>
      </c>
      <c r="D43" s="31" t="s">
        <v>140</v>
      </c>
      <c r="E43" s="31" t="s">
        <v>39</v>
      </c>
      <c r="F43" s="31" t="s">
        <v>141</v>
      </c>
      <c r="G43" s="31"/>
      <c r="H43" s="31"/>
      <c r="I43" s="39"/>
      <c r="J43" s="39"/>
      <c r="K43" s="130"/>
      <c r="L43" s="31" t="s">
        <v>142</v>
      </c>
      <c r="M43" s="31"/>
      <c r="N43" s="31"/>
      <c r="O43" s="131"/>
      <c r="P43" s="132" t="s">
        <v>143</v>
      </c>
      <c r="Q43" s="79"/>
    </row>
    <row r="44" s="80" customFormat="true" ht="19.5" hidden="false" customHeight="true" outlineLevel="0" collapsed="false">
      <c r="A44" s="125"/>
      <c r="B44" s="71"/>
      <c r="C44" s="71" t="s">
        <v>11</v>
      </c>
      <c r="D44" s="71" t="s">
        <v>20</v>
      </c>
      <c r="E44" s="71" t="s">
        <v>40</v>
      </c>
      <c r="F44" s="117" t="s">
        <v>144</v>
      </c>
      <c r="G44" s="71"/>
      <c r="H44" s="71"/>
      <c r="I44" s="126"/>
      <c r="J44" s="126"/>
      <c r="K44" s="127"/>
      <c r="L44" s="71" t="s">
        <v>145</v>
      </c>
      <c r="M44" s="71"/>
      <c r="N44" s="71"/>
      <c r="O44" s="128"/>
      <c r="P44" s="129"/>
      <c r="Q44" s="116"/>
    </row>
    <row r="45" s="80" customFormat="true" ht="19.5" hidden="false" customHeight="true" outlineLevel="0" collapsed="false">
      <c r="A45" s="125"/>
      <c r="B45" s="71"/>
      <c r="C45" s="71"/>
      <c r="D45" s="71" t="s">
        <v>21</v>
      </c>
      <c r="E45" s="71"/>
      <c r="F45" s="117" t="s">
        <v>146</v>
      </c>
      <c r="G45" s="71"/>
      <c r="H45" s="71"/>
      <c r="I45" s="126"/>
      <c r="J45" s="126"/>
      <c r="K45" s="127"/>
      <c r="L45" s="71" t="s">
        <v>147</v>
      </c>
      <c r="M45" s="71"/>
      <c r="N45" s="71"/>
      <c r="O45" s="128"/>
      <c r="P45" s="129"/>
      <c r="Q45" s="116"/>
    </row>
    <row r="46" customFormat="false" ht="19.5" hidden="false" customHeight="true" outlineLevel="0" collapsed="false">
      <c r="A46" s="125"/>
      <c r="B46" s="71"/>
      <c r="C46" s="71"/>
      <c r="D46" s="71"/>
      <c r="E46" s="71"/>
      <c r="F46" s="71" t="s">
        <v>148</v>
      </c>
      <c r="G46" s="71"/>
      <c r="H46" s="71"/>
      <c r="I46" s="126"/>
      <c r="J46" s="126"/>
      <c r="K46" s="127"/>
      <c r="L46" s="71"/>
      <c r="M46" s="71"/>
      <c r="N46" s="71"/>
      <c r="O46" s="128"/>
      <c r="P46" s="129"/>
      <c r="Q46" s="116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9.5" hidden="false" customHeight="true" outlineLevel="0" collapsed="false">
      <c r="A47" s="125"/>
      <c r="B47" s="71"/>
      <c r="C47" s="71"/>
      <c r="D47" s="71"/>
      <c r="E47" s="71"/>
      <c r="F47" s="71" t="s">
        <v>149</v>
      </c>
      <c r="G47" s="71"/>
      <c r="H47" s="71"/>
      <c r="I47" s="126"/>
      <c r="J47" s="126"/>
      <c r="K47" s="127"/>
      <c r="L47" s="71"/>
      <c r="M47" s="71"/>
      <c r="N47" s="71"/>
      <c r="O47" s="128"/>
      <c r="P47" s="129"/>
      <c r="Q47" s="116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8" customFormat="true" ht="34.5" hidden="false" customHeight="true" outlineLevel="0" collapsed="false">
      <c r="A48" s="44" t="s">
        <v>114</v>
      </c>
      <c r="B48" s="42"/>
      <c r="C48" s="42"/>
      <c r="D48" s="91" t="s">
        <v>150</v>
      </c>
      <c r="E48" s="89" t="s">
        <v>151</v>
      </c>
      <c r="F48" s="42"/>
      <c r="G48" s="42" t="s">
        <v>152</v>
      </c>
      <c r="H48" s="42" t="s">
        <v>152</v>
      </c>
      <c r="I48" s="134" t="s">
        <v>153</v>
      </c>
      <c r="J48" s="134"/>
      <c r="K48" s="93" t="s">
        <v>154</v>
      </c>
      <c r="L48" s="42"/>
      <c r="M48" s="42" t="s">
        <v>155</v>
      </c>
      <c r="N48" s="42" t="s">
        <v>156</v>
      </c>
      <c r="O48" s="135" t="s">
        <v>152</v>
      </c>
      <c r="P48" s="94" t="s">
        <v>157</v>
      </c>
      <c r="Q48" s="95"/>
    </row>
    <row r="49" customFormat="false" ht="14.25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5" hidden="false" customHeight="fals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3" customFormat="false" ht="23.25" hidden="false" customHeight="true" outlineLevel="0" collapsed="false">
      <c r="A53" s="136" t="s">
        <v>158</v>
      </c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8" customFormat="true" ht="51" hidden="false" customHeight="true" outlineLevel="0" collapsed="false">
      <c r="A54" s="137"/>
      <c r="B54" s="138"/>
      <c r="C54" s="31" t="s">
        <v>88</v>
      </c>
      <c r="D54" s="31" t="s">
        <v>159</v>
      </c>
      <c r="E54" s="31" t="s">
        <v>160</v>
      </c>
      <c r="F54" s="31" t="s">
        <v>124</v>
      </c>
      <c r="G54" s="31" t="s">
        <v>161</v>
      </c>
      <c r="H54" s="31" t="s">
        <v>162</v>
      </c>
    </row>
    <row r="55" customFormat="false" ht="49.5" hidden="false" customHeight="true" outlineLevel="0" collapsed="false">
      <c r="A55" s="139"/>
      <c r="B55" s="140"/>
      <c r="C55" s="81" t="s">
        <v>163</v>
      </c>
      <c r="D55" s="81" t="s">
        <v>164</v>
      </c>
      <c r="E55" s="81" t="s">
        <v>164</v>
      </c>
      <c r="F55" s="81" t="s">
        <v>164</v>
      </c>
      <c r="G55" s="31"/>
      <c r="H55" s="31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" hidden="false" customHeight="false" outlineLevel="0" collapsed="false">
      <c r="A56" s="141"/>
      <c r="B56" s="141"/>
      <c r="C56" s="31"/>
      <c r="D56" s="31"/>
      <c r="E56" s="31"/>
      <c r="F56" s="31"/>
      <c r="G56" s="31"/>
      <c r="H56" s="31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36.75" hidden="false" customHeight="true" outlineLevel="0" collapsed="false">
      <c r="A57" s="101"/>
      <c r="B57" s="142"/>
      <c r="C57" s="143" t="s">
        <v>165</v>
      </c>
      <c r="D57" s="143" t="s">
        <v>164</v>
      </c>
      <c r="E57" s="31"/>
      <c r="F57" s="31"/>
      <c r="G57" s="31"/>
      <c r="H57" s="31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45" customFormat="true" ht="13.5" hidden="false" customHeight="false" outlineLevel="0" collapsed="false">
      <c r="A58" s="144"/>
      <c r="B58" s="144"/>
      <c r="C58" s="144"/>
      <c r="D58" s="144"/>
      <c r="E58" s="144"/>
      <c r="F58" s="144"/>
      <c r="G58" s="144"/>
      <c r="H58" s="144"/>
    </row>
    <row r="59" s="133" customFormat="true" ht="42" hidden="false" customHeight="true" outlineLevel="0" collapsed="false">
      <c r="A59" s="146"/>
      <c r="B59" s="147"/>
      <c r="C59" s="148" t="s">
        <v>166</v>
      </c>
      <c r="D59" s="149"/>
      <c r="E59" s="149"/>
      <c r="F59" s="148" t="s">
        <v>164</v>
      </c>
      <c r="G59" s="149"/>
      <c r="H59" s="149"/>
    </row>
    <row r="60" customFormat="false" ht="12" hidden="false" customHeight="false" outlineLevel="0" collapsed="false">
      <c r="A60" s="149"/>
      <c r="B60" s="149"/>
      <c r="C60" s="149"/>
      <c r="D60" s="149"/>
      <c r="E60" s="149"/>
      <c r="F60" s="149"/>
      <c r="G60" s="149"/>
      <c r="H60" s="149"/>
    </row>
    <row r="61" customFormat="false" ht="34.5" hidden="false" customHeight="true" outlineLevel="0" collapsed="false">
      <c r="A61" s="150"/>
      <c r="B61" s="151"/>
      <c r="C61" s="152" t="s">
        <v>167</v>
      </c>
      <c r="D61" s="149"/>
      <c r="E61" s="149"/>
      <c r="F61" s="149"/>
      <c r="G61" s="152" t="s">
        <v>164</v>
      </c>
      <c r="H61" s="152" t="s">
        <v>164</v>
      </c>
    </row>
    <row r="62" customFormat="false" ht="12" hidden="false" customHeight="false" outlineLevel="0" collapsed="false">
      <c r="A62" s="149"/>
      <c r="B62" s="149"/>
      <c r="C62" s="149"/>
      <c r="D62" s="149"/>
      <c r="E62" s="149"/>
      <c r="F62" s="149"/>
      <c r="G62" s="149"/>
      <c r="H62" s="149"/>
    </row>
    <row r="63" customFormat="false" ht="34.5" hidden="false" customHeight="true" outlineLevel="0" collapsed="false">
      <c r="A63" s="153"/>
      <c r="B63" s="154"/>
      <c r="C63" s="155" t="s">
        <v>168</v>
      </c>
      <c r="D63" s="149"/>
      <c r="E63" s="149"/>
      <c r="F63" s="155" t="s">
        <v>164</v>
      </c>
      <c r="G63" s="149"/>
      <c r="H63" s="149"/>
    </row>
    <row r="64" customFormat="false" ht="12" hidden="false" customHeight="false" outlineLevel="0" collapsed="false">
      <c r="A64" s="149"/>
      <c r="B64" s="149"/>
      <c r="C64" s="149"/>
      <c r="D64" s="149"/>
      <c r="E64" s="149"/>
      <c r="F64" s="149"/>
      <c r="G64" s="149"/>
      <c r="H64" s="149"/>
    </row>
    <row r="65" customFormat="false" ht="36" hidden="false" customHeight="false" outlineLevel="0" collapsed="false">
      <c r="A65" s="156"/>
      <c r="B65" s="157"/>
      <c r="C65" s="158" t="s">
        <v>169</v>
      </c>
      <c r="D65" s="149"/>
      <c r="E65" s="149"/>
      <c r="F65" s="158" t="s">
        <v>164</v>
      </c>
      <c r="G65" s="149"/>
      <c r="H65" s="149"/>
    </row>
    <row r="66" customFormat="false" ht="12" hidden="false" customHeight="false" outlineLevel="0" collapsed="false">
      <c r="A66" s="149"/>
      <c r="B66" s="149"/>
      <c r="C66" s="149"/>
      <c r="D66" s="149"/>
      <c r="E66" s="149"/>
      <c r="F66" s="149"/>
      <c r="G66" s="149"/>
      <c r="H66" s="149"/>
    </row>
    <row r="67" customFormat="false" ht="33" hidden="false" customHeight="true" outlineLevel="0" collapsed="false">
      <c r="A67" s="159"/>
      <c r="B67" s="160"/>
      <c r="C67" s="161" t="s">
        <v>170</v>
      </c>
      <c r="D67" s="149"/>
      <c r="E67" s="149"/>
      <c r="F67" s="161" t="s">
        <v>164</v>
      </c>
      <c r="G67" s="149"/>
      <c r="H67" s="149"/>
    </row>
    <row r="68" customFormat="false" ht="12" hidden="false" customHeight="false" outlineLevel="0" collapsed="false">
      <c r="A68" s="149"/>
      <c r="B68" s="149"/>
      <c r="C68" s="149"/>
      <c r="D68" s="149"/>
      <c r="E68" s="149"/>
      <c r="F68" s="149"/>
      <c r="G68" s="149"/>
      <c r="H68" s="149"/>
    </row>
    <row r="69" customFormat="false" ht="24" hidden="false" customHeight="false" outlineLevel="0" collapsed="false">
      <c r="A69" s="162"/>
      <c r="B69" s="163"/>
      <c r="C69" s="149"/>
      <c r="D69" s="149"/>
      <c r="E69" s="149"/>
      <c r="F69" s="164" t="s">
        <v>171</v>
      </c>
      <c r="G69" s="149"/>
      <c r="H69" s="164" t="s">
        <v>164</v>
      </c>
    </row>
  </sheetData>
  <mergeCells count="36">
    <mergeCell ref="A1:M1"/>
    <mergeCell ref="A13:L13"/>
    <mergeCell ref="M13:P13"/>
    <mergeCell ref="A14:A15"/>
    <mergeCell ref="B14:B15"/>
    <mergeCell ref="C14:C15"/>
    <mergeCell ref="D14:E14"/>
    <mergeCell ref="F14:I14"/>
    <mergeCell ref="J14:K14"/>
    <mergeCell ref="L14:L15"/>
    <mergeCell ref="M14:M15"/>
    <mergeCell ref="N14:N15"/>
    <mergeCell ref="O14:O15"/>
    <mergeCell ref="P14:P15"/>
    <mergeCell ref="A17:A21"/>
    <mergeCell ref="M17:M21"/>
    <mergeCell ref="N17:N21"/>
    <mergeCell ref="O17:O21"/>
    <mergeCell ref="P17:P21"/>
    <mergeCell ref="B19:B21"/>
    <mergeCell ref="O22:O23"/>
    <mergeCell ref="P22:P23"/>
    <mergeCell ref="B26:P26"/>
    <mergeCell ref="A27:A28"/>
    <mergeCell ref="B27:B28"/>
    <mergeCell ref="C27:C28"/>
    <mergeCell ref="D27:F27"/>
    <mergeCell ref="G27:I27"/>
    <mergeCell ref="J27:L27"/>
    <mergeCell ref="M27:O27"/>
    <mergeCell ref="P27:P28"/>
    <mergeCell ref="A30:A35"/>
    <mergeCell ref="B32:B35"/>
    <mergeCell ref="C32:C33"/>
    <mergeCell ref="A40:Q40"/>
    <mergeCell ref="I48:J4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2016-07-13T03:26:00Z</dcterms:created>
  <dc:creator>AJ-009</dc:creator>
  <dc:description/>
  <dc:language>en-US</dc:language>
  <cp:lastModifiedBy/>
  <dcterms:modified xsi:type="dcterms:W3CDTF">2017-07-29T18:18:13Z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